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UARIOS\lfaguilart\Desktop\"/>
    </mc:Choice>
  </mc:AlternateContent>
  <xr:revisionPtr revIDLastSave="0" documentId="13_ncr:1_{17F0CB78-6DC6-4EAB-96A5-C6C71171B1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-M-GDS-16" sheetId="1" r:id="rId1"/>
    <sheet name="BBDD" sheetId="6" state="hidden" r:id="rId2"/>
    <sheet name="LISTAS" sheetId="2" state="hidden" r:id="rId3"/>
    <sheet name="RESULTADOS" sheetId="3" state="hidden" r:id="rId4"/>
    <sheet name="ACTORES NODO" sheetId="5" state="hidden" r:id="rId5"/>
    <sheet name="CONTACTOS" sheetId="4" state="hidden" r:id="rId6"/>
  </sheets>
  <definedNames>
    <definedName name="acto">LISTAS!$K$1:$K$3</definedName>
    <definedName name="área">LISTAS!$C$1:$C$4</definedName>
    <definedName name="_xlnm.Print_Area" localSheetId="0">'F-M-GDS-16'!$A$1:$L$113</definedName>
    <definedName name="AUTORIDAD">LISTAS!$A$1:$A$40</definedName>
    <definedName name="convenio">LISTAS!$L$1:$L$4</definedName>
    <definedName name="convenios">LISTAS!$L$1:$L$5</definedName>
    <definedName name="formulado">LISTAS!$J$1:$J$2</definedName>
    <definedName name="funcionaria">LISTAS!$G$1:$G$4</definedName>
    <definedName name="interes">LISTAS!$M$1:$M$10</definedName>
    <definedName name="nivel">LISTAS!$I$1:$I$5</definedName>
    <definedName name="PRNV">LISTAS!$B$1:$B$5</definedName>
    <definedName name="RTA">LISTAS!$H$1:$H$2</definedName>
    <definedName name="tema">LISTAS!$D$1:$D$4</definedName>
    <definedName name="tiempo">LISTAS!$F$1:$F$3</definedName>
    <definedName name="vincula">LISTAS!$E$1:$E$4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" i="1" l="1"/>
  <c r="K86" i="1"/>
  <c r="BY5" i="6" s="1"/>
  <c r="L75" i="1"/>
  <c r="K91" i="1"/>
  <c r="CD5" i="6" s="1"/>
  <c r="BR5" i="6"/>
  <c r="L77" i="1"/>
  <c r="J22" i="1"/>
  <c r="H22" i="1"/>
  <c r="F22" i="1"/>
  <c r="J23" i="1"/>
  <c r="J24" i="1"/>
  <c r="J25" i="1"/>
  <c r="J26" i="1"/>
  <c r="H23" i="1"/>
  <c r="H24" i="1"/>
  <c r="H25" i="1"/>
  <c r="H26" i="1"/>
  <c r="F23" i="1"/>
  <c r="F24" i="1"/>
  <c r="F25" i="1"/>
  <c r="F26" i="1"/>
  <c r="F27" i="1" s="1"/>
  <c r="R5" i="6" s="1"/>
  <c r="DN5" i="6"/>
  <c r="DM5" i="6"/>
  <c r="DL5" i="6"/>
  <c r="DK5" i="6"/>
  <c r="DJ5" i="6"/>
  <c r="DI5" i="6"/>
  <c r="DH5" i="6"/>
  <c r="DG5" i="6"/>
  <c r="DF5" i="6"/>
  <c r="DD5" i="6"/>
  <c r="DE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C5" i="6"/>
  <c r="CA5" i="6"/>
  <c r="BZ5" i="6"/>
  <c r="BX5" i="6"/>
  <c r="BW5" i="6"/>
  <c r="BV5" i="6"/>
  <c r="BU5" i="6"/>
  <c r="BT5" i="6"/>
  <c r="BS5" i="6"/>
  <c r="BQ5" i="6"/>
  <c r="BP5" i="6"/>
  <c r="BO5" i="6"/>
  <c r="BN5" i="6"/>
  <c r="BL5" i="6"/>
  <c r="BI5" i="6"/>
  <c r="BH5" i="6"/>
  <c r="BG5" i="6"/>
  <c r="BF5" i="6"/>
  <c r="L1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U5" i="6"/>
  <c r="S5" i="6"/>
  <c r="D27" i="1"/>
  <c r="P5" i="6" s="1"/>
  <c r="BJ5" i="6"/>
  <c r="L26" i="1" l="1"/>
  <c r="L25" i="1"/>
  <c r="L24" i="1"/>
  <c r="L23" i="1"/>
  <c r="BM5" i="6"/>
  <c r="BK5" i="6"/>
  <c r="H27" i="1"/>
  <c r="T5" i="6" s="1"/>
  <c r="Q5" i="6"/>
  <c r="CJ3" i="3"/>
  <c r="CA3" i="3"/>
  <c r="BX3" i="3"/>
  <c r="BW3" i="3"/>
  <c r="L3" i="3"/>
  <c r="J3" i="3"/>
  <c r="I3" i="3"/>
  <c r="I3" i="4"/>
  <c r="H3" i="4"/>
  <c r="G3" i="4"/>
  <c r="J27" i="1" l="1"/>
  <c r="V5" i="6" s="1"/>
  <c r="L22" i="1"/>
  <c r="L27" i="1" s="1"/>
  <c r="W5" i="6" s="1"/>
  <c r="CK3" i="3"/>
  <c r="CI3" i="3"/>
  <c r="CH3" i="3"/>
  <c r="CG3" i="3"/>
  <c r="CF3" i="3"/>
  <c r="CE3" i="3"/>
  <c r="CD3" i="3"/>
  <c r="CC3" i="3"/>
  <c r="CB3" i="3"/>
  <c r="BZ3" i="3"/>
  <c r="BY3" i="3"/>
  <c r="BV3" i="3"/>
  <c r="BU3" i="3"/>
  <c r="BT3" i="3"/>
  <c r="BS3" i="3"/>
  <c r="BR3" i="3"/>
  <c r="BQ3" i="3"/>
  <c r="BP3" i="3"/>
  <c r="BO3" i="3"/>
  <c r="BN3" i="3"/>
  <c r="BM3" i="3"/>
  <c r="BL3" i="3"/>
  <c r="BK3" i="3"/>
  <c r="BI3" i="3"/>
  <c r="BH3" i="3"/>
  <c r="BF3" i="3"/>
  <c r="BD3" i="3"/>
  <c r="BC3" i="3"/>
  <c r="BB3" i="3"/>
  <c r="BA3" i="3"/>
  <c r="AZ3" i="3"/>
  <c r="AY3" i="3"/>
  <c r="AW3" i="3"/>
  <c r="AU3" i="3"/>
  <c r="AT3" i="3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3" i="5"/>
  <c r="A2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AO3" i="3"/>
  <c r="AN3" i="3"/>
  <c r="AM3" i="3"/>
  <c r="AL3" i="3"/>
  <c r="AK3" i="3"/>
  <c r="R44" i="1"/>
  <c r="R43" i="1"/>
  <c r="R42" i="1"/>
  <c r="R41" i="1"/>
  <c r="R40" i="1"/>
  <c r="R39" i="1"/>
  <c r="Q44" i="1"/>
  <c r="Q43" i="1"/>
  <c r="Q42" i="1"/>
  <c r="Q41" i="1"/>
  <c r="Q40" i="1"/>
  <c r="Q39" i="1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H3" i="3"/>
  <c r="G3" i="3"/>
  <c r="F3" i="3"/>
  <c r="E3" i="3"/>
  <c r="D3" i="3"/>
  <c r="C3" i="3"/>
  <c r="F3" i="4"/>
  <c r="E3" i="4"/>
  <c r="D3" i="4"/>
  <c r="C3" i="4"/>
  <c r="B3" i="4"/>
  <c r="A3" i="4"/>
  <c r="A3" i="3"/>
  <c r="B3" i="3"/>
  <c r="AQ3" i="3" l="1"/>
  <c r="AP3" i="3"/>
  <c r="AR3" i="3" s="1"/>
  <c r="BJ3" i="3"/>
  <c r="AS3" i="3"/>
  <c r="AX3" i="3"/>
  <c r="AV3" i="3" s="1"/>
  <c r="AJ3" i="3"/>
  <c r="BG3" i="3"/>
  <c r="BE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C6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Seleccione de la lista desplegable la Autoridad Ambiental a la que pertenece quien diligencia el formato
</t>
        </r>
      </text>
    </comment>
    <comment ref="C10" authorId="0" shapeId="0" xr:uid="{00000000-0006-0000-0000-000002000000}">
      <text>
        <r>
          <rPr>
            <sz val="9"/>
            <color rgb="FF000000"/>
            <rFont val="Tahoma"/>
            <family val="2"/>
          </rPr>
          <t>Escriba el nombre de la persona responsable de la Ventanilla de Negocios Verdes</t>
        </r>
      </text>
    </comment>
    <comment ref="G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Escriba el cargo de la persona responsable de la Ventanilla de Negocios Verdes. Ejm. Profesional Especializado, Profesional, contratista...
</t>
        </r>
      </text>
    </comment>
    <comment ref="K10" authorId="0" shapeId="0" xr:uid="{00000000-0006-0000-0000-000004000000}">
      <text>
        <r>
          <rPr>
            <sz val="9"/>
            <color rgb="FF000000"/>
            <rFont val="Tahoma"/>
            <family val="2"/>
          </rPr>
          <t>Seleccione de la lista desplegable el tipo de vinculación a la Autoridad Ambiental que tiene la persona responsable de la Ventanilla de Negocios Verdes</t>
        </r>
      </text>
    </comment>
    <comment ref="C11" authorId="0" shapeId="0" xr:uid="{00000000-0006-0000-0000-000005000000}">
      <text>
        <r>
          <rPr>
            <sz val="9"/>
            <color rgb="FF000000"/>
            <rFont val="Tahoma"/>
            <family val="2"/>
          </rPr>
          <t>Indique con un número entero, sin comas ni puntos</t>
        </r>
      </text>
    </comment>
    <comment ref="D11" authorId="0" shapeId="0" xr:uid="{00000000-0006-0000-0000-000006000000}">
      <text>
        <r>
          <rPr>
            <sz val="9"/>
            <color rgb="FF000000"/>
            <rFont val="Tahoma"/>
            <family val="2"/>
          </rPr>
          <t>Seleccione de la lista desplegable la unidad de medida</t>
        </r>
      </text>
    </comment>
    <comment ref="C12" authorId="0" shapeId="0" xr:uid="{00000000-0006-0000-0000-000009000000}">
      <text>
        <r>
          <rPr>
            <sz val="9"/>
            <color rgb="FF000000"/>
            <rFont val="Tahoma"/>
            <family val="2"/>
          </rPr>
          <t>Escriba el correo electrónico de la persona responsable de la VNV y el correo institucional de la Ventanilla si tiene.</t>
        </r>
      </text>
    </comment>
    <comment ref="G12" authorId="0" shapeId="0" xr:uid="{00000000-0006-0000-0000-00000A000000}">
      <text>
        <r>
          <rPr>
            <sz val="9"/>
            <color rgb="FF000000"/>
            <rFont val="Tahoma"/>
            <family val="2"/>
          </rPr>
          <t>Describa brevemente el equipo de apoyo con el que cuenta la VNV. Número de personas, perfiles, tipo de vinculación, etc.</t>
        </r>
      </text>
    </comment>
    <comment ref="K12" authorId="0" shapeId="0" xr:uid="{CFA509FB-356B-784B-9C6E-0B1D307B25D6}">
      <text>
        <r>
          <rPr>
            <sz val="9"/>
            <color rgb="FF000000"/>
            <rFont val="Tahoma"/>
            <family val="2"/>
          </rPr>
          <t>Describa a qué área pertenece la Ventanilla. Ejemplo: Subdirección de Gestión Ambiental, Subdirección de Planeación, Oficina de Negocios Verdes, Grupo de Negocios Verdes, etc.</t>
        </r>
      </text>
    </comment>
    <comment ref="C13" authorId="0" shapeId="0" xr:uid="{DDCC3C4F-1F89-F640-AC1A-EDDF25CAAE96}">
      <text>
        <r>
          <rPr>
            <sz val="9"/>
            <color rgb="FF000000"/>
            <rFont val="Tahoma"/>
            <family val="2"/>
          </rPr>
          <t>Escriba el nombre de la persona responsable de comunicaciones en la Autoridad Ambiental.</t>
        </r>
      </text>
    </comment>
    <comment ref="C14" authorId="0" shapeId="0" xr:uid="{CA3766A8-844C-0241-8141-D1D0EB5F453A}">
      <text>
        <r>
          <rPr>
            <sz val="9"/>
            <color rgb="FF000000"/>
            <rFont val="Tahoma"/>
            <family val="2"/>
          </rPr>
          <t>Seleccione de la lista desplegable el tipo de acto administrativo con el que se conformó la ventanilla de Negocios Verdes (interna)</t>
        </r>
      </text>
    </comment>
    <comment ref="F14" authorId="0" shapeId="0" xr:uid="{2C5EC767-8764-1F4D-B606-623B37799306}">
      <text>
        <r>
          <rPr>
            <sz val="9"/>
            <color rgb="FF000000"/>
            <rFont val="Tahoma"/>
            <family val="2"/>
          </rPr>
          <t>Describa el tipo de acto administrativo. Ejm. Resolución 671 de 2016</t>
        </r>
      </text>
    </comment>
    <comment ref="E19" authorId="0" shapeId="0" xr:uid="{00000000-0006-0000-0000-000016000000}">
      <text>
        <r>
          <rPr>
            <sz val="9"/>
            <color rgb="FF000000"/>
            <rFont val="Tahoma"/>
            <family val="2"/>
          </rPr>
          <t>Seleccione de la lista desplegable si el tema de NV está incluido en dichos instrumentos (PGAR, PAI, PDD, etc.)</t>
        </r>
      </text>
    </comment>
    <comment ref="G19" authorId="0" shapeId="0" xr:uid="{00000000-0006-0000-0000-000017000000}">
      <text>
        <r>
          <rPr>
            <sz val="9"/>
            <color rgb="FF000000"/>
            <rFont val="Tahoma"/>
            <family val="2"/>
          </rPr>
          <t>Seleccione de la lista desplegable el nivel de inclusión.</t>
        </r>
      </text>
    </comment>
    <comment ref="J19" authorId="0" shapeId="0" xr:uid="{00000000-0006-0000-0000-000018000000}">
      <text>
        <r>
          <rPr>
            <sz val="9"/>
            <color rgb="FF000000"/>
            <rFont val="Tahoma"/>
            <family val="2"/>
          </rPr>
          <t>Describa la forma en que está incluido. Ejm. Programa 3 "Negocios Verdes" del Plan de Acción Institucional</t>
        </r>
      </text>
    </comment>
    <comment ref="E20" authorId="0" shapeId="0" xr:uid="{00000000-0006-0000-0000-000019000000}">
      <text>
        <r>
          <rPr>
            <sz val="9"/>
            <color rgb="FF000000"/>
            <rFont val="Tahoma"/>
            <family val="2"/>
          </rPr>
          <t>Seleccione de la lista desplegable si la Autoridad Ambiental tiene un plan de acción específico para el tema de Negocios Verdes</t>
        </r>
      </text>
    </comment>
    <comment ref="G20" authorId="0" shapeId="0" xr:uid="{00000000-0006-0000-0000-00001A000000}">
      <text>
        <r>
          <rPr>
            <sz val="9"/>
            <color rgb="FF000000"/>
            <rFont val="Tahoma"/>
            <family val="2"/>
          </rPr>
          <t>Seleccione de la lista desplegable como y por quienes se formuló el plan de acción de Negocios Verdes.</t>
        </r>
      </text>
    </comment>
    <comment ref="J20" authorId="0" shapeId="0" xr:uid="{00000000-0006-0000-0000-00001B000000}">
      <text>
        <r>
          <rPr>
            <sz val="9"/>
            <color rgb="FF000000"/>
            <rFont val="Tahoma"/>
            <family val="2"/>
          </rPr>
          <t>Describa el nombre del plan de acción. Ejm. Programa Departamental de Negocios Verdes de Caldas.</t>
        </r>
      </text>
    </comment>
    <comment ref="F21" authorId="0" shapeId="0" xr:uid="{00000000-0006-0000-0000-000026000000}">
      <text>
        <r>
          <rPr>
            <sz val="9"/>
            <color rgb="FF000000"/>
            <rFont val="Tahoma"/>
            <family val="2"/>
          </rPr>
          <t>No escribir nada en estas casillas, el calculo se realizará automáticamente.</t>
        </r>
      </text>
    </comment>
    <comment ref="L21" authorId="0" shapeId="0" xr:uid="{00000000-0006-0000-0000-000027000000}">
      <text>
        <r>
          <rPr>
            <sz val="9"/>
            <color rgb="FF000000"/>
            <rFont val="Tahoma"/>
            <family val="2"/>
          </rPr>
          <t>En esta celda automáticamente se arroja el resultado de la fórmula.</t>
        </r>
      </text>
    </comment>
    <comment ref="C39" authorId="0" shapeId="0" xr:uid="{00000000-0006-0000-0000-000036000000}">
      <text>
        <r>
          <rPr>
            <sz val="9"/>
            <color rgb="FF000000"/>
            <rFont val="Tahoma"/>
            <family val="2"/>
          </rPr>
          <t>Seleccione si el área de la Autoridad Ambiental se encuentra vinculada en la operación de la ventanilla</t>
        </r>
      </text>
    </comment>
    <comment ref="D39" authorId="0" shapeId="0" xr:uid="{00000000-0006-0000-0000-000037000000}">
      <text>
        <r>
          <rPr>
            <sz val="9"/>
            <color rgb="FF000000"/>
            <rFont val="Tahoma"/>
            <family val="2"/>
          </rPr>
          <t>Describa el rol que desempeña el área, en caso que se encuentre vinculada</t>
        </r>
      </text>
    </comment>
    <comment ref="I39" authorId="0" shapeId="0" xr:uid="{00000000-0006-0000-0000-000039000000}">
      <text>
        <r>
          <rPr>
            <sz val="9"/>
            <color rgb="FF000000"/>
            <rFont val="Tahoma"/>
            <family val="2"/>
          </rPr>
          <t>Seleccione si el área de la Autoridad Ambiental se encuentra vinculada en la operación de la ventanilla</t>
        </r>
      </text>
    </comment>
    <comment ref="J39" authorId="0" shapeId="0" xr:uid="{00000000-0006-0000-0000-00003A000000}">
      <text>
        <r>
          <rPr>
            <sz val="9"/>
            <color rgb="FF000000"/>
            <rFont val="Tahoma"/>
            <family val="2"/>
          </rPr>
          <t>Describa el rol que desempeña el área, en caso que se encuentre vinculada</t>
        </r>
      </text>
    </comment>
    <comment ref="A44" authorId="0" shapeId="0" xr:uid="{00000000-0006-0000-0000-00003C000000}">
      <text>
        <r>
          <rPr>
            <sz val="9"/>
            <color rgb="FF000000"/>
            <rFont val="Tahoma"/>
            <family val="2"/>
          </rPr>
          <t>En caso de que se encuentre otra área vinculada, escríbala en este espacio</t>
        </r>
      </text>
    </comment>
    <comment ref="G44" authorId="0" shapeId="0" xr:uid="{00000000-0006-0000-0000-00003D000000}">
      <text>
        <r>
          <rPr>
            <sz val="9"/>
            <color rgb="FF000000"/>
            <rFont val="Tahoma"/>
            <family val="2"/>
          </rPr>
          <t>En caso de que se encuentre otra área vinculada, escríbala en este espacio</t>
        </r>
      </text>
    </comment>
    <comment ref="A45" authorId="0" shapeId="0" xr:uid="{00000000-0006-0000-0000-00003E000000}">
      <text>
        <r>
          <rPr>
            <sz val="9"/>
            <color rgb="FF000000"/>
            <rFont val="Tahoma"/>
            <family val="2"/>
          </rPr>
          <t>En caso de que se encuentre otra área vinculada, escríbala en este espacio</t>
        </r>
      </text>
    </comment>
    <comment ref="G45" authorId="0" shapeId="0" xr:uid="{00000000-0006-0000-0000-00003F000000}">
      <text>
        <r>
          <rPr>
            <sz val="9"/>
            <color rgb="FF000000"/>
            <rFont val="Tahoma"/>
            <family val="2"/>
          </rPr>
          <t>En caso de que se encuentre otra área vinculada, escríbala en este espacio</t>
        </r>
      </text>
    </comment>
    <comment ref="A72" authorId="0" shapeId="0" xr:uid="{00000000-0006-0000-0000-000040000000}">
      <text>
        <r>
          <rPr>
            <sz val="9"/>
            <color rgb="FF000000"/>
            <rFont val="Tahoma"/>
            <family val="2"/>
          </rPr>
          <t>Escriba números UNICAMENTE en las casillas blancas. No tocar las casillas grises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BD2" authorId="0" shapeId="0" xr:uid="{44181C6A-7310-4205-8F14-D2D9681E8D70}">
      <text>
        <r>
          <rPr>
            <sz val="9"/>
            <color rgb="FF000000"/>
            <rFont val="Tahoma"/>
            <family val="2"/>
          </rPr>
          <t>Escriba números UNICAMENTE en las casillas blancas. No tocar las casillas grises</t>
        </r>
      </text>
    </comment>
    <comment ref="R4" authorId="0" shapeId="0" xr:uid="{8E10915F-EDA2-4F99-A7FE-4F101A7759B0}">
      <text>
        <r>
          <rPr>
            <sz val="9"/>
            <color rgb="FF000000"/>
            <rFont val="Tahoma"/>
            <family val="2"/>
          </rPr>
          <t>No escribir nada en estas casillas, el calculo se realizará automáticamente.</t>
        </r>
      </text>
    </comment>
    <comment ref="W4" authorId="0" shapeId="0" xr:uid="{80C0F81A-8F0C-435D-A632-79464E0BC590}">
      <text>
        <r>
          <rPr>
            <sz val="9"/>
            <color rgb="FF000000"/>
            <rFont val="Tahoma"/>
            <family val="2"/>
          </rPr>
          <t>En esta celda automáticamente se arroja el resultado de la fórmula.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Toshiba</author>
  </authors>
  <commentList>
    <comment ref="E20" authorId="0" shapeId="0" xr:uid="{00000000-0006-0000-0100-000001000000}">
      <text>
        <r>
          <rPr>
            <sz val="9"/>
            <color indexed="81"/>
            <rFont val="Tahoma"/>
            <family val="2"/>
          </rPr>
          <t>En caso que se cuente con acciones en líneas diferentes a las enunciadas, escribir acá el nombre de la línea.</t>
        </r>
      </text>
    </comment>
  </commentList>
</comments>
</file>

<file path=xl/sharedStrings.xml><?xml version="1.0" encoding="utf-8"?>
<sst xmlns="http://schemas.openxmlformats.org/spreadsheetml/2006/main" count="528" uniqueCount="374">
  <si>
    <t xml:space="preserve">ACOMPAÑAMIENTO A LAS VENTANILLAS DE NEGOCIOS VERDES          </t>
  </si>
  <si>
    <t>PLANEACIÓN ACOMPAÑAMIENTO A LAS VENTANILLAS DE NEGOCIOS VERDES</t>
  </si>
  <si>
    <t>1. DATOS GENERALES DE LA AUTORIDAD AMBIENTAL (AA)</t>
  </si>
  <si>
    <t>Autoridad Ambiental</t>
  </si>
  <si>
    <t>CORPORINOQUIA</t>
  </si>
  <si>
    <t xml:space="preserve">Nombre Director General </t>
  </si>
  <si>
    <t>Vigencia de acompañamiento</t>
  </si>
  <si>
    <t>Programa Regional de Negocios Verdes</t>
  </si>
  <si>
    <t>Orinoquía</t>
  </si>
  <si>
    <t>2. DATOS GENERALES DE LA VENTANILLA DE NEGOCIOS VERDES (VNV)</t>
  </si>
  <si>
    <t>Nombre del responsable</t>
  </si>
  <si>
    <t>Cargo</t>
  </si>
  <si>
    <t>Tipo de vinculación</t>
  </si>
  <si>
    <t>Tiempo de vinculación a la ventanilla de negocios verdes</t>
  </si>
  <si>
    <t>Teléfono celular</t>
  </si>
  <si>
    <t>Teléfono fijo</t>
  </si>
  <si>
    <t>Correo electrónico (responsable/VNV)</t>
  </si>
  <si>
    <t>Descripción del equipo de trabajo</t>
  </si>
  <si>
    <t>Área o dependencia a la que pertenece la Ventanilla</t>
  </si>
  <si>
    <t>Correo electrónico</t>
  </si>
  <si>
    <t>Teléfono celular o fijo</t>
  </si>
  <si>
    <t>Línea 2. Sistema de información, monitoreo y seguimiento</t>
  </si>
  <si>
    <t>Acto Administrativo de conformación de la Ventanilla</t>
  </si>
  <si>
    <t>Descripción</t>
  </si>
  <si>
    <t>Línea 3. Instrumentos económicos, financieros e incentivos</t>
  </si>
  <si>
    <t>Nombre profesional de enlace ONVS</t>
  </si>
  <si>
    <t>3. IMPLEMENTACIÓN PROGRAMA REGIONAL DE NEGOCIOS VERDES</t>
  </si>
  <si>
    <t>Línea 5. Fortalecimiento de capacidades</t>
  </si>
  <si>
    <t>3.1. Planeación</t>
  </si>
  <si>
    <t>Línea 6. Desarrollo y fortalecimiento de la oferta</t>
  </si>
  <si>
    <t>SI</t>
  </si>
  <si>
    <t>Nivel de inclusión</t>
  </si>
  <si>
    <t>Meta / objetivo PAI</t>
  </si>
  <si>
    <t>Línea 7. Investigación, desarrollo e innovación</t>
  </si>
  <si>
    <t>¿La Autoridad Ambiental cuenta con Plan Operativo Anual (POA) de Negocios Verdes formulado?</t>
  </si>
  <si>
    <t>Formulado por</t>
  </si>
  <si>
    <t>Línea 8. Acceso a mercados</t>
  </si>
  <si>
    <t>Acción</t>
  </si>
  <si>
    <t>Línea estratégica (PNNV 2022-2030)</t>
  </si>
  <si>
    <t>% Programado</t>
  </si>
  <si>
    <t>% Ejecutado
(4 meses)</t>
  </si>
  <si>
    <t>% Cumplimiento (4 meses)</t>
  </si>
  <si>
    <t>% Ejecutado
(8 meses)</t>
  </si>
  <si>
    <t>% Cumplimiento (8 meses)</t>
  </si>
  <si>
    <t>% Ejecutado
(12 meses)</t>
  </si>
  <si>
    <t>% Cumplimiento (12 meses)</t>
  </si>
  <si>
    <t>Observaciones</t>
  </si>
  <si>
    <t>% Cumplimiento total</t>
  </si>
  <si>
    <t>AJUSTAR FÓRMULA EJECUTADO VS. PROGRAMADO</t>
  </si>
  <si>
    <t>Total porcentaje de cumplimiento</t>
  </si>
  <si>
    <t>Acciones no realizadas</t>
  </si>
  <si>
    <t>Principales dificultades</t>
  </si>
  <si>
    <t>Casos de éxito</t>
  </si>
  <si>
    <t>Acciones a realizar</t>
  </si>
  <si>
    <t>3.2. ARTICULACIÓN INTERNA</t>
  </si>
  <si>
    <t>3.2.1. Dependencias internas vinculadas en la operación y funcionamiento de la ventanilla de negocios verdes</t>
  </si>
  <si>
    <t>Dependencia / Oficina</t>
  </si>
  <si>
    <t>¿Vinculada?</t>
  </si>
  <si>
    <t>Rol</t>
  </si>
  <si>
    <t>Planeación</t>
  </si>
  <si>
    <t>Gestión Ambiental</t>
  </si>
  <si>
    <t>Ordenamiento</t>
  </si>
  <si>
    <t>NO</t>
  </si>
  <si>
    <t>Atención al ciudadano</t>
  </si>
  <si>
    <t>TICS</t>
  </si>
  <si>
    <t>Comunicaciones</t>
  </si>
  <si>
    <t>Cambio Climático</t>
  </si>
  <si>
    <t>Producción más limpia</t>
  </si>
  <si>
    <t xml:space="preserve">Otro 1. </t>
  </si>
  <si>
    <t>Otro 2</t>
  </si>
  <si>
    <t>3.3. ARTICULACIÓN EXTERNA</t>
  </si>
  <si>
    <t>3.3.1. Nodo Regional de Negocios Verdes</t>
  </si>
  <si>
    <t>¿Existe nodo o estrategia de articulación regional en torno a los Negocios Verdes?</t>
  </si>
  <si>
    <t>Medio de formalización</t>
  </si>
  <si>
    <t>¿Se tiene definida periodicidad para las reuniones del nodo?</t>
  </si>
  <si>
    <t>¿Cuál?</t>
  </si>
  <si>
    <t>¿Se tiene definido manual de procedimientos u operación para el nodo?</t>
  </si>
  <si>
    <t xml:space="preserve">3.3.2. Entidades vinculadas en el Nodo Regional de Negocios Verdes </t>
  </si>
  <si>
    <t>Tipo de entidad</t>
  </si>
  <si>
    <t>¿Cuáles?</t>
  </si>
  <si>
    <t>Forma de vinculación</t>
  </si>
  <si>
    <t>¿Participa activamente?</t>
  </si>
  <si>
    <t>Funciones - rol desempeñado</t>
  </si>
  <si>
    <t>Cámara de Comercio</t>
  </si>
  <si>
    <t>Centros de Investigación</t>
  </si>
  <si>
    <t>Comisión Regional de Competitividad, Ciencia, Tecnología e Innovación</t>
  </si>
  <si>
    <t>Cooperantes</t>
  </si>
  <si>
    <t>Gobernación</t>
  </si>
  <si>
    <t>Gremios</t>
  </si>
  <si>
    <t>Incubadoras</t>
  </si>
  <si>
    <t>Municipios</t>
  </si>
  <si>
    <t>Secretarías de Agricultura</t>
  </si>
  <si>
    <t>Secretarías de Ambiente</t>
  </si>
  <si>
    <t>Secretarías de Desarrollo Económico</t>
  </si>
  <si>
    <t>ONG</t>
  </si>
  <si>
    <t>Parques Nacionales</t>
  </si>
  <si>
    <t>Redes de Emprendimiento</t>
  </si>
  <si>
    <t>SENA</t>
  </si>
  <si>
    <t>Universidades</t>
  </si>
  <si>
    <t xml:space="preserve">Otra </t>
  </si>
  <si>
    <t>4. ACTIVIDADES INDICADOR MÍNIMO DE GESTIÓN (IMG)</t>
  </si>
  <si>
    <t>4.1. VERIFICACIÓN</t>
  </si>
  <si>
    <t>Número de Negocios Verdes verificados en la jurisdicción en todas las vigencias</t>
  </si>
  <si>
    <t>Número de negocios verdes activos</t>
  </si>
  <si>
    <t>Total Negocios Verdes verificados en la vigencia actual</t>
  </si>
  <si>
    <t xml:space="preserve">Número de Negocios Verdes verificados en la vigencia por la Autoridad Ambiental </t>
  </si>
  <si>
    <t xml:space="preserve">Número de Negocios Verdes verificados en la vigencia por otras entidades </t>
  </si>
  <si>
    <t>REVISAR FÓRMULA</t>
  </si>
  <si>
    <t>Meta de verificación de Negocios Verdes para la vigencia (IMG) 
(Unidad de medida: Número)</t>
  </si>
  <si>
    <t>Nivel de cumplimiento (IMG)</t>
  </si>
  <si>
    <t>4.2. SEGUIMIENTO</t>
  </si>
  <si>
    <t>Meta de seguimiento a negocios verdes para la vigencia (IMG) 
(Unidad de medida: Porcentaje %) = 10%</t>
  </si>
  <si>
    <t>Total Negocios Verdes con seguimiento en la vigencia actual</t>
  </si>
  <si>
    <t xml:space="preserve">4.3. IMPLEMENTACIÓN ACCIONES ESTRATÉGICAS PARA EL FOMENTO Y FORTALECIMIENTO DE LOS NEGOCIOS VERDES </t>
  </si>
  <si>
    <t xml:space="preserve">4.3.1. Proyectos estructurados y/o en implementación </t>
  </si>
  <si>
    <t>No. Proyectos estructurados o en implmentación</t>
  </si>
  <si>
    <t>Nombre del proyecto</t>
  </si>
  <si>
    <t>Calidad en la que actúa en marco del proyecto</t>
  </si>
  <si>
    <t>Actividades del proyecto</t>
  </si>
  <si>
    <t>Meta (IMG)</t>
  </si>
  <si>
    <t>Ejecutor</t>
  </si>
  <si>
    <t>Aliado</t>
  </si>
  <si>
    <t>4.3.2. Acciones estratégicas para el encadenamiento comercial</t>
  </si>
  <si>
    <t>No. Acciones estartégicas desarrolladas</t>
  </si>
  <si>
    <t>Descripción de la acción estratégica</t>
  </si>
  <si>
    <t>Aliado para el desarrollo de la acción estratégica</t>
  </si>
  <si>
    <t>4.4. PARTICIPACIÓN EN ESPACIOS DE ARTICULACIÓN Y GOBERNANZA</t>
  </si>
  <si>
    <t>No. Espacios en los que participó</t>
  </si>
  <si>
    <t>Descripción del espacio de articulación y gobernanza</t>
  </si>
  <si>
    <t>Líneas PNNV vinculadas en el Plan de Trabajo</t>
  </si>
  <si>
    <t>5. ESTADO ACTUAL DE LOS NEGOCIOS VERDES</t>
  </si>
  <si>
    <t>5.1.  Bioexpo (numero de negocios verdes participantes)</t>
  </si>
  <si>
    <t>2003 
Armenia</t>
  </si>
  <si>
    <t>2005
 Medellin</t>
  </si>
  <si>
    <t>2008
Cali</t>
  </si>
  <si>
    <t>2010
Neiva</t>
  </si>
  <si>
    <t>2012
 Armenia</t>
  </si>
  <si>
    <t>2015
Bogota</t>
  </si>
  <si>
    <t>2017
Barranquilla</t>
  </si>
  <si>
    <t>2019
Cali</t>
  </si>
  <si>
    <t>2021
Medellin</t>
  </si>
  <si>
    <t>2023
Santanderes</t>
  </si>
  <si>
    <t>5.2.  Certificaciones</t>
  </si>
  <si>
    <t>Número de Negocios Verdes con SMNV</t>
  </si>
  <si>
    <t>Número Negocios Verdes con Aval de Confianza</t>
  </si>
  <si>
    <t>¿Cuenta con procedimiento o instructivo para entrega de aval?</t>
  </si>
  <si>
    <t>Criterio para entrega de aval</t>
  </si>
  <si>
    <t>¿Se cuenta con sellos o marcas propias para los Negocios Verdes verificados?</t>
  </si>
  <si>
    <t>5.3. Tipologia</t>
  </si>
  <si>
    <t>Estrategia de articulacion de emprendimientos verdes</t>
  </si>
  <si>
    <t>Número de emprendimientos verdes</t>
  </si>
  <si>
    <t>Número de empresas ancla</t>
  </si>
  <si>
    <t>6. ESTRATEGIAS DE PROMOCIÓN Y COMERCIALIZACIÓN</t>
  </si>
  <si>
    <t>¿La Autoridad Ambiental cuenta con un espacio en su página Web institucional dedicado a los Negocios Verdes?</t>
  </si>
  <si>
    <t>Enlace página web</t>
  </si>
  <si>
    <t>¿Se dispone de catalogos o portafolios regionales de Negocios Verdes?</t>
  </si>
  <si>
    <t>Enlace del catálogo</t>
  </si>
  <si>
    <t>Ferias a realizar en la vigencia</t>
  </si>
  <si>
    <t>Fecha de la feria</t>
  </si>
  <si>
    <t>¿La Ventanilla cuenta con tienda de negocios verdes?</t>
  </si>
  <si>
    <t xml:space="preserve">Describa otras estrategias de promoción </t>
  </si>
  <si>
    <t>Descripción de las ferias realizadas</t>
  </si>
  <si>
    <t xml:space="preserve">REGISTRO DE ACOMPAÑAMIENTO A LA VENTANILLA DE NEGOCIOS VERDES </t>
  </si>
  <si>
    <t>Fecha acompañamiento 1</t>
  </si>
  <si>
    <t>Líder / responsable de la Ventanilla</t>
  </si>
  <si>
    <t>Profesional de enlace ONVS</t>
  </si>
  <si>
    <t>Fecha acompañamiento 2</t>
  </si>
  <si>
    <t>Fecha acompañamiento 3</t>
  </si>
  <si>
    <t>Instrumentos</t>
  </si>
  <si>
    <t>Acciones</t>
  </si>
  <si>
    <t>Tiempo de vinculación</t>
  </si>
  <si>
    <t>¿El tema de Negocios Verdes está incluido en los instrumentos de planificación de la Autoridad Ambiental?</t>
  </si>
  <si>
    <t>% Cumplimiento 
(4 meses)</t>
  </si>
  <si>
    <t>% Cumplimiento 
(8 meses)</t>
  </si>
  <si>
    <t>% Cumplimiento 
(12 meses)</t>
  </si>
  <si>
    <t>Otro 1</t>
  </si>
  <si>
    <t>Descripción de la acción estratégica 1</t>
  </si>
  <si>
    <t>Descripción de la acción estratégica 2</t>
  </si>
  <si>
    <t>Aliado para el desarrollo de la acción estratégica 1</t>
  </si>
  <si>
    <t>Aliado para el desarrollo de la acción estratégica 2</t>
  </si>
  <si>
    <t>Líder / responsable de la Ventanilla 1</t>
  </si>
  <si>
    <t>Profesional de enlace ONVS 1</t>
  </si>
  <si>
    <t>Líder / responsable de la Ventanilla 2</t>
  </si>
  <si>
    <t>Profesional de enlace ONVS 2</t>
  </si>
  <si>
    <t>AMVA</t>
  </si>
  <si>
    <t>Amazonía</t>
  </si>
  <si>
    <t>Subdirección</t>
  </si>
  <si>
    <t>Carrera Administrativa</t>
  </si>
  <si>
    <t>Días</t>
  </si>
  <si>
    <t>Beatriz Acevedo</t>
  </si>
  <si>
    <t>Línea estratégica PGAR</t>
  </si>
  <si>
    <t>Resolución</t>
  </si>
  <si>
    <t>Acta de intención</t>
  </si>
  <si>
    <t>CAM</t>
  </si>
  <si>
    <t>Caribe</t>
  </si>
  <si>
    <t>Oficina</t>
  </si>
  <si>
    <t>Provisionalidad</t>
  </si>
  <si>
    <t>Meses</t>
  </si>
  <si>
    <t>Nayibe Hurtado</t>
  </si>
  <si>
    <t>Programa PAI</t>
  </si>
  <si>
    <t>Nodo</t>
  </si>
  <si>
    <t>Acuerdo</t>
  </si>
  <si>
    <t>CAR</t>
  </si>
  <si>
    <t>Central</t>
  </si>
  <si>
    <t>Grupo de Trabajo</t>
  </si>
  <si>
    <t>Contratista</t>
  </si>
  <si>
    <t>Años</t>
  </si>
  <si>
    <t>Carla Mosquera</t>
  </si>
  <si>
    <t>Proyecto PAI</t>
  </si>
  <si>
    <t>Otro</t>
  </si>
  <si>
    <t>Alianza</t>
  </si>
  <si>
    <t>CARDER</t>
  </si>
  <si>
    <t>Funcionario</t>
  </si>
  <si>
    <t>Otra</t>
  </si>
  <si>
    <t>Marcela Papamija</t>
  </si>
  <si>
    <t>Convenio</t>
  </si>
  <si>
    <t>CARDIQUE</t>
  </si>
  <si>
    <t>Pacífico</t>
  </si>
  <si>
    <t>No incluido</t>
  </si>
  <si>
    <t>CARSUCRE</t>
  </si>
  <si>
    <t>CAS</t>
  </si>
  <si>
    <t>CDA</t>
  </si>
  <si>
    <t>CDMB</t>
  </si>
  <si>
    <t>CODECHOCÓ</t>
  </si>
  <si>
    <t>CORALINA</t>
  </si>
  <si>
    <t>LÍNEA ESTRATÉGICA</t>
  </si>
  <si>
    <t>ECOSISTEMA ESTRATEGICO</t>
  </si>
  <si>
    <t>CORANTIOQUIA</t>
  </si>
  <si>
    <t>Política y normatividad</t>
  </si>
  <si>
    <t xml:space="preserve">vigencia objeto de seguimiento </t>
  </si>
  <si>
    <t>CORMACARENA</t>
  </si>
  <si>
    <t>Comunicación, posicionamiento y sensibilización al consumidor y productor de los NV</t>
  </si>
  <si>
    <t>Páramos</t>
  </si>
  <si>
    <t>CORNARE</t>
  </si>
  <si>
    <t>Desarrollo y fortalecimiento de la oferta</t>
  </si>
  <si>
    <t>Humedales</t>
  </si>
  <si>
    <t>CORPAMAG</t>
  </si>
  <si>
    <t>Recursos e incentivos financieros y económicos</t>
  </si>
  <si>
    <t>Manglares</t>
  </si>
  <si>
    <t>CORPOAMAZONIA</t>
  </si>
  <si>
    <t>Ciencia, tecnología e innovación</t>
  </si>
  <si>
    <t>Zonas  Secas</t>
  </si>
  <si>
    <t>CORPOBOYACA</t>
  </si>
  <si>
    <t>Coordinación y articulación institucional y sectorial</t>
  </si>
  <si>
    <t>CORPOCALDAS</t>
  </si>
  <si>
    <t>Sistema de información de mercado, monitoreo e información</t>
  </si>
  <si>
    <t>CORPOCESAR</t>
  </si>
  <si>
    <t>Acceso a mercados</t>
  </si>
  <si>
    <t>CORPOCHIVOR</t>
  </si>
  <si>
    <t>CORPOGUAJIRA</t>
  </si>
  <si>
    <t>CORPOGUAVIO</t>
  </si>
  <si>
    <t>CORPOMOJANA</t>
  </si>
  <si>
    <t>CORPONARIÑO</t>
  </si>
  <si>
    <t>CORPONOR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</si>
  <si>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</si>
  <si>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</si>
  <si>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</si>
  <si>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</si>
  <si>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</si>
  <si>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</si>
  <si>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</si>
  <si>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</si>
  <si>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DADSA</t>
  </si>
  <si>
    <t>DAGMA</t>
  </si>
  <si>
    <t>EPA Barranquilla</t>
  </si>
  <si>
    <t>EPA Buenaventura</t>
  </si>
  <si>
    <t>EPA Cartagena</t>
  </si>
  <si>
    <t>SDA</t>
  </si>
  <si>
    <t>AUTORIDAD AMBIENTAL</t>
  </si>
  <si>
    <t>ACOMPAÑAMIENTO MADS</t>
  </si>
  <si>
    <t>PLANEACIÓN</t>
  </si>
  <si>
    <t>LÍNEAS PLAN DE ACCIÓN</t>
  </si>
  <si>
    <t>OBJETIVOS</t>
  </si>
  <si>
    <t>INSTITUCIONALES</t>
  </si>
  <si>
    <t>OFERTA</t>
  </si>
  <si>
    <t>DEMANDA</t>
  </si>
  <si>
    <t>ARTICULACIÓN INTERNA</t>
  </si>
  <si>
    <t>NODO</t>
  </si>
  <si>
    <t>NEGOCIOS VERDES</t>
  </si>
  <si>
    <t>Bienes y servicios sostenibles</t>
  </si>
  <si>
    <t>Sistemas orgánicos</t>
  </si>
  <si>
    <t>Biocomercio</t>
  </si>
  <si>
    <t>Recursos genéticos</t>
  </si>
  <si>
    <t>Turismo</t>
  </si>
  <si>
    <t>Fauna</t>
  </si>
  <si>
    <t>No maderables</t>
  </si>
  <si>
    <t>Maderables</t>
  </si>
  <si>
    <t>Restauración</t>
  </si>
  <si>
    <t>Ecoproductos</t>
  </si>
  <si>
    <t>Residuos</t>
  </si>
  <si>
    <t>Energía</t>
  </si>
  <si>
    <t>Construcción</t>
  </si>
  <si>
    <t>Otros</t>
  </si>
  <si>
    <t>Carbono</t>
  </si>
  <si>
    <t>Voluntario</t>
  </si>
  <si>
    <t>Regulado</t>
  </si>
  <si>
    <t>Avance</t>
  </si>
  <si>
    <t>Procesos ventanilla verificación</t>
  </si>
  <si>
    <t>COMERCIALIZACIÓN</t>
  </si>
  <si>
    <t>REGIÓN</t>
  </si>
  <si>
    <t>AUTORIDAD</t>
  </si>
  <si>
    <t>PGNV</t>
  </si>
  <si>
    <t>FBC</t>
  </si>
  <si>
    <t>APC</t>
  </si>
  <si>
    <t>IAvH</t>
  </si>
  <si>
    <t>ECOVERSA</t>
  </si>
  <si>
    <t>FONAM</t>
  </si>
  <si>
    <t>Institutos</t>
  </si>
  <si>
    <t>FCA</t>
  </si>
  <si>
    <t>GIZ</t>
  </si>
  <si>
    <t>Incluido como</t>
  </si>
  <si>
    <t>Plan Acción</t>
  </si>
  <si>
    <t>% Avance</t>
  </si>
  <si>
    <t>Actualización</t>
  </si>
  <si>
    <t>Ventanilla</t>
  </si>
  <si>
    <t>Dependencias</t>
  </si>
  <si>
    <t>Periodicidad</t>
  </si>
  <si>
    <t>Manual</t>
  </si>
  <si>
    <t>Conformación</t>
  </si>
  <si>
    <t>Tipos de actores</t>
  </si>
  <si>
    <t>No. Actores</t>
  </si>
  <si>
    <t>Activos</t>
  </si>
  <si>
    <t>Verificados</t>
  </si>
  <si>
    <t>Autoridad</t>
  </si>
  <si>
    <t>Inicial</t>
  </si>
  <si>
    <t>Básico</t>
  </si>
  <si>
    <t>Intermedio</t>
  </si>
  <si>
    <t>Satisfactorio</t>
  </si>
  <si>
    <t>Avanzado</t>
  </si>
  <si>
    <t>Ideal</t>
  </si>
  <si>
    <t>Inscripción</t>
  </si>
  <si>
    <t>Información</t>
  </si>
  <si>
    <t>Procedimientos verificación</t>
  </si>
  <si>
    <t>Aval</t>
  </si>
  <si>
    <t>Cursos</t>
  </si>
  <si>
    <t>Eventos</t>
  </si>
  <si>
    <t>Formulación planes mejora</t>
  </si>
  <si>
    <t>Seguimiento planes mejora</t>
  </si>
  <si>
    <t>Meta 2019</t>
  </si>
  <si>
    <t>Estrategias</t>
  </si>
  <si>
    <t>Espacio en página</t>
  </si>
  <si>
    <t>Inscripción en página</t>
  </si>
  <si>
    <t>Listado de negocios en página</t>
  </si>
  <si>
    <t>Catalogo o portafolio</t>
  </si>
  <si>
    <t>Ferias</t>
  </si>
  <si>
    <t>Cantidad</t>
  </si>
  <si>
    <t>Sellos o marcas</t>
  </si>
  <si>
    <t>App</t>
  </si>
  <si>
    <t>Recursos para bioexpo</t>
  </si>
  <si>
    <t>COMUNICACIONES</t>
  </si>
  <si>
    <t>NOMBRE</t>
  </si>
  <si>
    <t>CARGO</t>
  </si>
  <si>
    <t>CORREO ELECTRÓNICO</t>
  </si>
  <si>
    <t>TELÉFONO FIJO</t>
  </si>
  <si>
    <t>TELÉFONO CELULAR</t>
  </si>
  <si>
    <t>TELÉFONO</t>
  </si>
  <si>
    <r>
      <rPr>
        <b/>
        <i/>
        <sz val="11"/>
        <color theme="2" tint="-0.499984740745262"/>
        <rFont val="Arial Narrow"/>
        <family val="2"/>
      </rPr>
      <t>NOTA</t>
    </r>
    <r>
      <rPr>
        <i/>
        <sz val="11"/>
        <color theme="2" tint="-0.499984740745262"/>
        <rFont val="Arial Narrow"/>
        <family val="2"/>
      </rPr>
      <t>: NO insertar filas o columnas adicionales al formato, utilizar los espacios destinados a información adicional por proceso. Tenga en cuenta las notas y comentarios en cada una de las celdas a diligenciar</t>
    </r>
  </si>
  <si>
    <r>
      <t xml:space="preserve">Versión: </t>
    </r>
    <r>
      <rPr>
        <sz val="10"/>
        <rFont val="Arial Narrow"/>
        <family val="2"/>
      </rPr>
      <t>4</t>
    </r>
  </si>
  <si>
    <r>
      <t xml:space="preserve">Código: </t>
    </r>
    <r>
      <rPr>
        <sz val="10"/>
        <rFont val="Arial Narrow"/>
        <family val="2"/>
      </rPr>
      <t>F-M-GDS-16</t>
    </r>
  </si>
  <si>
    <t xml:space="preserve">MINISTERIO DE AMBIENTE Y DESARROLLO SOSTENIBLE </t>
  </si>
  <si>
    <t>Proceso: Gestión del Desarrollo Sostenible</t>
  </si>
  <si>
    <t xml:space="preserve">Línea 1. Alianzas, articulación y política </t>
  </si>
  <si>
    <t>Persona de contacto Área de Comunicaciones</t>
  </si>
  <si>
    <t xml:space="preserve">Línea 4. Consumo responsable y sostenible </t>
  </si>
  <si>
    <t>No. Proyectos estructurados o en implementación</t>
  </si>
  <si>
    <t>No. Acciones estratégicas desarrolladas</t>
  </si>
  <si>
    <t>2005
 Medellín</t>
  </si>
  <si>
    <t>2015
Bogotá</t>
  </si>
  <si>
    <t>2021
Medellín</t>
  </si>
  <si>
    <t>5.3. Tipología</t>
  </si>
  <si>
    <t>Estrategia de articulación de emprendimientos verdes</t>
  </si>
  <si>
    <t>¿Se dispone de catálogos o portafolios regionales de Negocios Verdes?</t>
  </si>
  <si>
    <t>3.1. PLANEACIÓN</t>
  </si>
  <si>
    <r>
      <t xml:space="preserve">Vigencia: </t>
    </r>
    <r>
      <rPr>
        <sz val="10"/>
        <rFont val="Arial Narrow"/>
        <family val="2"/>
      </rPr>
      <t>26/06/2024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</si>
</sst>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0"/>
      <name val="Arial Narrow"/>
      <family val="2"/>
    </font>
    <font>
      <sz val="8"/>
      <color theme="2" tint="-0.499984740745262"/>
      <name val="Arial Narrow"/>
      <family val="2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b/>
      <sz val="12"/>
      <color theme="0"/>
      <name val="Arial Narrow"/>
      <family val="2"/>
    </font>
    <font>
      <i/>
      <sz val="11"/>
      <color theme="2" tint="-0.499984740745262"/>
      <name val="Arial Narrow"/>
      <family val="2"/>
    </font>
    <font>
      <b/>
      <i/>
      <sz val="11"/>
      <color theme="2" tint="-0.499984740745262"/>
      <name val="Arial Narrow"/>
      <family val="2"/>
    </font>
    <font>
      <b/>
      <sz val="14"/>
      <color rgb="FF00000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u/>
      <sz val="11"/>
      <color theme="10"/>
      <name val="Arial Narrow"/>
      <family val="2"/>
    </font>
    <font>
      <sz val="10"/>
      <color theme="2" tint="-0.499984740745262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sz val="10"/>
      <color theme="9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2" tint="-0.499984740745262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u/>
      <sz val="9"/>
      <color theme="10"/>
      <name val="Arial Narrow"/>
      <family val="2"/>
    </font>
    <font>
      <sz val="11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9595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3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27" xfId="0" applyFill="1" applyBorder="1"/>
    <xf numFmtId="0" fontId="0" fillId="2" borderId="25" xfId="0" applyFill="1" applyBorder="1"/>
    <xf numFmtId="0" fontId="0" fillId="2" borderId="26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9" fontId="0" fillId="2" borderId="3" xfId="0" applyNumberFormat="1" applyFill="1" applyBorder="1" applyAlignment="1">
      <alignment wrapText="1"/>
    </xf>
    <xf numFmtId="9" fontId="0" fillId="2" borderId="3" xfId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21" xfId="0" applyFill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0" fontId="0" fillId="0" borderId="0" xfId="0" applyAlignment="1">
      <alignment vertical="center" wrapText="1"/>
    </xf>
    <xf numFmtId="0" fontId="9" fillId="9" borderId="0" xfId="0" applyFont="1" applyFill="1"/>
    <xf numFmtId="0" fontId="10" fillId="9" borderId="0" xfId="0" applyFont="1" applyFill="1"/>
    <xf numFmtId="0" fontId="10" fillId="0" borderId="0" xfId="0" applyFont="1"/>
    <xf numFmtId="0" fontId="11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9" fillId="9" borderId="0" xfId="0" applyFont="1" applyFill="1" applyAlignment="1">
      <alignment vertical="center" wrapText="1"/>
    </xf>
    <xf numFmtId="0" fontId="16" fillId="9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1" fillId="9" borderId="0" xfId="0" applyFont="1" applyFill="1" applyAlignment="1">
      <alignment vertical="center" wrapText="1"/>
    </xf>
    <xf numFmtId="0" fontId="21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19" fillId="9" borderId="0" xfId="0" applyFont="1" applyFill="1" applyAlignment="1">
      <alignment horizontal="left" vertical="center" wrapText="1"/>
    </xf>
    <xf numFmtId="0" fontId="23" fillId="3" borderId="22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0" xfId="0" applyFont="1" applyFill="1" applyBorder="1" applyAlignment="1">
      <alignment horizontal="left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19" fillId="9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9" fontId="17" fillId="0" borderId="2" xfId="0" applyNumberFormat="1" applyFont="1" applyBorder="1" applyAlignment="1">
      <alignment vertical="center" wrapText="1"/>
    </xf>
    <xf numFmtId="9" fontId="29" fillId="11" borderId="2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9" fontId="18" fillId="11" borderId="30" xfId="0" applyNumberFormat="1" applyFont="1" applyFill="1" applyBorder="1" applyAlignment="1">
      <alignment vertical="center" wrapText="1"/>
    </xf>
    <xf numFmtId="9" fontId="30" fillId="11" borderId="30" xfId="1" applyFont="1" applyFill="1" applyBorder="1" applyAlignment="1">
      <alignment horizontal="center" vertical="center" wrapText="1"/>
    </xf>
    <xf numFmtId="9" fontId="18" fillId="0" borderId="30" xfId="0" applyNumberFormat="1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31" fillId="9" borderId="0" xfId="0" applyFont="1" applyFill="1" applyAlignment="1">
      <alignment vertical="center" wrapText="1"/>
    </xf>
    <xf numFmtId="0" fontId="32" fillId="9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32" fillId="8" borderId="0" xfId="0" applyFont="1" applyFill="1" applyAlignment="1">
      <alignment vertical="center" wrapText="1"/>
    </xf>
    <xf numFmtId="0" fontId="6" fillId="2" borderId="40" xfId="0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23" fillId="2" borderId="2" xfId="1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vertical="center" wrapText="1"/>
    </xf>
    <xf numFmtId="0" fontId="23" fillId="7" borderId="2" xfId="0" applyFont="1" applyFill="1" applyBorder="1" applyAlignment="1">
      <alignment horizontal="center" vertical="center" wrapText="1"/>
    </xf>
    <xf numFmtId="9" fontId="17" fillId="2" borderId="2" xfId="1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23" fillId="7" borderId="45" xfId="0" applyFont="1" applyFill="1" applyBorder="1" applyAlignment="1">
      <alignment horizontal="center" vertical="center" wrapText="1"/>
    </xf>
    <xf numFmtId="0" fontId="34" fillId="2" borderId="2" xfId="2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5" fillId="0" borderId="30" xfId="0" applyFont="1" applyBorder="1" applyAlignment="1">
      <alignment vertical="center" wrapText="1"/>
    </xf>
    <xf numFmtId="164" fontId="35" fillId="0" borderId="30" xfId="0" applyNumberFormat="1" applyFont="1" applyBorder="1" applyAlignment="1">
      <alignment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2" borderId="0" xfId="0" applyFont="1" applyFill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25" fillId="11" borderId="2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27" fillId="13" borderId="21" xfId="0" applyFont="1" applyFill="1" applyBorder="1" applyAlignment="1">
      <alignment horizontal="center" vertical="center" wrapText="1"/>
    </xf>
    <xf numFmtId="0" fontId="27" fillId="13" borderId="30" xfId="0" applyFont="1" applyFill="1" applyBorder="1" applyAlignment="1">
      <alignment horizontal="center" vertical="center" wrapText="1"/>
    </xf>
    <xf numFmtId="0" fontId="27" fillId="13" borderId="20" xfId="0" applyFont="1" applyFill="1" applyBorder="1" applyAlignment="1">
      <alignment horizontal="center" vertical="center" wrapText="1"/>
    </xf>
    <xf numFmtId="0" fontId="27" fillId="13" borderId="32" xfId="0" applyFont="1" applyFill="1" applyBorder="1" applyAlignment="1">
      <alignment horizontal="center" vertical="center" wrapText="1"/>
    </xf>
    <xf numFmtId="0" fontId="27" fillId="13" borderId="24" xfId="0" applyFont="1" applyFill="1" applyBorder="1" applyAlignment="1">
      <alignment horizontal="center" vertical="center" wrapText="1"/>
    </xf>
    <xf numFmtId="0" fontId="17" fillId="13" borderId="32" xfId="0" applyFont="1" applyFill="1" applyBorder="1" applyAlignment="1">
      <alignment horizontal="center" vertical="center" wrapText="1"/>
    </xf>
    <xf numFmtId="0" fontId="17" fillId="13" borderId="33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9" fontId="17" fillId="0" borderId="0" xfId="0" applyNumberFormat="1" applyFont="1" applyAlignment="1">
      <alignment vertical="center" wrapText="1"/>
    </xf>
    <xf numFmtId="9" fontId="29" fillId="11" borderId="2" xfId="1" applyFont="1" applyFill="1" applyBorder="1" applyAlignment="1">
      <alignment vertical="center" wrapText="1"/>
    </xf>
    <xf numFmtId="9" fontId="30" fillId="11" borderId="2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" fontId="6" fillId="0" borderId="2" xfId="0" applyNumberFormat="1" applyFont="1" applyBorder="1" applyAlignment="1">
      <alignment horizontal="center" vertical="center" wrapText="1"/>
    </xf>
    <xf numFmtId="9" fontId="25" fillId="10" borderId="2" xfId="1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26" fillId="5" borderId="57" xfId="0" applyFont="1" applyFill="1" applyBorder="1" applyAlignment="1">
      <alignment horizontal="center" vertical="center" wrapText="1"/>
    </xf>
    <xf numFmtId="0" fontId="26" fillId="5" borderId="58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vertical="center" wrapText="1"/>
    </xf>
    <xf numFmtId="0" fontId="17" fillId="2" borderId="58" xfId="0" applyFont="1" applyFill="1" applyBorder="1" applyAlignment="1">
      <alignment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top"/>
    </xf>
    <xf numFmtId="0" fontId="6" fillId="3" borderId="45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23" fillId="3" borderId="45" xfId="0" applyFont="1" applyFill="1" applyBorder="1" applyAlignment="1">
      <alignment horizontal="center" vertical="center" wrapText="1"/>
    </xf>
    <xf numFmtId="0" fontId="23" fillId="3" borderId="54" xfId="0" applyFont="1" applyFill="1" applyBorder="1" applyAlignment="1">
      <alignment horizontal="center" vertical="center" wrapText="1"/>
    </xf>
    <xf numFmtId="0" fontId="26" fillId="10" borderId="54" xfId="0" applyFont="1" applyFill="1" applyBorder="1" applyAlignment="1">
      <alignment horizontal="center" vertical="center" wrapText="1"/>
    </xf>
    <xf numFmtId="0" fontId="27" fillId="10" borderId="54" xfId="0" applyFont="1" applyFill="1" applyBorder="1" applyAlignment="1">
      <alignment horizontal="center" vertical="center" wrapText="1"/>
    </xf>
    <xf numFmtId="0" fontId="25" fillId="10" borderId="5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9" fontId="23" fillId="7" borderId="45" xfId="1" applyFont="1" applyFill="1" applyBorder="1" applyAlignment="1">
      <alignment horizontal="center" vertical="center" wrapText="1"/>
    </xf>
    <xf numFmtId="0" fontId="17" fillId="7" borderId="45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9" fillId="0" borderId="0" xfId="0" applyFont="1"/>
    <xf numFmtId="9" fontId="29" fillId="0" borderId="0" xfId="0" applyNumberFormat="1" applyFont="1"/>
    <xf numFmtId="1" fontId="29" fillId="0" borderId="0" xfId="0" applyNumberFormat="1" applyFont="1"/>
    <xf numFmtId="0" fontId="35" fillId="0" borderId="0" xfId="0" applyFont="1"/>
    <xf numFmtId="0" fontId="25" fillId="5" borderId="54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12" borderId="21" xfId="0" applyFont="1" applyFill="1" applyBorder="1" applyAlignment="1">
      <alignment horizontal="left" vertical="center" wrapText="1"/>
    </xf>
    <xf numFmtId="0" fontId="30" fillId="12" borderId="30" xfId="0" applyFont="1" applyFill="1" applyBorder="1" applyAlignment="1">
      <alignment horizontal="left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23" fillId="7" borderId="21" xfId="0" applyFont="1" applyFill="1" applyBorder="1" applyAlignment="1">
      <alignment horizontal="center" vertical="center" wrapText="1"/>
    </xf>
    <xf numFmtId="0" fontId="23" fillId="7" borderId="30" xfId="0" applyFont="1" applyFill="1" applyBorder="1" applyAlignment="1">
      <alignment horizontal="center" vertical="center" wrapText="1"/>
    </xf>
    <xf numFmtId="0" fontId="23" fillId="7" borderId="2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9" fontId="25" fillId="12" borderId="31" xfId="1" applyFont="1" applyFill="1" applyBorder="1" applyAlignment="1">
      <alignment horizontal="center" vertical="center" wrapText="1"/>
    </xf>
    <xf numFmtId="9" fontId="25" fillId="12" borderId="23" xfId="1" applyFont="1" applyFill="1" applyBorder="1" applyAlignment="1">
      <alignment horizontal="center" vertical="center" wrapText="1"/>
    </xf>
    <xf numFmtId="9" fontId="25" fillId="12" borderId="34" xfId="1" applyFont="1" applyFill="1" applyBorder="1" applyAlignment="1">
      <alignment horizontal="center" vertical="center" wrapText="1"/>
    </xf>
    <xf numFmtId="9" fontId="25" fillId="12" borderId="35" xfId="1" applyFont="1" applyFill="1" applyBorder="1" applyAlignment="1">
      <alignment horizontal="center" vertical="center" wrapText="1"/>
    </xf>
    <xf numFmtId="9" fontId="25" fillId="12" borderId="32" xfId="1" applyFont="1" applyFill="1" applyBorder="1" applyAlignment="1">
      <alignment horizontal="center" vertical="center" wrapText="1"/>
    </xf>
    <xf numFmtId="9" fontId="25" fillId="12" borderId="24" xfId="1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9" fontId="27" fillId="12" borderId="31" xfId="1" applyFont="1" applyFill="1" applyBorder="1" applyAlignment="1">
      <alignment horizontal="center" vertical="center" wrapText="1"/>
    </xf>
    <xf numFmtId="9" fontId="27" fillId="12" borderId="23" xfId="1" applyFont="1" applyFill="1" applyBorder="1" applyAlignment="1">
      <alignment horizontal="center" vertical="center" wrapText="1"/>
    </xf>
    <xf numFmtId="9" fontId="27" fillId="12" borderId="34" xfId="1" applyFont="1" applyFill="1" applyBorder="1" applyAlignment="1">
      <alignment horizontal="center" vertical="center" wrapText="1"/>
    </xf>
    <xf numFmtId="9" fontId="27" fillId="12" borderId="35" xfId="1" applyFont="1" applyFill="1" applyBorder="1" applyAlignment="1">
      <alignment horizontal="center" vertical="center" wrapText="1"/>
    </xf>
    <xf numFmtId="9" fontId="27" fillId="12" borderId="32" xfId="1" applyFont="1" applyFill="1" applyBorder="1" applyAlignment="1">
      <alignment horizontal="center" vertical="center" wrapText="1"/>
    </xf>
    <xf numFmtId="9" fontId="27" fillId="12" borderId="24" xfId="1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 wrapText="1"/>
    </xf>
    <xf numFmtId="0" fontId="23" fillId="7" borderId="29" xfId="0" applyFont="1" applyFill="1" applyBorder="1" applyAlignment="1">
      <alignment horizontal="center" vertical="center" wrapText="1"/>
    </xf>
    <xf numFmtId="0" fontId="23" fillId="7" borderId="23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35" fillId="13" borderId="21" xfId="0" applyFont="1" applyFill="1" applyBorder="1" applyAlignment="1">
      <alignment horizontal="center" vertical="center" wrapText="1"/>
    </xf>
    <xf numFmtId="0" fontId="35" fillId="13" borderId="30" xfId="0" applyFont="1" applyFill="1" applyBorder="1" applyAlignment="1">
      <alignment horizontal="center" vertical="center" wrapText="1"/>
    </xf>
    <xf numFmtId="0" fontId="35" fillId="13" borderId="2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vertical="center" wrapText="1"/>
    </xf>
    <xf numFmtId="0" fontId="23" fillId="3" borderId="3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33" fillId="5" borderId="21" xfId="0" applyFont="1" applyFill="1" applyBorder="1" applyAlignment="1">
      <alignment horizontal="center" vertical="center" wrapText="1"/>
    </xf>
    <xf numFmtId="0" fontId="33" fillId="5" borderId="20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11" borderId="21" xfId="0" applyFont="1" applyFill="1" applyBorder="1" applyAlignment="1">
      <alignment horizontal="right" vertical="center" wrapText="1"/>
    </xf>
    <xf numFmtId="0" fontId="18" fillId="11" borderId="30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2" borderId="2" xfId="3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27" fillId="7" borderId="21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4" fillId="2" borderId="2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left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" fontId="23" fillId="2" borderId="2" xfId="1" applyNumberFormat="1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left" vertical="center"/>
    </xf>
    <xf numFmtId="0" fontId="6" fillId="7" borderId="38" xfId="0" applyFont="1" applyFill="1" applyBorder="1" applyAlignment="1">
      <alignment horizontal="left" vertical="center"/>
    </xf>
    <xf numFmtId="0" fontId="6" fillId="7" borderId="39" xfId="0" applyFont="1" applyFill="1" applyBorder="1" applyAlignment="1">
      <alignment horizontal="left" vertical="center"/>
    </xf>
    <xf numFmtId="0" fontId="6" fillId="7" borderId="41" xfId="0" applyFont="1" applyFill="1" applyBorder="1" applyAlignment="1">
      <alignment horizontal="left" vertical="center" wrapText="1"/>
    </xf>
    <xf numFmtId="0" fontId="6" fillId="7" borderId="42" xfId="0" applyFont="1" applyFill="1" applyBorder="1" applyAlignment="1">
      <alignment horizontal="left" vertical="center" wrapText="1"/>
    </xf>
    <xf numFmtId="0" fontId="6" fillId="7" borderId="43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1" fontId="23" fillId="2" borderId="21" xfId="0" applyNumberFormat="1" applyFont="1" applyFill="1" applyBorder="1" applyAlignment="1">
      <alignment horizontal="center" vertical="center" wrapText="1"/>
    </xf>
    <xf numFmtId="1" fontId="23" fillId="2" borderId="30" xfId="0" applyNumberFormat="1" applyFont="1" applyFill="1" applyBorder="1" applyAlignment="1">
      <alignment horizontal="center" vertical="center" wrapText="1"/>
    </xf>
    <xf numFmtId="1" fontId="23" fillId="2" borderId="20" xfId="0" applyNumberFormat="1" applyFont="1" applyFill="1" applyBorder="1" applyAlignment="1">
      <alignment horizontal="center" vertical="center" wrapText="1"/>
    </xf>
    <xf numFmtId="9" fontId="23" fillId="7" borderId="2" xfId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center" vertical="center" wrapText="1"/>
    </xf>
    <xf numFmtId="0" fontId="33" fillId="5" borderId="31" xfId="0" applyFont="1" applyFill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 vertical="center" wrapText="1"/>
    </xf>
    <xf numFmtId="0" fontId="33" fillId="5" borderId="23" xfId="0" applyFont="1" applyFill="1" applyBorder="1" applyAlignment="1">
      <alignment horizontal="center" vertical="center" wrapText="1"/>
    </xf>
    <xf numFmtId="0" fontId="33" fillId="5" borderId="34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35" xfId="0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center" vertical="center" wrapText="1"/>
    </xf>
    <xf numFmtId="0" fontId="33" fillId="5" borderId="33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18" fillId="5" borderId="5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33" fillId="5" borderId="45" xfId="0" applyFont="1" applyFill="1" applyBorder="1" applyAlignment="1">
      <alignment horizontal="center" vertical="center" wrapText="1"/>
    </xf>
    <xf numFmtId="0" fontId="33" fillId="5" borderId="55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 wrapText="1"/>
    </xf>
    <xf numFmtId="0" fontId="18" fillId="5" borderId="47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18" fillId="5" borderId="49" xfId="0" applyFont="1" applyFill="1" applyBorder="1" applyAlignment="1">
      <alignment horizontal="center" vertical="center" wrapText="1"/>
    </xf>
    <xf numFmtId="0" fontId="18" fillId="5" borderId="5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51" xfId="0" applyFont="1" applyFill="1" applyBorder="1" applyAlignment="1">
      <alignment horizontal="center" vertical="center" wrapText="1"/>
    </xf>
    <xf numFmtId="0" fontId="18" fillId="5" borderId="46" xfId="0" applyFont="1" applyFill="1" applyBorder="1" applyAlignment="1">
      <alignment horizontal="center" vertical="center" wrapText="1"/>
    </xf>
    <xf numFmtId="0" fontId="18" fillId="5" borderId="5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4">
    <cellStyle name="Hipervínculo" xfId="2" builtinId="8"/>
    <cellStyle name="Hyperlink" xfId="3" xr:uid="{00000000-000B-0000-0000-000008000000}"/>
    <cellStyle name="Normal" xfId="0" builtinId="0"/>
    <cellStyle name="Porcentaje" xfId="1" builtinId="5"/>
  </cellStyles>
  <dxfs count="3">
    <dxf>
      <fill>
        <patternFill patternType="solid">
          <bgColor rgb="FFC6EFCE"/>
        </patternFill>
      </fill>
    </dxf>
    <dxf>
      <fill>
        <patternFill patternType="solid">
          <bgColor rgb="FFC6EFCE"/>
        </patternFill>
      </fill>
    </dxf>
    <dxf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96BE55"/>
      <color rgb="FF595959"/>
      <color rgb="FFE1E1E1"/>
      <color rgb="FF154A8A"/>
      <color rgb="FF4472C4"/>
      <color rgb="FFE6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0</xdr:row>
      <xdr:rowOff>38100</xdr:rowOff>
    </xdr:from>
    <xdr:to>
      <xdr:col>11</xdr:col>
      <xdr:colOff>152401</xdr:colOff>
      <xdr:row>1</xdr:row>
      <xdr:rowOff>219913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C6C4524-6319-DD4A-877E-E99C21E2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0610851" y="38100"/>
          <a:ext cx="1485900" cy="486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D114"/>
  <sheetViews>
    <sheetView showGridLines="0" tabSelected="1" view="pageBreakPreview" zoomScaleNormal="100" zoomScaleSheetLayoutView="100" workbookViewId="0">
      <selection activeCell="G6" sqref="G6:H6"/>
    </sheetView>
  </sheetViews>
  <sheetFormatPr baseColWidth="10" defaultColWidth="11.42578125" defaultRowHeight="16.5" x14ac:dyDescent="0.25"/>
  <cols>
    <col min="1" max="1" width="16.7109375" style="42" customWidth="1"/>
    <col min="2" max="2" width="15" style="42" customWidth="1"/>
    <col min="3" max="3" width="23.140625" style="42" customWidth="1"/>
    <col min="4" max="4" width="20.140625" style="42" customWidth="1"/>
    <col min="5" max="5" width="16.140625" style="42" customWidth="1"/>
    <col min="6" max="6" width="13.85546875" style="42" customWidth="1"/>
    <col min="7" max="7" width="13.28515625" style="42" customWidth="1"/>
    <col min="8" max="8" width="13.42578125" style="42" customWidth="1"/>
    <col min="9" max="9" width="13.28515625" style="42" customWidth="1"/>
    <col min="10" max="10" width="14.140625" style="42" customWidth="1"/>
    <col min="11" max="11" width="20" style="42" customWidth="1"/>
    <col min="12" max="12" width="16.42578125" style="42" customWidth="1"/>
    <col min="13" max="14" width="0" style="43" hidden="1" customWidth="1"/>
    <col min="15" max="15" width="44.28515625" style="43" hidden="1" customWidth="1"/>
    <col min="16" max="16" width="0" style="44" hidden="1" customWidth="1"/>
    <col min="17" max="18" width="11.42578125" style="41" hidden="1" customWidth="1"/>
    <col min="19" max="19" width="22.85546875" style="41" hidden="1" customWidth="1"/>
    <col min="20" max="98" width="0" style="41" hidden="1" customWidth="1"/>
    <col min="99" max="108" width="11.42578125" style="41"/>
    <col min="109" max="16384" width="11.42578125" style="42"/>
  </cols>
  <sheetData>
    <row r="1" spans="1:108" s="39" customFormat="1" ht="24" customHeight="1" x14ac:dyDescent="0.25">
      <c r="A1" s="246" t="s">
        <v>359</v>
      </c>
      <c r="B1" s="246"/>
      <c r="C1" s="253" t="s">
        <v>0</v>
      </c>
      <c r="D1" s="254"/>
      <c r="E1" s="254"/>
      <c r="F1" s="254"/>
      <c r="G1" s="254"/>
      <c r="H1" s="254"/>
      <c r="I1" s="254"/>
      <c r="J1" s="275"/>
      <c r="K1" s="275"/>
      <c r="L1" s="275"/>
      <c r="M1" s="36"/>
      <c r="N1" s="36"/>
      <c r="O1" s="36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</row>
    <row r="2" spans="1:108" s="39" customFormat="1" ht="20.100000000000001" customHeight="1" x14ac:dyDescent="0.25">
      <c r="A2" s="246"/>
      <c r="B2" s="246"/>
      <c r="C2" s="274" t="s">
        <v>360</v>
      </c>
      <c r="D2" s="274"/>
      <c r="E2" s="274"/>
      <c r="F2" s="274"/>
      <c r="G2" s="274"/>
      <c r="H2" s="274"/>
      <c r="I2" s="274"/>
      <c r="J2" s="275"/>
      <c r="K2" s="275"/>
      <c r="L2" s="275"/>
      <c r="M2" s="36"/>
      <c r="N2" s="36"/>
      <c r="O2" s="36"/>
      <c r="P2" s="37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</row>
    <row r="3" spans="1:108" s="39" customFormat="1" ht="17.25" customHeight="1" x14ac:dyDescent="0.25">
      <c r="A3" s="273" t="s">
        <v>357</v>
      </c>
      <c r="B3" s="273"/>
      <c r="C3" s="273" t="s">
        <v>373</v>
      </c>
      <c r="D3" s="273"/>
      <c r="E3" s="273"/>
      <c r="F3" s="273"/>
      <c r="G3" s="273"/>
      <c r="H3" s="273"/>
      <c r="I3" s="273"/>
      <c r="J3" s="276" t="s">
        <v>358</v>
      </c>
      <c r="K3" s="276"/>
      <c r="L3" s="276"/>
      <c r="M3" s="36"/>
      <c r="N3" s="36"/>
      <c r="O3" s="36"/>
      <c r="P3" s="37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</row>
    <row r="4" spans="1:108" ht="30" customHeight="1" x14ac:dyDescent="0.25">
      <c r="A4" s="277" t="s">
        <v>356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51" t="s">
        <v>1</v>
      </c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2"/>
    </row>
    <row r="5" spans="1:108" ht="18.95" customHeight="1" x14ac:dyDescent="0.25">
      <c r="A5" s="233" t="s">
        <v>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5"/>
    </row>
    <row r="6" spans="1:108" ht="30.75" customHeight="1" x14ac:dyDescent="0.25">
      <c r="A6" s="223" t="s">
        <v>3</v>
      </c>
      <c r="B6" s="223"/>
      <c r="C6" s="247"/>
      <c r="D6" s="247"/>
      <c r="E6" s="247"/>
      <c r="F6" s="247"/>
      <c r="G6" s="223" t="s">
        <v>5</v>
      </c>
      <c r="H6" s="223"/>
      <c r="I6" s="256"/>
      <c r="J6" s="256"/>
      <c r="K6" s="256"/>
      <c r="L6" s="256"/>
      <c r="N6" s="253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5"/>
    </row>
    <row r="7" spans="1:108" ht="30.75" customHeight="1" x14ac:dyDescent="0.25">
      <c r="A7" s="223" t="s">
        <v>6</v>
      </c>
      <c r="B7" s="223"/>
      <c r="C7" s="246"/>
      <c r="D7" s="246"/>
      <c r="E7" s="246"/>
      <c r="F7" s="246"/>
      <c r="G7" s="223" t="s">
        <v>7</v>
      </c>
      <c r="H7" s="223"/>
      <c r="I7" s="256"/>
      <c r="J7" s="256"/>
      <c r="K7" s="256"/>
      <c r="L7" s="256"/>
    </row>
    <row r="8" spans="1:108" s="48" customFormat="1" ht="5.0999999999999996" customHeight="1" x14ac:dyDescent="0.25">
      <c r="A8" s="127"/>
      <c r="B8" s="128"/>
      <c r="C8" s="129"/>
      <c r="D8" s="129"/>
      <c r="E8" s="129"/>
      <c r="F8" s="129"/>
      <c r="G8" s="128"/>
      <c r="H8" s="128"/>
      <c r="I8" s="130"/>
      <c r="J8" s="130"/>
      <c r="K8" s="130"/>
      <c r="L8" s="131"/>
      <c r="M8" s="43"/>
      <c r="N8" s="43"/>
      <c r="O8" s="43"/>
      <c r="P8" s="44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08" ht="18.95" customHeight="1" x14ac:dyDescent="0.25">
      <c r="A9" s="278" t="s">
        <v>9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80"/>
    </row>
    <row r="10" spans="1:108" ht="30" customHeight="1" x14ac:dyDescent="0.25">
      <c r="A10" s="223" t="s">
        <v>10</v>
      </c>
      <c r="B10" s="223"/>
      <c r="C10" s="240"/>
      <c r="D10" s="240"/>
      <c r="E10" s="223" t="s">
        <v>11</v>
      </c>
      <c r="F10" s="223"/>
      <c r="G10" s="240"/>
      <c r="H10" s="240"/>
      <c r="I10" s="223" t="s">
        <v>12</v>
      </c>
      <c r="J10" s="223"/>
      <c r="K10" s="240"/>
      <c r="L10" s="240"/>
    </row>
    <row r="11" spans="1:108" ht="30" customHeight="1" x14ac:dyDescent="0.25">
      <c r="A11" s="223" t="s">
        <v>13</v>
      </c>
      <c r="B11" s="223"/>
      <c r="C11" s="49"/>
      <c r="D11" s="49"/>
      <c r="E11" s="223" t="s">
        <v>14</v>
      </c>
      <c r="F11" s="223"/>
      <c r="G11" s="240"/>
      <c r="H11" s="240"/>
      <c r="I11" s="223" t="s">
        <v>15</v>
      </c>
      <c r="J11" s="223"/>
      <c r="K11" s="240"/>
      <c r="L11" s="240"/>
    </row>
    <row r="12" spans="1:108" ht="30" customHeight="1" x14ac:dyDescent="0.25">
      <c r="A12" s="223" t="s">
        <v>16</v>
      </c>
      <c r="B12" s="223"/>
      <c r="C12" s="257"/>
      <c r="D12" s="257"/>
      <c r="E12" s="223" t="s">
        <v>17</v>
      </c>
      <c r="F12" s="223"/>
      <c r="G12" s="246"/>
      <c r="H12" s="246"/>
      <c r="I12" s="223" t="s">
        <v>18</v>
      </c>
      <c r="J12" s="223"/>
      <c r="K12" s="246"/>
      <c r="L12" s="246"/>
      <c r="M12" s="50"/>
      <c r="N12" s="50"/>
      <c r="O12" s="51" t="s">
        <v>361</v>
      </c>
      <c r="P12" s="52"/>
      <c r="Q12" s="53"/>
      <c r="R12" s="53"/>
      <c r="S12" s="53"/>
      <c r="T12" s="53"/>
    </row>
    <row r="13" spans="1:108" ht="30" customHeight="1" x14ac:dyDescent="0.25">
      <c r="A13" s="223" t="s">
        <v>362</v>
      </c>
      <c r="B13" s="223"/>
      <c r="C13" s="240"/>
      <c r="D13" s="240"/>
      <c r="E13" s="223" t="s">
        <v>19</v>
      </c>
      <c r="F13" s="223"/>
      <c r="G13" s="246"/>
      <c r="H13" s="246"/>
      <c r="I13" s="223" t="s">
        <v>20</v>
      </c>
      <c r="J13" s="223"/>
      <c r="K13" s="40"/>
      <c r="L13" s="40"/>
      <c r="O13" s="54" t="s">
        <v>21</v>
      </c>
    </row>
    <row r="14" spans="1:108" ht="30" customHeight="1" x14ac:dyDescent="0.25">
      <c r="A14" s="281" t="s">
        <v>22</v>
      </c>
      <c r="B14" s="281"/>
      <c r="C14" s="272"/>
      <c r="D14" s="272"/>
      <c r="E14" s="55" t="s">
        <v>23</v>
      </c>
      <c r="F14" s="248"/>
      <c r="G14" s="249"/>
      <c r="H14" s="249"/>
      <c r="I14" s="249"/>
      <c r="J14" s="249"/>
      <c r="K14" s="249"/>
      <c r="L14" s="250"/>
      <c r="O14" s="54" t="s">
        <v>24</v>
      </c>
    </row>
    <row r="15" spans="1:108" ht="30" customHeight="1" x14ac:dyDescent="0.25">
      <c r="A15" s="223" t="s">
        <v>25</v>
      </c>
      <c r="B15" s="223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O15" s="54"/>
    </row>
    <row r="16" spans="1:108" ht="5.0999999999999996" customHeight="1" x14ac:dyDescent="0.25">
      <c r="A16" s="56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83"/>
      <c r="O16" s="54" t="s">
        <v>363</v>
      </c>
    </row>
    <row r="17" spans="1:108" ht="18.95" customHeight="1" x14ac:dyDescent="0.25">
      <c r="A17" s="233" t="s">
        <v>26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5"/>
      <c r="O17" s="54" t="s">
        <v>27</v>
      </c>
    </row>
    <row r="18" spans="1:108" ht="18.95" customHeight="1" x14ac:dyDescent="0.25">
      <c r="A18" s="233" t="s">
        <v>28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5"/>
      <c r="O18" s="54" t="s">
        <v>29</v>
      </c>
    </row>
    <row r="19" spans="1:108" ht="30" customHeight="1" x14ac:dyDescent="0.25">
      <c r="A19" s="271" t="s">
        <v>171</v>
      </c>
      <c r="B19" s="271"/>
      <c r="C19" s="271"/>
      <c r="D19" s="271"/>
      <c r="E19" s="49" t="s">
        <v>30</v>
      </c>
      <c r="F19" s="59" t="s">
        <v>31</v>
      </c>
      <c r="G19" s="240" t="s">
        <v>32</v>
      </c>
      <c r="H19" s="240"/>
      <c r="I19" s="59" t="s">
        <v>23</v>
      </c>
      <c r="J19" s="240"/>
      <c r="K19" s="240"/>
      <c r="L19" s="240"/>
      <c r="O19" s="54" t="s">
        <v>33</v>
      </c>
    </row>
    <row r="20" spans="1:108" s="63" customFormat="1" ht="38.1" customHeight="1" x14ac:dyDescent="0.25">
      <c r="A20" s="271" t="s">
        <v>34</v>
      </c>
      <c r="B20" s="271"/>
      <c r="C20" s="271"/>
      <c r="D20" s="271"/>
      <c r="E20" s="49" t="s">
        <v>30</v>
      </c>
      <c r="F20" s="59" t="s">
        <v>35</v>
      </c>
      <c r="G20" s="240"/>
      <c r="H20" s="240"/>
      <c r="I20" s="59" t="s">
        <v>23</v>
      </c>
      <c r="J20" s="240"/>
      <c r="K20" s="240"/>
      <c r="L20" s="240"/>
      <c r="M20" s="60"/>
      <c r="N20" s="60"/>
      <c r="O20" s="54" t="s">
        <v>36</v>
      </c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</row>
    <row r="21" spans="1:108" ht="36" customHeight="1" x14ac:dyDescent="0.25">
      <c r="A21" s="282" t="s">
        <v>37</v>
      </c>
      <c r="B21" s="283"/>
      <c r="C21" s="111" t="s">
        <v>38</v>
      </c>
      <c r="D21" s="113" t="s">
        <v>39</v>
      </c>
      <c r="E21" s="112" t="s">
        <v>40</v>
      </c>
      <c r="F21" s="64" t="s">
        <v>41</v>
      </c>
      <c r="G21" s="114" t="s">
        <v>42</v>
      </c>
      <c r="H21" s="65" t="s">
        <v>43</v>
      </c>
      <c r="I21" s="114" t="s">
        <v>44</v>
      </c>
      <c r="J21" s="65" t="s">
        <v>45</v>
      </c>
      <c r="K21" s="115" t="s">
        <v>46</v>
      </c>
      <c r="L21" s="110" t="s">
        <v>47</v>
      </c>
      <c r="M21" s="43" t="s">
        <v>48</v>
      </c>
    </row>
    <row r="22" spans="1:108" ht="30.75" customHeight="1" x14ac:dyDescent="0.25">
      <c r="A22" s="267"/>
      <c r="B22" s="267"/>
      <c r="C22" s="66"/>
      <c r="D22" s="132"/>
      <c r="E22" s="67"/>
      <c r="F22" s="68">
        <f>(E22*D22)</f>
        <v>0</v>
      </c>
      <c r="G22" s="67"/>
      <c r="H22" s="68">
        <f>(G22*D22)</f>
        <v>0</v>
      </c>
      <c r="I22" s="67"/>
      <c r="J22" s="68">
        <f>(I22*D22)</f>
        <v>0</v>
      </c>
      <c r="K22" s="69"/>
      <c r="L22" s="133">
        <f>F22+H22+J22</f>
        <v>0</v>
      </c>
    </row>
    <row r="23" spans="1:108" ht="30.75" customHeight="1" x14ac:dyDescent="0.25">
      <c r="A23" s="267"/>
      <c r="B23" s="267"/>
      <c r="C23" s="66"/>
      <c r="D23" s="67"/>
      <c r="E23" s="67"/>
      <c r="F23" s="68">
        <f t="shared" ref="F23:F26" si="0">(E23*D23)</f>
        <v>0</v>
      </c>
      <c r="G23" s="67"/>
      <c r="H23" s="68">
        <f t="shared" ref="H23:H26" si="1">(G23*D23)</f>
        <v>0</v>
      </c>
      <c r="I23" s="67"/>
      <c r="J23" s="68">
        <f t="shared" ref="J23:J26" si="2">(I23*D23)</f>
        <v>0</v>
      </c>
      <c r="K23" s="69"/>
      <c r="L23" s="133">
        <f t="shared" ref="L23:L26" si="3">F23+H23+J23</f>
        <v>0</v>
      </c>
    </row>
    <row r="24" spans="1:108" ht="30.75" customHeight="1" x14ac:dyDescent="0.25">
      <c r="A24" s="267"/>
      <c r="B24" s="267"/>
      <c r="C24" s="66"/>
      <c r="D24" s="67"/>
      <c r="E24" s="67"/>
      <c r="F24" s="68">
        <f t="shared" si="0"/>
        <v>0</v>
      </c>
      <c r="G24" s="67"/>
      <c r="H24" s="68">
        <f t="shared" si="1"/>
        <v>0</v>
      </c>
      <c r="I24" s="67"/>
      <c r="J24" s="68">
        <f t="shared" si="2"/>
        <v>0</v>
      </c>
      <c r="K24" s="69"/>
      <c r="L24" s="133">
        <f t="shared" si="3"/>
        <v>0</v>
      </c>
    </row>
    <row r="25" spans="1:108" ht="30.75" customHeight="1" x14ac:dyDescent="0.25">
      <c r="A25" s="267"/>
      <c r="B25" s="267"/>
      <c r="C25" s="66"/>
      <c r="D25" s="67"/>
      <c r="E25" s="67"/>
      <c r="F25" s="68">
        <f t="shared" si="0"/>
        <v>0</v>
      </c>
      <c r="G25" s="67"/>
      <c r="H25" s="68">
        <f t="shared" si="1"/>
        <v>0</v>
      </c>
      <c r="I25" s="67"/>
      <c r="J25" s="68">
        <f t="shared" si="2"/>
        <v>0</v>
      </c>
      <c r="K25" s="69"/>
      <c r="L25" s="133">
        <f t="shared" si="3"/>
        <v>0</v>
      </c>
    </row>
    <row r="26" spans="1:108" ht="30.75" customHeight="1" x14ac:dyDescent="0.25">
      <c r="A26" s="267"/>
      <c r="B26" s="267"/>
      <c r="C26" s="66"/>
      <c r="D26" s="67"/>
      <c r="E26" s="67"/>
      <c r="F26" s="68">
        <f t="shared" si="0"/>
        <v>0</v>
      </c>
      <c r="G26" s="67"/>
      <c r="H26" s="68">
        <f t="shared" si="1"/>
        <v>0</v>
      </c>
      <c r="I26" s="67"/>
      <c r="J26" s="68">
        <f t="shared" si="2"/>
        <v>0</v>
      </c>
      <c r="K26" s="69"/>
      <c r="L26" s="133">
        <f t="shared" si="3"/>
        <v>0</v>
      </c>
    </row>
    <row r="27" spans="1:108" s="77" customFormat="1" ht="32.25" customHeight="1" x14ac:dyDescent="0.25">
      <c r="A27" s="244" t="s">
        <v>49</v>
      </c>
      <c r="B27" s="245"/>
      <c r="C27" s="245"/>
      <c r="D27" s="70">
        <f>SUM(D22:D26)</f>
        <v>0</v>
      </c>
      <c r="E27" s="67"/>
      <c r="F27" s="71">
        <f>SUM(F22:F26)</f>
        <v>0</v>
      </c>
      <c r="G27" s="72"/>
      <c r="H27" s="71">
        <f>SUM(H22:H26)</f>
        <v>0</v>
      </c>
      <c r="I27" s="72"/>
      <c r="J27" s="71">
        <f>SUM(J22:J26)</f>
        <v>0</v>
      </c>
      <c r="K27" s="73"/>
      <c r="L27" s="134">
        <f>SUM(L22:L26)</f>
        <v>0</v>
      </c>
      <c r="M27" s="74"/>
      <c r="N27" s="74"/>
      <c r="O27" s="74"/>
      <c r="P27" s="75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</row>
    <row r="28" spans="1:108" ht="14.1" customHeight="1" x14ac:dyDescent="0.25">
      <c r="A28" s="261" t="s">
        <v>50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3"/>
    </row>
    <row r="29" spans="1:108" ht="66.95" customHeight="1" x14ac:dyDescent="0.25">
      <c r="A29" s="268"/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70"/>
    </row>
    <row r="30" spans="1:108" ht="15" customHeight="1" x14ac:dyDescent="0.25">
      <c r="A30" s="261" t="s">
        <v>51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3"/>
    </row>
    <row r="31" spans="1:108" ht="66.95" customHeight="1" x14ac:dyDescent="0.25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70"/>
    </row>
    <row r="32" spans="1:108" ht="15" customHeight="1" x14ac:dyDescent="0.25">
      <c r="A32" s="261" t="s">
        <v>52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3"/>
    </row>
    <row r="33" spans="1:108" ht="66.95" customHeight="1" x14ac:dyDescent="0.25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70"/>
    </row>
    <row r="34" spans="1:108" ht="15" customHeight="1" x14ac:dyDescent="0.25">
      <c r="A34" s="261" t="s">
        <v>53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3"/>
    </row>
    <row r="35" spans="1:108" ht="66.95" customHeight="1" x14ac:dyDescent="0.25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3"/>
    </row>
    <row r="36" spans="1:108" ht="5.0999999999999996" customHeight="1" x14ac:dyDescent="0.25">
      <c r="A36" s="7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83"/>
    </row>
    <row r="37" spans="1:108" ht="18.95" customHeight="1" x14ac:dyDescent="0.25">
      <c r="A37" s="233" t="s">
        <v>54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5"/>
    </row>
    <row r="38" spans="1:108" ht="18.95" customHeight="1" x14ac:dyDescent="0.25">
      <c r="A38" s="233" t="s">
        <v>55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5"/>
    </row>
    <row r="39" spans="1:108" ht="15" customHeight="1" x14ac:dyDescent="0.25">
      <c r="A39" s="264" t="s">
        <v>56</v>
      </c>
      <c r="B39" s="265"/>
      <c r="C39" s="79" t="s">
        <v>57</v>
      </c>
      <c r="D39" s="264" t="s">
        <v>58</v>
      </c>
      <c r="E39" s="265"/>
      <c r="F39" s="266"/>
      <c r="G39" s="264" t="s">
        <v>56</v>
      </c>
      <c r="H39" s="265"/>
      <c r="I39" s="79" t="s">
        <v>57</v>
      </c>
      <c r="J39" s="264" t="s">
        <v>58</v>
      </c>
      <c r="K39" s="265"/>
      <c r="L39" s="266"/>
      <c r="Q39" s="41" t="b">
        <f>IF(C41="si",1)</f>
        <v>0</v>
      </c>
      <c r="R39" s="41" t="b">
        <f>IF(I40="si",1)</f>
        <v>0</v>
      </c>
    </row>
    <row r="40" spans="1:108" x14ac:dyDescent="0.25">
      <c r="A40" s="240" t="s">
        <v>59</v>
      </c>
      <c r="B40" s="240"/>
      <c r="D40" s="258"/>
      <c r="E40" s="259"/>
      <c r="F40" s="260"/>
      <c r="G40" s="240" t="s">
        <v>60</v>
      </c>
      <c r="H40" s="240"/>
      <c r="I40" s="49"/>
      <c r="J40" s="258"/>
      <c r="K40" s="259"/>
      <c r="L40" s="260"/>
      <c r="Q40" s="41" t="e">
        <f>IF(#REF!="si",1)</f>
        <v>#REF!</v>
      </c>
      <c r="R40" s="41" t="b">
        <f t="shared" ref="R40:R44" si="4">IF(I41="si",1)</f>
        <v>0</v>
      </c>
    </row>
    <row r="41" spans="1:108" x14ac:dyDescent="0.25">
      <c r="A41" s="240" t="s">
        <v>61</v>
      </c>
      <c r="B41" s="240"/>
      <c r="C41" s="49"/>
      <c r="D41" s="258"/>
      <c r="E41" s="259"/>
      <c r="F41" s="260"/>
      <c r="G41" s="240" t="s">
        <v>63</v>
      </c>
      <c r="H41" s="240"/>
      <c r="I41" s="49"/>
      <c r="J41" s="258"/>
      <c r="K41" s="259"/>
      <c r="L41" s="260"/>
      <c r="Q41" s="41" t="b">
        <f t="shared" ref="Q41:Q44" si="5">IF(C42="si",1)</f>
        <v>0</v>
      </c>
      <c r="R41" s="41" t="b">
        <f t="shared" si="4"/>
        <v>0</v>
      </c>
    </row>
    <row r="42" spans="1:108" x14ac:dyDescent="0.25">
      <c r="A42" s="240" t="s">
        <v>64</v>
      </c>
      <c r="B42" s="240"/>
      <c r="C42" s="49"/>
      <c r="D42" s="258"/>
      <c r="E42" s="259"/>
      <c r="F42" s="260"/>
      <c r="G42" s="240" t="s">
        <v>65</v>
      </c>
      <c r="H42" s="240"/>
      <c r="I42" s="49"/>
      <c r="J42" s="258"/>
      <c r="K42" s="259"/>
      <c r="L42" s="260"/>
      <c r="Q42" s="41" t="b">
        <f t="shared" si="5"/>
        <v>0</v>
      </c>
      <c r="R42" s="41" t="e">
        <f>IF(#REF!="si",1)</f>
        <v>#REF!</v>
      </c>
    </row>
    <row r="43" spans="1:108" x14ac:dyDescent="0.25">
      <c r="A43" s="240" t="s">
        <v>66</v>
      </c>
      <c r="B43" s="240"/>
      <c r="C43" s="49"/>
      <c r="D43" s="258"/>
      <c r="E43" s="259"/>
      <c r="F43" s="260"/>
      <c r="G43" s="240" t="s">
        <v>67</v>
      </c>
      <c r="H43" s="240"/>
      <c r="I43" s="49"/>
      <c r="J43" s="258"/>
      <c r="K43" s="259"/>
      <c r="L43" s="260"/>
      <c r="Q43" s="41" t="b">
        <f t="shared" si="5"/>
        <v>0</v>
      </c>
      <c r="R43" s="41" t="b">
        <f>IF(I43="si",1)</f>
        <v>0</v>
      </c>
    </row>
    <row r="44" spans="1:108" x14ac:dyDescent="0.25">
      <c r="A44" s="240" t="s">
        <v>68</v>
      </c>
      <c r="B44" s="240"/>
      <c r="C44" s="49"/>
      <c r="D44" s="258"/>
      <c r="E44" s="259"/>
      <c r="F44" s="260"/>
      <c r="G44" s="135"/>
      <c r="H44" s="135"/>
      <c r="I44" s="135"/>
      <c r="J44" s="258"/>
      <c r="K44" s="259"/>
      <c r="L44" s="260"/>
      <c r="Q44" s="41" t="b">
        <f t="shared" si="5"/>
        <v>0</v>
      </c>
      <c r="R44" s="41" t="b">
        <f t="shared" si="4"/>
        <v>0</v>
      </c>
    </row>
    <row r="45" spans="1:108" s="82" customFormat="1" ht="12" customHeight="1" x14ac:dyDescent="0.25">
      <c r="A45" s="240" t="s">
        <v>69</v>
      </c>
      <c r="B45" s="240"/>
      <c r="C45" s="49"/>
      <c r="D45" s="196"/>
      <c r="E45" s="197"/>
      <c r="F45" s="198"/>
      <c r="G45" s="218"/>
      <c r="H45" s="218"/>
      <c r="I45" s="80"/>
      <c r="J45" s="196"/>
      <c r="K45" s="197"/>
      <c r="L45" s="198"/>
      <c r="M45" s="43"/>
      <c r="N45" s="43"/>
      <c r="O45" s="43"/>
      <c r="P45" s="44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</row>
    <row r="46" spans="1:108" ht="5.0999999999999996" customHeight="1" x14ac:dyDescent="0.25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7"/>
    </row>
    <row r="47" spans="1:108" ht="20.100000000000001" customHeight="1" x14ac:dyDescent="0.25">
      <c r="A47" s="233" t="s">
        <v>70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5"/>
    </row>
    <row r="48" spans="1:108" ht="18.95" customHeight="1" x14ac:dyDescent="0.25">
      <c r="A48" s="216" t="s">
        <v>71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</row>
    <row r="49" spans="1:19" ht="45" customHeight="1" x14ac:dyDescent="0.25">
      <c r="A49" s="223" t="s">
        <v>72</v>
      </c>
      <c r="B49" s="223"/>
      <c r="C49" s="49"/>
      <c r="D49" s="84" t="s">
        <v>23</v>
      </c>
      <c r="E49" s="240"/>
      <c r="F49" s="240"/>
      <c r="G49" s="84" t="s">
        <v>73</v>
      </c>
      <c r="H49" s="49"/>
      <c r="I49" s="84" t="s">
        <v>23</v>
      </c>
      <c r="J49" s="218"/>
      <c r="K49" s="218"/>
      <c r="L49" s="218"/>
    </row>
    <row r="50" spans="1:19" ht="41.1" customHeight="1" x14ac:dyDescent="0.25">
      <c r="A50" s="224" t="s">
        <v>74</v>
      </c>
      <c r="B50" s="224"/>
      <c r="C50" s="85"/>
      <c r="D50" s="86" t="s">
        <v>75</v>
      </c>
      <c r="E50" s="85"/>
      <c r="F50" s="224" t="s">
        <v>76</v>
      </c>
      <c r="G50" s="224"/>
      <c r="H50" s="85"/>
      <c r="I50" s="86" t="s">
        <v>23</v>
      </c>
      <c r="J50" s="239"/>
      <c r="K50" s="239"/>
      <c r="L50" s="239"/>
    </row>
    <row r="51" spans="1:19" ht="18.95" customHeight="1" x14ac:dyDescent="0.25">
      <c r="A51" s="216" t="s">
        <v>77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</row>
    <row r="52" spans="1:19" ht="33" x14ac:dyDescent="0.25">
      <c r="A52" s="238" t="s">
        <v>78</v>
      </c>
      <c r="B52" s="238"/>
      <c r="C52" s="116" t="s">
        <v>57</v>
      </c>
      <c r="D52" s="236" t="s">
        <v>79</v>
      </c>
      <c r="E52" s="237"/>
      <c r="F52" s="238" t="s">
        <v>80</v>
      </c>
      <c r="G52" s="238"/>
      <c r="H52" s="238"/>
      <c r="I52" s="116" t="s">
        <v>81</v>
      </c>
      <c r="J52" s="238" t="s">
        <v>82</v>
      </c>
      <c r="K52" s="238"/>
      <c r="L52" s="238"/>
      <c r="Q52" s="41" t="b">
        <f>IF(C53="si",1)</f>
        <v>0</v>
      </c>
      <c r="R52" s="41" t="b">
        <f>IF(D53="si",1)</f>
        <v>0</v>
      </c>
      <c r="S52" s="41" t="b">
        <f>IF(I53="si",1)</f>
        <v>0</v>
      </c>
    </row>
    <row r="53" spans="1:19" x14ac:dyDescent="0.25">
      <c r="A53" s="222" t="s">
        <v>83</v>
      </c>
      <c r="B53" s="222"/>
      <c r="C53" s="49"/>
      <c r="D53" s="196"/>
      <c r="E53" s="198"/>
      <c r="F53" s="218"/>
      <c r="G53" s="218"/>
      <c r="H53" s="218"/>
      <c r="I53" s="80"/>
      <c r="J53" s="218"/>
      <c r="K53" s="218"/>
      <c r="L53" s="218"/>
      <c r="Q53" s="41" t="b">
        <f t="shared" ref="Q53:Q68" si="6">IF(C54="si",1)</f>
        <v>0</v>
      </c>
      <c r="R53" s="41" t="b">
        <f t="shared" ref="R53:R68" si="7">IF(D54="si",1)</f>
        <v>0</v>
      </c>
      <c r="S53" s="41">
        <f t="shared" ref="S53:S68" si="8">IF(I54="si",1)</f>
        <v>1</v>
      </c>
    </row>
    <row r="54" spans="1:19" x14ac:dyDescent="0.25">
      <c r="A54" s="222" t="s">
        <v>84</v>
      </c>
      <c r="B54" s="222"/>
      <c r="C54" s="49"/>
      <c r="D54" s="196"/>
      <c r="E54" s="198"/>
      <c r="F54" s="218"/>
      <c r="G54" s="218"/>
      <c r="H54" s="218"/>
      <c r="I54" s="80" t="s">
        <v>30</v>
      </c>
      <c r="J54" s="218"/>
      <c r="K54" s="218"/>
      <c r="L54" s="218"/>
      <c r="Q54" s="41" t="b">
        <f t="shared" si="6"/>
        <v>0</v>
      </c>
      <c r="R54" s="41" t="b">
        <f t="shared" si="7"/>
        <v>0</v>
      </c>
      <c r="S54" s="41" t="b">
        <f t="shared" si="8"/>
        <v>0</v>
      </c>
    </row>
    <row r="55" spans="1:19" x14ac:dyDescent="0.25">
      <c r="A55" s="222" t="s">
        <v>85</v>
      </c>
      <c r="B55" s="222"/>
      <c r="C55" s="49"/>
      <c r="D55" s="196"/>
      <c r="E55" s="198"/>
      <c r="F55" s="218"/>
      <c r="G55" s="218"/>
      <c r="H55" s="218"/>
      <c r="I55" s="80"/>
      <c r="J55" s="218"/>
      <c r="K55" s="218"/>
      <c r="L55" s="218"/>
      <c r="Q55" s="41" t="b">
        <f t="shared" si="6"/>
        <v>0</v>
      </c>
      <c r="R55" s="41" t="b">
        <f t="shared" si="7"/>
        <v>0</v>
      </c>
      <c r="S55" s="41" t="b">
        <f t="shared" si="8"/>
        <v>0</v>
      </c>
    </row>
    <row r="56" spans="1:19" x14ac:dyDescent="0.25">
      <c r="A56" s="222" t="s">
        <v>86</v>
      </c>
      <c r="B56" s="222"/>
      <c r="C56" s="49"/>
      <c r="D56" s="196"/>
      <c r="E56" s="198"/>
      <c r="F56" s="218"/>
      <c r="G56" s="218"/>
      <c r="H56" s="218"/>
      <c r="I56" s="80"/>
      <c r="J56" s="218"/>
      <c r="K56" s="218"/>
      <c r="L56" s="218"/>
      <c r="Q56" s="41" t="b">
        <f t="shared" si="6"/>
        <v>0</v>
      </c>
      <c r="R56" s="41" t="b">
        <f t="shared" si="7"/>
        <v>0</v>
      </c>
      <c r="S56" s="41" t="b">
        <f t="shared" si="8"/>
        <v>0</v>
      </c>
    </row>
    <row r="57" spans="1:19" x14ac:dyDescent="0.25">
      <c r="A57" s="222" t="s">
        <v>87</v>
      </c>
      <c r="B57" s="222"/>
      <c r="C57" s="49"/>
      <c r="D57" s="196"/>
      <c r="E57" s="198"/>
      <c r="F57" s="218"/>
      <c r="G57" s="218"/>
      <c r="H57" s="218"/>
      <c r="I57" s="80"/>
      <c r="J57" s="218"/>
      <c r="K57" s="218"/>
      <c r="L57" s="218"/>
      <c r="Q57" s="41" t="b">
        <f t="shared" si="6"/>
        <v>0</v>
      </c>
      <c r="R57" s="41" t="b">
        <f t="shared" si="7"/>
        <v>0</v>
      </c>
      <c r="S57" s="41" t="b">
        <f t="shared" si="8"/>
        <v>0</v>
      </c>
    </row>
    <row r="58" spans="1:19" x14ac:dyDescent="0.25">
      <c r="A58" s="222" t="s">
        <v>88</v>
      </c>
      <c r="B58" s="222"/>
      <c r="C58" s="49"/>
      <c r="D58" s="196"/>
      <c r="E58" s="198"/>
      <c r="F58" s="218"/>
      <c r="G58" s="218"/>
      <c r="H58" s="218"/>
      <c r="I58" s="80"/>
      <c r="J58" s="218"/>
      <c r="K58" s="218"/>
      <c r="L58" s="218"/>
      <c r="Q58" s="41" t="b">
        <f t="shared" si="6"/>
        <v>0</v>
      </c>
      <c r="R58" s="41" t="b">
        <f t="shared" si="7"/>
        <v>0</v>
      </c>
      <c r="S58" s="41" t="b">
        <f t="shared" si="8"/>
        <v>0</v>
      </c>
    </row>
    <row r="59" spans="1:19" x14ac:dyDescent="0.25">
      <c r="A59" s="222" t="s">
        <v>89</v>
      </c>
      <c r="B59" s="222"/>
      <c r="C59" s="49"/>
      <c r="D59" s="196"/>
      <c r="E59" s="198"/>
      <c r="F59" s="218"/>
      <c r="G59" s="218"/>
      <c r="H59" s="218"/>
      <c r="I59" s="80"/>
      <c r="J59" s="218"/>
      <c r="K59" s="218"/>
      <c r="L59" s="218"/>
      <c r="Q59" s="41" t="b">
        <f t="shared" si="6"/>
        <v>0</v>
      </c>
      <c r="R59" s="41" t="b">
        <f t="shared" si="7"/>
        <v>0</v>
      </c>
      <c r="S59" s="41" t="b">
        <f t="shared" si="8"/>
        <v>0</v>
      </c>
    </row>
    <row r="60" spans="1:19" x14ac:dyDescent="0.25">
      <c r="A60" s="222" t="s">
        <v>90</v>
      </c>
      <c r="B60" s="222"/>
      <c r="C60" s="49"/>
      <c r="D60" s="196"/>
      <c r="E60" s="198"/>
      <c r="F60" s="218"/>
      <c r="G60" s="218"/>
      <c r="H60" s="218"/>
      <c r="I60" s="80"/>
      <c r="J60" s="218"/>
      <c r="K60" s="218"/>
      <c r="L60" s="218"/>
      <c r="Q60" s="41" t="b">
        <f t="shared" si="6"/>
        <v>0</v>
      </c>
      <c r="R60" s="41" t="b">
        <f t="shared" si="7"/>
        <v>0</v>
      </c>
      <c r="S60" s="41" t="b">
        <f t="shared" si="8"/>
        <v>0</v>
      </c>
    </row>
    <row r="61" spans="1:19" x14ac:dyDescent="0.25">
      <c r="A61" s="222" t="s">
        <v>91</v>
      </c>
      <c r="B61" s="222"/>
      <c r="C61" s="49"/>
      <c r="D61" s="196"/>
      <c r="E61" s="198"/>
      <c r="F61" s="218"/>
      <c r="G61" s="218"/>
      <c r="H61" s="218"/>
      <c r="I61" s="80"/>
      <c r="J61" s="218"/>
      <c r="K61" s="218"/>
      <c r="L61" s="218"/>
      <c r="Q61" s="41" t="b">
        <f t="shared" si="6"/>
        <v>0</v>
      </c>
      <c r="R61" s="41" t="b">
        <f t="shared" si="7"/>
        <v>0</v>
      </c>
      <c r="S61" s="41" t="b">
        <f t="shared" si="8"/>
        <v>0</v>
      </c>
    </row>
    <row r="62" spans="1:19" x14ac:dyDescent="0.25">
      <c r="A62" s="222" t="s">
        <v>92</v>
      </c>
      <c r="B62" s="222"/>
      <c r="C62" s="49"/>
      <c r="D62" s="196"/>
      <c r="E62" s="198"/>
      <c r="F62" s="218"/>
      <c r="G62" s="218"/>
      <c r="H62" s="218"/>
      <c r="I62" s="80"/>
      <c r="J62" s="218"/>
      <c r="K62" s="218"/>
      <c r="L62" s="218"/>
      <c r="Q62" s="41" t="b">
        <f t="shared" si="6"/>
        <v>0</v>
      </c>
      <c r="R62" s="41" t="b">
        <f t="shared" si="7"/>
        <v>0</v>
      </c>
      <c r="S62" s="41" t="b">
        <f t="shared" si="8"/>
        <v>0</v>
      </c>
    </row>
    <row r="63" spans="1:19" x14ac:dyDescent="0.25">
      <c r="A63" s="222" t="s">
        <v>93</v>
      </c>
      <c r="B63" s="222"/>
      <c r="C63" s="49"/>
      <c r="D63" s="196"/>
      <c r="E63" s="198"/>
      <c r="F63" s="218"/>
      <c r="G63" s="218"/>
      <c r="H63" s="218"/>
      <c r="I63" s="80"/>
      <c r="J63" s="218"/>
      <c r="K63" s="218"/>
      <c r="L63" s="218"/>
      <c r="Q63" s="41" t="b">
        <f t="shared" si="6"/>
        <v>0</v>
      </c>
      <c r="R63" s="41" t="b">
        <f t="shared" si="7"/>
        <v>0</v>
      </c>
      <c r="S63" s="41" t="b">
        <f t="shared" si="8"/>
        <v>0</v>
      </c>
    </row>
    <row r="64" spans="1:19" x14ac:dyDescent="0.25">
      <c r="A64" s="222" t="s">
        <v>94</v>
      </c>
      <c r="B64" s="222"/>
      <c r="C64" s="49"/>
      <c r="D64" s="196"/>
      <c r="E64" s="198"/>
      <c r="F64" s="218"/>
      <c r="G64" s="218"/>
      <c r="H64" s="218"/>
      <c r="I64" s="80"/>
      <c r="J64" s="218"/>
      <c r="K64" s="218"/>
      <c r="L64" s="218"/>
      <c r="Q64" s="41" t="b">
        <f t="shared" si="6"/>
        <v>0</v>
      </c>
      <c r="R64" s="41" t="b">
        <f t="shared" si="7"/>
        <v>0</v>
      </c>
      <c r="S64" s="41" t="b">
        <f t="shared" si="8"/>
        <v>0</v>
      </c>
    </row>
    <row r="65" spans="1:19" x14ac:dyDescent="0.25">
      <c r="A65" s="222" t="s">
        <v>95</v>
      </c>
      <c r="B65" s="222"/>
      <c r="C65" s="49"/>
      <c r="D65" s="196"/>
      <c r="E65" s="198"/>
      <c r="F65" s="218"/>
      <c r="G65" s="218"/>
      <c r="H65" s="218"/>
      <c r="I65" s="80"/>
      <c r="J65" s="218"/>
      <c r="K65" s="218"/>
      <c r="L65" s="218"/>
      <c r="Q65" s="41" t="b">
        <f t="shared" si="6"/>
        <v>0</v>
      </c>
      <c r="R65" s="41" t="b">
        <f t="shared" si="7"/>
        <v>0</v>
      </c>
      <c r="S65" s="41" t="b">
        <f t="shared" si="8"/>
        <v>0</v>
      </c>
    </row>
    <row r="66" spans="1:19" x14ac:dyDescent="0.25">
      <c r="A66" s="222" t="s">
        <v>96</v>
      </c>
      <c r="B66" s="222"/>
      <c r="C66" s="49"/>
      <c r="D66" s="196"/>
      <c r="E66" s="198"/>
      <c r="F66" s="218"/>
      <c r="G66" s="218"/>
      <c r="H66" s="218"/>
      <c r="I66" s="80"/>
      <c r="J66" s="218"/>
      <c r="K66" s="218"/>
      <c r="L66" s="218"/>
      <c r="Q66" s="41" t="b">
        <f t="shared" si="6"/>
        <v>0</v>
      </c>
      <c r="R66" s="41" t="b">
        <f t="shared" si="7"/>
        <v>0</v>
      </c>
      <c r="S66" s="41" t="b">
        <f t="shared" si="8"/>
        <v>0</v>
      </c>
    </row>
    <row r="67" spans="1:19" x14ac:dyDescent="0.25">
      <c r="A67" s="222" t="s">
        <v>97</v>
      </c>
      <c r="B67" s="222"/>
      <c r="C67" s="49"/>
      <c r="D67" s="196"/>
      <c r="E67" s="198"/>
      <c r="F67" s="218"/>
      <c r="G67" s="218"/>
      <c r="H67" s="218"/>
      <c r="I67" s="80"/>
      <c r="J67" s="218"/>
      <c r="K67" s="218"/>
      <c r="L67" s="218"/>
      <c r="Q67" s="41" t="b">
        <f t="shared" si="6"/>
        <v>0</v>
      </c>
      <c r="R67" s="41" t="b">
        <f t="shared" si="7"/>
        <v>0</v>
      </c>
      <c r="S67" s="41" t="b">
        <f t="shared" si="8"/>
        <v>0</v>
      </c>
    </row>
    <row r="68" spans="1:19" x14ac:dyDescent="0.25">
      <c r="A68" s="218" t="s">
        <v>98</v>
      </c>
      <c r="B68" s="218"/>
      <c r="C68" s="49"/>
      <c r="D68" s="196"/>
      <c r="E68" s="198"/>
      <c r="F68" s="218"/>
      <c r="G68" s="218"/>
      <c r="H68" s="218"/>
      <c r="I68" s="80"/>
      <c r="J68" s="218"/>
      <c r="K68" s="218"/>
      <c r="L68" s="218"/>
      <c r="Q68" s="41" t="b">
        <f t="shared" si="6"/>
        <v>0</v>
      </c>
      <c r="R68" s="41" t="b">
        <f t="shared" si="7"/>
        <v>0</v>
      </c>
      <c r="S68" s="41" t="b">
        <f t="shared" si="8"/>
        <v>0</v>
      </c>
    </row>
    <row r="69" spans="1:19" ht="14.1" customHeight="1" x14ac:dyDescent="0.25">
      <c r="A69" s="218" t="s">
        <v>99</v>
      </c>
      <c r="B69" s="218"/>
      <c r="C69" s="80"/>
      <c r="D69" s="196"/>
      <c r="E69" s="198"/>
      <c r="F69" s="218"/>
      <c r="G69" s="218"/>
      <c r="H69" s="218"/>
      <c r="I69" s="80"/>
      <c r="J69" s="218"/>
      <c r="K69" s="218"/>
      <c r="L69" s="218"/>
    </row>
    <row r="70" spans="1:19" ht="5.0999999999999996" customHeight="1" x14ac:dyDescent="0.25">
      <c r="A70" s="225"/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7"/>
    </row>
    <row r="71" spans="1:19" ht="18.95" customHeight="1" x14ac:dyDescent="0.25">
      <c r="A71" s="233" t="s">
        <v>100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5"/>
      <c r="M71" s="74"/>
      <c r="N71" s="74"/>
      <c r="O71" s="74"/>
      <c r="P71" s="75"/>
      <c r="Q71" s="87"/>
    </row>
    <row r="72" spans="1:19" ht="18.95" customHeight="1" x14ac:dyDescent="0.25">
      <c r="A72" s="216" t="s">
        <v>101</v>
      </c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</row>
    <row r="73" spans="1:19" ht="45" customHeight="1" x14ac:dyDescent="0.25">
      <c r="A73" s="291" t="s">
        <v>102</v>
      </c>
      <c r="B73" s="292"/>
      <c r="C73" s="292"/>
      <c r="D73" s="293"/>
      <c r="E73" s="88"/>
      <c r="F73" s="232" t="s">
        <v>103</v>
      </c>
      <c r="G73" s="232"/>
      <c r="H73" s="232"/>
      <c r="I73" s="232"/>
      <c r="J73" s="232"/>
      <c r="K73" s="306"/>
      <c r="L73" s="307"/>
    </row>
    <row r="74" spans="1:19" ht="45" customHeight="1" x14ac:dyDescent="0.25">
      <c r="A74" s="294" t="s">
        <v>104</v>
      </c>
      <c r="B74" s="295"/>
      <c r="C74" s="295"/>
      <c r="D74" s="296"/>
      <c r="E74" s="89"/>
      <c r="F74" s="230" t="s">
        <v>105</v>
      </c>
      <c r="G74" s="231"/>
      <c r="H74" s="45"/>
      <c r="I74" s="230" t="s">
        <v>106</v>
      </c>
      <c r="J74" s="297"/>
      <c r="K74" s="231"/>
      <c r="L74" s="136"/>
      <c r="M74" s="43" t="s">
        <v>107</v>
      </c>
    </row>
    <row r="75" spans="1:19" ht="42" customHeight="1" x14ac:dyDescent="0.25">
      <c r="A75" s="228" t="s">
        <v>108</v>
      </c>
      <c r="B75" s="229"/>
      <c r="C75" s="229"/>
      <c r="D75" s="229"/>
      <c r="E75" s="298"/>
      <c r="F75" s="299"/>
      <c r="G75" s="299"/>
      <c r="H75" s="300"/>
      <c r="I75" s="230" t="s">
        <v>109</v>
      </c>
      <c r="J75" s="297"/>
      <c r="K75" s="231"/>
      <c r="L75" s="137" t="e">
        <f>E74/E75</f>
        <v>#DIV/0!</v>
      </c>
    </row>
    <row r="76" spans="1:19" ht="20.100000000000001" customHeight="1" x14ac:dyDescent="0.25">
      <c r="A76" s="216" t="s">
        <v>110</v>
      </c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</row>
    <row r="77" spans="1:19" ht="56.1" customHeight="1" x14ac:dyDescent="0.25">
      <c r="A77" s="271" t="s">
        <v>111</v>
      </c>
      <c r="B77" s="271"/>
      <c r="C77" s="271"/>
      <c r="D77" s="271"/>
      <c r="E77" s="90"/>
      <c r="F77" s="301" t="s">
        <v>112</v>
      </c>
      <c r="G77" s="301"/>
      <c r="H77" s="290"/>
      <c r="I77" s="290"/>
      <c r="J77" s="302" t="s">
        <v>109</v>
      </c>
      <c r="K77" s="302"/>
      <c r="L77" s="137" t="e">
        <f>H77/E77</f>
        <v>#DIV/0!</v>
      </c>
    </row>
    <row r="78" spans="1:19" ht="18.95" customHeight="1" x14ac:dyDescent="0.25">
      <c r="A78" s="200" t="s">
        <v>113</v>
      </c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</row>
    <row r="79" spans="1:19" ht="18.95" customHeight="1" x14ac:dyDescent="0.25">
      <c r="A79" s="216" t="s">
        <v>114</v>
      </c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</row>
    <row r="80" spans="1:19" ht="41.1" customHeight="1" x14ac:dyDescent="0.25">
      <c r="A80" s="138" t="s">
        <v>364</v>
      </c>
      <c r="B80" s="178" t="s">
        <v>116</v>
      </c>
      <c r="C80" s="180"/>
      <c r="D80" s="311" t="s">
        <v>117</v>
      </c>
      <c r="E80" s="312"/>
      <c r="F80" s="178" t="s">
        <v>118</v>
      </c>
      <c r="G80" s="179"/>
      <c r="H80" s="180"/>
      <c r="I80" s="178" t="s">
        <v>119</v>
      </c>
      <c r="J80" s="180"/>
      <c r="K80" s="178" t="s">
        <v>109</v>
      </c>
      <c r="L80" s="180"/>
    </row>
    <row r="81" spans="1:13" ht="24.95" customHeight="1" x14ac:dyDescent="0.25">
      <c r="A81" s="303"/>
      <c r="B81" s="284"/>
      <c r="C81" s="285"/>
      <c r="D81" s="308"/>
      <c r="E81" s="285"/>
      <c r="F81" s="240"/>
      <c r="G81" s="240"/>
      <c r="H81" s="240"/>
      <c r="I81" s="308"/>
      <c r="J81" s="285"/>
      <c r="K81" s="190" t="e">
        <f>A81/I81</f>
        <v>#DIV/0!</v>
      </c>
      <c r="L81" s="191"/>
      <c r="M81" s="43" t="s">
        <v>120</v>
      </c>
    </row>
    <row r="82" spans="1:13" ht="24.95" customHeight="1" x14ac:dyDescent="0.25">
      <c r="A82" s="304"/>
      <c r="B82" s="286"/>
      <c r="C82" s="287"/>
      <c r="D82" s="309"/>
      <c r="E82" s="287"/>
      <c r="F82" s="240"/>
      <c r="G82" s="240"/>
      <c r="H82" s="240"/>
      <c r="I82" s="309"/>
      <c r="J82" s="287"/>
      <c r="K82" s="192"/>
      <c r="L82" s="193"/>
    </row>
    <row r="83" spans="1:13" ht="26.1" customHeight="1" x14ac:dyDescent="0.25">
      <c r="A83" s="305"/>
      <c r="B83" s="288"/>
      <c r="C83" s="289"/>
      <c r="D83" s="310"/>
      <c r="E83" s="289"/>
      <c r="F83" s="240"/>
      <c r="G83" s="240"/>
      <c r="H83" s="240"/>
      <c r="I83" s="310"/>
      <c r="J83" s="289"/>
      <c r="K83" s="194"/>
      <c r="L83" s="195"/>
      <c r="M83" s="43" t="s">
        <v>121</v>
      </c>
    </row>
    <row r="84" spans="1:13" ht="18.95" customHeight="1" x14ac:dyDescent="0.25">
      <c r="A84" s="216" t="s">
        <v>122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</row>
    <row r="85" spans="1:13" ht="41.1" customHeight="1" x14ac:dyDescent="0.25">
      <c r="A85" s="91" t="s">
        <v>365</v>
      </c>
      <c r="B85" s="178" t="s">
        <v>124</v>
      </c>
      <c r="C85" s="179"/>
      <c r="D85" s="179"/>
      <c r="E85" s="180"/>
      <c r="F85" s="213" t="s">
        <v>125</v>
      </c>
      <c r="G85" s="214"/>
      <c r="H85" s="215"/>
      <c r="I85" s="213" t="s">
        <v>119</v>
      </c>
      <c r="J85" s="215"/>
      <c r="K85" s="213" t="s">
        <v>109</v>
      </c>
      <c r="L85" s="215"/>
    </row>
    <row r="86" spans="1:13" ht="41.1" customHeight="1" x14ac:dyDescent="0.25">
      <c r="A86" s="182"/>
      <c r="B86" s="174"/>
      <c r="C86" s="175"/>
      <c r="D86" s="175"/>
      <c r="E86" s="176"/>
      <c r="F86" s="174"/>
      <c r="G86" s="175"/>
      <c r="H86" s="176"/>
      <c r="I86" s="207"/>
      <c r="J86" s="208"/>
      <c r="K86" s="201" t="e">
        <f>A86/I86</f>
        <v>#DIV/0!</v>
      </c>
      <c r="L86" s="202"/>
    </row>
    <row r="87" spans="1:13" ht="41.1" customHeight="1" x14ac:dyDescent="0.25">
      <c r="A87" s="182"/>
      <c r="B87" s="174"/>
      <c r="C87" s="175"/>
      <c r="D87" s="175"/>
      <c r="E87" s="176"/>
      <c r="F87" s="92"/>
      <c r="G87" s="93"/>
      <c r="H87" s="94"/>
      <c r="I87" s="209"/>
      <c r="J87" s="210"/>
      <c r="K87" s="203"/>
      <c r="L87" s="204"/>
    </row>
    <row r="88" spans="1:13" ht="41.1" customHeight="1" x14ac:dyDescent="0.25">
      <c r="A88" s="183"/>
      <c r="B88" s="174"/>
      <c r="C88" s="175"/>
      <c r="D88" s="175"/>
      <c r="E88" s="176"/>
      <c r="F88" s="174"/>
      <c r="G88" s="175"/>
      <c r="H88" s="176"/>
      <c r="I88" s="211"/>
      <c r="J88" s="212"/>
      <c r="K88" s="205"/>
      <c r="L88" s="206"/>
    </row>
    <row r="89" spans="1:13" ht="18.95" customHeight="1" x14ac:dyDescent="0.25">
      <c r="A89" s="216" t="s">
        <v>126</v>
      </c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</row>
    <row r="90" spans="1:13" ht="41.1" customHeight="1" x14ac:dyDescent="0.25">
      <c r="A90" s="95" t="s">
        <v>127</v>
      </c>
      <c r="B90" s="213" t="s">
        <v>128</v>
      </c>
      <c r="C90" s="214"/>
      <c r="D90" s="214"/>
      <c r="E90" s="215"/>
      <c r="F90" s="213" t="s">
        <v>129</v>
      </c>
      <c r="G90" s="214"/>
      <c r="H90" s="215"/>
      <c r="I90" s="213" t="s">
        <v>119</v>
      </c>
      <c r="J90" s="215"/>
      <c r="K90" s="213" t="s">
        <v>109</v>
      </c>
      <c r="L90" s="215"/>
    </row>
    <row r="91" spans="1:13" ht="33" customHeight="1" x14ac:dyDescent="0.25">
      <c r="A91" s="181"/>
      <c r="B91" s="174"/>
      <c r="C91" s="175"/>
      <c r="D91" s="175"/>
      <c r="E91" s="176"/>
      <c r="F91" s="174"/>
      <c r="G91" s="175"/>
      <c r="H91" s="176"/>
      <c r="I91" s="184"/>
      <c r="J91" s="185"/>
      <c r="K91" s="190" t="e">
        <f>A91/I91</f>
        <v>#DIV/0!</v>
      </c>
      <c r="L91" s="191"/>
    </row>
    <row r="92" spans="1:13" ht="33" customHeight="1" x14ac:dyDescent="0.25">
      <c r="A92" s="182"/>
      <c r="B92" s="174"/>
      <c r="C92" s="175"/>
      <c r="D92" s="175"/>
      <c r="E92" s="176"/>
      <c r="F92" s="174"/>
      <c r="G92" s="175"/>
      <c r="H92" s="176"/>
      <c r="I92" s="186"/>
      <c r="J92" s="187"/>
      <c r="K92" s="192"/>
      <c r="L92" s="193"/>
    </row>
    <row r="93" spans="1:13" ht="33" customHeight="1" x14ac:dyDescent="0.25">
      <c r="A93" s="183"/>
      <c r="B93" s="174"/>
      <c r="C93" s="175"/>
      <c r="D93" s="175"/>
      <c r="E93" s="176"/>
      <c r="F93" s="174"/>
      <c r="G93" s="175"/>
      <c r="H93" s="176"/>
      <c r="I93" s="188"/>
      <c r="J93" s="189"/>
      <c r="K93" s="194"/>
      <c r="L93" s="195"/>
    </row>
    <row r="94" spans="1:13" ht="5.0999999999999996" customHeight="1" x14ac:dyDescent="0.25">
      <c r="A94" s="118"/>
      <c r="B94" s="119"/>
      <c r="C94" s="120"/>
      <c r="D94" s="120"/>
      <c r="E94" s="121"/>
      <c r="F94" s="119"/>
      <c r="G94" s="120"/>
      <c r="H94" s="121"/>
      <c r="I94" s="122"/>
      <c r="J94" s="123"/>
      <c r="K94" s="122"/>
      <c r="L94" s="123"/>
    </row>
    <row r="95" spans="1:13" ht="18" customHeight="1" x14ac:dyDescent="0.25">
      <c r="A95" s="216" t="s">
        <v>130</v>
      </c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</row>
    <row r="96" spans="1:13" ht="22.5" customHeight="1" x14ac:dyDescent="0.25">
      <c r="A96" s="200" t="s">
        <v>131</v>
      </c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</row>
    <row r="97" spans="1:108" s="63" customFormat="1" ht="32.1" customHeight="1" x14ac:dyDescent="0.25">
      <c r="A97" s="139" t="s">
        <v>132</v>
      </c>
      <c r="B97" s="117" t="s">
        <v>366</v>
      </c>
      <c r="C97" s="117" t="s">
        <v>134</v>
      </c>
      <c r="D97" s="117" t="s">
        <v>135</v>
      </c>
      <c r="E97" s="117" t="s">
        <v>136</v>
      </c>
      <c r="F97" s="117" t="s">
        <v>367</v>
      </c>
      <c r="G97" s="117" t="s">
        <v>138</v>
      </c>
      <c r="H97" s="117" t="s">
        <v>139</v>
      </c>
      <c r="I97" s="117" t="s">
        <v>368</v>
      </c>
      <c r="J97" s="117" t="s">
        <v>141</v>
      </c>
      <c r="K97" s="117">
        <v>2025</v>
      </c>
      <c r="L97" s="140">
        <v>2027</v>
      </c>
      <c r="M97" s="60"/>
      <c r="N97" s="60"/>
      <c r="O97" s="60"/>
      <c r="P97" s="61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</row>
    <row r="98" spans="1:108" ht="30" customHeight="1" x14ac:dyDescent="0.25">
      <c r="A98" s="141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142"/>
    </row>
    <row r="99" spans="1:108" ht="23.25" customHeight="1" x14ac:dyDescent="0.25">
      <c r="A99" s="238" t="s">
        <v>142</v>
      </c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</row>
    <row r="100" spans="1:108" ht="79.5" customHeight="1" x14ac:dyDescent="0.25">
      <c r="A100" s="97" t="s">
        <v>143</v>
      </c>
      <c r="B100" s="46"/>
      <c r="C100" s="97" t="s">
        <v>144</v>
      </c>
      <c r="D100" s="48"/>
      <c r="E100" s="97" t="s">
        <v>145</v>
      </c>
      <c r="G100" s="97" t="s">
        <v>146</v>
      </c>
      <c r="H100" s="98"/>
      <c r="I100" s="97" t="s">
        <v>147</v>
      </c>
      <c r="J100" s="196"/>
      <c r="K100" s="197"/>
      <c r="L100" s="198"/>
    </row>
    <row r="101" spans="1:108" ht="23.25" customHeight="1" x14ac:dyDescent="0.25">
      <c r="A101" s="200" t="s">
        <v>369</v>
      </c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</row>
    <row r="102" spans="1:108" ht="58.5" customHeight="1" x14ac:dyDescent="0.25">
      <c r="A102" s="97" t="s">
        <v>370</v>
      </c>
      <c r="B102" s="99"/>
      <c r="C102" s="100" t="s">
        <v>23</v>
      </c>
      <c r="D102" s="177"/>
      <c r="E102" s="177"/>
      <c r="F102" s="177"/>
      <c r="G102" s="100" t="s">
        <v>150</v>
      </c>
      <c r="H102" s="199"/>
      <c r="I102" s="199"/>
      <c r="J102" s="199"/>
      <c r="K102" s="100" t="s">
        <v>151</v>
      </c>
      <c r="L102" s="143"/>
    </row>
    <row r="103" spans="1:108" ht="5.0999999999999996" customHeight="1" x14ac:dyDescent="0.25">
      <c r="A103" s="124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6"/>
    </row>
    <row r="104" spans="1:108" ht="18.95" customHeight="1" x14ac:dyDescent="0.25">
      <c r="A104" s="216" t="s">
        <v>152</v>
      </c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</row>
    <row r="105" spans="1:108" ht="90" customHeight="1" x14ac:dyDescent="0.25">
      <c r="A105" s="91" t="s">
        <v>153</v>
      </c>
      <c r="B105" s="91" t="s">
        <v>154</v>
      </c>
      <c r="C105" s="91" t="s">
        <v>371</v>
      </c>
      <c r="D105" s="91" t="s">
        <v>156</v>
      </c>
      <c r="E105" s="91" t="s">
        <v>157</v>
      </c>
      <c r="F105" s="91" t="s">
        <v>158</v>
      </c>
      <c r="G105" s="97" t="s">
        <v>159</v>
      </c>
      <c r="H105" s="178" t="s">
        <v>160</v>
      </c>
      <c r="I105" s="179"/>
      <c r="J105" s="179"/>
      <c r="K105" s="179"/>
      <c r="L105" s="180"/>
    </row>
    <row r="106" spans="1:108" ht="31.5" customHeight="1" x14ac:dyDescent="0.25">
      <c r="A106" s="45"/>
      <c r="B106" s="101"/>
      <c r="C106" s="46"/>
      <c r="D106" s="80"/>
      <c r="E106" s="46"/>
      <c r="F106" s="46"/>
      <c r="G106" s="102"/>
      <c r="H106" s="174"/>
      <c r="I106" s="175"/>
      <c r="J106" s="175"/>
      <c r="K106" s="175"/>
      <c r="L106" s="176"/>
    </row>
    <row r="107" spans="1:108" ht="65.25" customHeight="1" x14ac:dyDescent="0.25">
      <c r="A107" s="217" t="s">
        <v>161</v>
      </c>
      <c r="B107" s="217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</row>
    <row r="108" spans="1:108" s="108" customFormat="1" ht="3.75" customHeight="1" x14ac:dyDescent="0.25">
      <c r="A108" s="103"/>
      <c r="B108" s="104"/>
      <c r="C108" s="105"/>
      <c r="D108" s="105"/>
      <c r="E108" s="106"/>
      <c r="F108" s="105"/>
      <c r="G108" s="104"/>
      <c r="H108" s="104"/>
      <c r="I108" s="104"/>
      <c r="J108" s="104"/>
      <c r="K108" s="104"/>
      <c r="L108" s="107"/>
      <c r="M108" s="43"/>
      <c r="N108" s="43"/>
      <c r="O108" s="43"/>
      <c r="P108" s="44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</row>
    <row r="109" spans="1:108" s="108" customFormat="1" ht="8.1" customHeight="1" x14ac:dyDescent="0.25">
      <c r="A109" s="219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1"/>
      <c r="M109" s="43"/>
      <c r="N109" s="43"/>
      <c r="O109" s="43"/>
      <c r="P109" s="44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</row>
    <row r="110" spans="1:108" s="108" customFormat="1" ht="18.95" customHeight="1" x14ac:dyDescent="0.25">
      <c r="A110" s="216" t="s">
        <v>162</v>
      </c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43"/>
      <c r="N110" s="43"/>
      <c r="O110" s="43"/>
      <c r="P110" s="44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</row>
    <row r="111" spans="1:108" s="108" customFormat="1" ht="30" customHeight="1" x14ac:dyDescent="0.25">
      <c r="A111" s="170" t="s">
        <v>163</v>
      </c>
      <c r="B111" s="171"/>
      <c r="C111" s="109"/>
      <c r="D111" s="170" t="s">
        <v>164</v>
      </c>
      <c r="E111" s="171"/>
      <c r="F111" s="167"/>
      <c r="G111" s="169"/>
      <c r="H111" s="170" t="s">
        <v>165</v>
      </c>
      <c r="I111" s="171"/>
      <c r="J111" s="167"/>
      <c r="K111" s="168"/>
      <c r="L111" s="169"/>
      <c r="M111" s="43"/>
      <c r="N111" s="43"/>
      <c r="O111" s="43"/>
      <c r="P111" s="44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</row>
    <row r="112" spans="1:108" s="108" customFormat="1" ht="30" customHeight="1" x14ac:dyDescent="0.25">
      <c r="A112" s="170" t="s">
        <v>166</v>
      </c>
      <c r="B112" s="171"/>
      <c r="C112" s="109"/>
      <c r="D112" s="170" t="s">
        <v>164</v>
      </c>
      <c r="E112" s="171"/>
      <c r="F112" s="172"/>
      <c r="G112" s="173"/>
      <c r="H112" s="170" t="s">
        <v>165</v>
      </c>
      <c r="I112" s="171"/>
      <c r="J112" s="167"/>
      <c r="K112" s="168"/>
      <c r="L112" s="169"/>
      <c r="M112" s="43"/>
      <c r="N112" s="43"/>
      <c r="O112" s="43"/>
      <c r="P112" s="44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</row>
    <row r="113" spans="1:12" ht="25.5" customHeight="1" x14ac:dyDescent="0.25">
      <c r="A113" s="170" t="s">
        <v>167</v>
      </c>
      <c r="B113" s="171"/>
      <c r="C113" s="109"/>
      <c r="D113" s="170" t="s">
        <v>164</v>
      </c>
      <c r="E113" s="171"/>
      <c r="F113" s="172"/>
      <c r="G113" s="173"/>
      <c r="H113" s="170" t="s">
        <v>165</v>
      </c>
      <c r="I113" s="171"/>
      <c r="J113" s="167"/>
      <c r="K113" s="168"/>
      <c r="L113" s="169"/>
    </row>
    <row r="114" spans="1:12" ht="15.75" customHeight="1" x14ac:dyDescent="0.25"/>
  </sheetData>
  <sortState xmlns:xlrd2="http://schemas.microsoft.com/office/spreadsheetml/2017/richdata2" ref="B40:B48">
    <sortCondition ref="B40"/>
  </sortState>
  <mergeCells count="269">
    <mergeCell ref="F59:H59"/>
    <mergeCell ref="A81:A83"/>
    <mergeCell ref="B87:E87"/>
    <mergeCell ref="A79:L79"/>
    <mergeCell ref="K73:L73"/>
    <mergeCell ref="A62:B62"/>
    <mergeCell ref="A96:L96"/>
    <mergeCell ref="A99:L99"/>
    <mergeCell ref="J60:L60"/>
    <mergeCell ref="J61:L61"/>
    <mergeCell ref="F64:H64"/>
    <mergeCell ref="F83:H83"/>
    <mergeCell ref="I80:J80"/>
    <mergeCell ref="K80:L80"/>
    <mergeCell ref="F82:H82"/>
    <mergeCell ref="D81:E83"/>
    <mergeCell ref="I81:J83"/>
    <mergeCell ref="K81:L83"/>
    <mergeCell ref="D80:E80"/>
    <mergeCell ref="F80:H80"/>
    <mergeCell ref="B85:E85"/>
    <mergeCell ref="A86:A88"/>
    <mergeCell ref="B86:E86"/>
    <mergeCell ref="A84:L84"/>
    <mergeCell ref="A89:L89"/>
    <mergeCell ref="B80:C80"/>
    <mergeCell ref="B81:C83"/>
    <mergeCell ref="F85:H85"/>
    <mergeCell ref="I85:J85"/>
    <mergeCell ref="K85:L85"/>
    <mergeCell ref="F81:H81"/>
    <mergeCell ref="H77:I77"/>
    <mergeCell ref="D65:E65"/>
    <mergeCell ref="D66:E66"/>
    <mergeCell ref="D67:E67"/>
    <mergeCell ref="J66:L66"/>
    <mergeCell ref="A78:L78"/>
    <mergeCell ref="A73:D73"/>
    <mergeCell ref="A74:D74"/>
    <mergeCell ref="J67:L67"/>
    <mergeCell ref="D68:E68"/>
    <mergeCell ref="I74:K74"/>
    <mergeCell ref="E75:H75"/>
    <mergeCell ref="I75:K75"/>
    <mergeCell ref="A77:D77"/>
    <mergeCell ref="F77:G77"/>
    <mergeCell ref="J77:K77"/>
    <mergeCell ref="B88:E88"/>
    <mergeCell ref="D44:F44"/>
    <mergeCell ref="D69:E69"/>
    <mergeCell ref="J68:L68"/>
    <mergeCell ref="A68:B68"/>
    <mergeCell ref="A47:L47"/>
    <mergeCell ref="A26:B26"/>
    <mergeCell ref="A30:L30"/>
    <mergeCell ref="A31:L31"/>
    <mergeCell ref="A44:B44"/>
    <mergeCell ref="G40:H40"/>
    <mergeCell ref="J65:L65"/>
    <mergeCell ref="J63:L63"/>
    <mergeCell ref="J44:L44"/>
    <mergeCell ref="J45:L45"/>
    <mergeCell ref="J43:L43"/>
    <mergeCell ref="D45:F45"/>
    <mergeCell ref="G45:H45"/>
    <mergeCell ref="F60:H60"/>
    <mergeCell ref="F61:H61"/>
    <mergeCell ref="A59:B59"/>
    <mergeCell ref="A60:B60"/>
    <mergeCell ref="A61:B61"/>
    <mergeCell ref="F62:H62"/>
    <mergeCell ref="F63:H63"/>
    <mergeCell ref="G7:H7"/>
    <mergeCell ref="A25:B25"/>
    <mergeCell ref="F67:H67"/>
    <mergeCell ref="A65:B65"/>
    <mergeCell ref="A66:B66"/>
    <mergeCell ref="A67:B67"/>
    <mergeCell ref="A64:B64"/>
    <mergeCell ref="A63:B63"/>
    <mergeCell ref="D60:E60"/>
    <mergeCell ref="D61:E61"/>
    <mergeCell ref="D62:E62"/>
    <mergeCell ref="D63:E63"/>
    <mergeCell ref="D64:E64"/>
    <mergeCell ref="F65:H65"/>
    <mergeCell ref="F66:H66"/>
    <mergeCell ref="A45:B45"/>
    <mergeCell ref="A40:B40"/>
    <mergeCell ref="A41:B41"/>
    <mergeCell ref="A42:B42"/>
    <mergeCell ref="A43:B43"/>
    <mergeCell ref="G42:H42"/>
    <mergeCell ref="D41:F41"/>
    <mergeCell ref="D42:F42"/>
    <mergeCell ref="G43:H43"/>
    <mergeCell ref="D58:E58"/>
    <mergeCell ref="D59:E59"/>
    <mergeCell ref="J62:L62"/>
    <mergeCell ref="J58:L58"/>
    <mergeCell ref="A1:B2"/>
    <mergeCell ref="A3:B3"/>
    <mergeCell ref="C1:I1"/>
    <mergeCell ref="C2:I2"/>
    <mergeCell ref="C3:I3"/>
    <mergeCell ref="J1:L2"/>
    <mergeCell ref="J3:L3"/>
    <mergeCell ref="A10:B10"/>
    <mergeCell ref="A11:B11"/>
    <mergeCell ref="A4:L4"/>
    <mergeCell ref="A5:L5"/>
    <mergeCell ref="A9:L9"/>
    <mergeCell ref="C6:F6"/>
    <mergeCell ref="I7:L7"/>
    <mergeCell ref="A7:B7"/>
    <mergeCell ref="C7:F7"/>
    <mergeCell ref="A6:B6"/>
    <mergeCell ref="A14:B14"/>
    <mergeCell ref="A21:B21"/>
    <mergeCell ref="A20:D20"/>
    <mergeCell ref="A17:L17"/>
    <mergeCell ref="A18:L18"/>
    <mergeCell ref="E12:F12"/>
    <mergeCell ref="A19:D19"/>
    <mergeCell ref="C14:D14"/>
    <mergeCell ref="A13:B13"/>
    <mergeCell ref="C13:D13"/>
    <mergeCell ref="E13:F13"/>
    <mergeCell ref="I13:J13"/>
    <mergeCell ref="D43:F43"/>
    <mergeCell ref="A37:L37"/>
    <mergeCell ref="J19:L19"/>
    <mergeCell ref="J20:L20"/>
    <mergeCell ref="G20:H20"/>
    <mergeCell ref="A28:L28"/>
    <mergeCell ref="A32:L32"/>
    <mergeCell ref="A34:L34"/>
    <mergeCell ref="G39:H39"/>
    <mergeCell ref="A38:L38"/>
    <mergeCell ref="G19:H19"/>
    <mergeCell ref="J42:L42"/>
    <mergeCell ref="J39:L39"/>
    <mergeCell ref="J40:L40"/>
    <mergeCell ref="J41:L41"/>
    <mergeCell ref="A39:B39"/>
    <mergeCell ref="G41:H41"/>
    <mergeCell ref="D39:F39"/>
    <mergeCell ref="D40:F40"/>
    <mergeCell ref="A22:B22"/>
    <mergeCell ref="A23:B23"/>
    <mergeCell ref="A24:B24"/>
    <mergeCell ref="A29:L29"/>
    <mergeCell ref="A33:L33"/>
    <mergeCell ref="A35:L35"/>
    <mergeCell ref="A27:C27"/>
    <mergeCell ref="G12:H12"/>
    <mergeCell ref="K12:L12"/>
    <mergeCell ref="G13:H13"/>
    <mergeCell ref="C15:L15"/>
    <mergeCell ref="F14:L14"/>
    <mergeCell ref="M4:BI4"/>
    <mergeCell ref="N6:BJ6"/>
    <mergeCell ref="G6:H6"/>
    <mergeCell ref="I6:L6"/>
    <mergeCell ref="I12:J12"/>
    <mergeCell ref="I10:J10"/>
    <mergeCell ref="I11:J11"/>
    <mergeCell ref="C10:D10"/>
    <mergeCell ref="G10:H10"/>
    <mergeCell ref="G11:H11"/>
    <mergeCell ref="K10:L10"/>
    <mergeCell ref="K11:L11"/>
    <mergeCell ref="E10:F10"/>
    <mergeCell ref="E11:F11"/>
    <mergeCell ref="C12:D12"/>
    <mergeCell ref="A12:B12"/>
    <mergeCell ref="A15:B15"/>
    <mergeCell ref="A46:L46"/>
    <mergeCell ref="A48:L48"/>
    <mergeCell ref="F57:H57"/>
    <mergeCell ref="A56:B56"/>
    <mergeCell ref="A57:B57"/>
    <mergeCell ref="A54:B54"/>
    <mergeCell ref="A55:B55"/>
    <mergeCell ref="A51:L51"/>
    <mergeCell ref="A52:B52"/>
    <mergeCell ref="A53:B53"/>
    <mergeCell ref="J52:L52"/>
    <mergeCell ref="F52:H52"/>
    <mergeCell ref="F53:H53"/>
    <mergeCell ref="J53:L53"/>
    <mergeCell ref="J50:L50"/>
    <mergeCell ref="E49:F49"/>
    <mergeCell ref="J49:L49"/>
    <mergeCell ref="F54:H54"/>
    <mergeCell ref="F55:H55"/>
    <mergeCell ref="F50:G50"/>
    <mergeCell ref="J57:L57"/>
    <mergeCell ref="D55:E55"/>
    <mergeCell ref="D56:E56"/>
    <mergeCell ref="D57:E57"/>
    <mergeCell ref="A58:B58"/>
    <mergeCell ref="A49:B49"/>
    <mergeCell ref="A50:B50"/>
    <mergeCell ref="A70:L70"/>
    <mergeCell ref="A72:L72"/>
    <mergeCell ref="A76:L76"/>
    <mergeCell ref="A75:D75"/>
    <mergeCell ref="F74:G74"/>
    <mergeCell ref="F73:J73"/>
    <mergeCell ref="A69:B69"/>
    <mergeCell ref="J69:L69"/>
    <mergeCell ref="F69:H69"/>
    <mergeCell ref="F68:H68"/>
    <mergeCell ref="A71:L71"/>
    <mergeCell ref="F58:H58"/>
    <mergeCell ref="J64:L64"/>
    <mergeCell ref="F56:H56"/>
    <mergeCell ref="J54:L54"/>
    <mergeCell ref="J55:L55"/>
    <mergeCell ref="J56:L56"/>
    <mergeCell ref="D52:E52"/>
    <mergeCell ref="D53:E53"/>
    <mergeCell ref="D54:E54"/>
    <mergeCell ref="J59:L59"/>
    <mergeCell ref="F88:H88"/>
    <mergeCell ref="K86:L88"/>
    <mergeCell ref="A113:B113"/>
    <mergeCell ref="J112:L112"/>
    <mergeCell ref="D113:E113"/>
    <mergeCell ref="F113:G113"/>
    <mergeCell ref="H113:I113"/>
    <mergeCell ref="J113:L113"/>
    <mergeCell ref="I86:J88"/>
    <mergeCell ref="F86:H86"/>
    <mergeCell ref="B90:E90"/>
    <mergeCell ref="F90:H90"/>
    <mergeCell ref="I90:J90"/>
    <mergeCell ref="K90:L90"/>
    <mergeCell ref="A95:L95"/>
    <mergeCell ref="A104:L104"/>
    <mergeCell ref="A112:B112"/>
    <mergeCell ref="A107:B107"/>
    <mergeCell ref="C107:L107"/>
    <mergeCell ref="A109:L109"/>
    <mergeCell ref="A110:L110"/>
    <mergeCell ref="D111:E111"/>
    <mergeCell ref="F111:G111"/>
    <mergeCell ref="H111:I111"/>
    <mergeCell ref="J111:L111"/>
    <mergeCell ref="D112:E112"/>
    <mergeCell ref="F112:G112"/>
    <mergeCell ref="H112:I112"/>
    <mergeCell ref="A111:B111"/>
    <mergeCell ref="F93:H93"/>
    <mergeCell ref="B91:E91"/>
    <mergeCell ref="B92:E92"/>
    <mergeCell ref="B93:E93"/>
    <mergeCell ref="D102:F102"/>
    <mergeCell ref="H105:L105"/>
    <mergeCell ref="H106:L106"/>
    <mergeCell ref="A91:A93"/>
    <mergeCell ref="I91:J93"/>
    <mergeCell ref="K91:L93"/>
    <mergeCell ref="F91:H91"/>
    <mergeCell ref="F92:H92"/>
    <mergeCell ref="J100:L100"/>
    <mergeCell ref="H102:J102"/>
    <mergeCell ref="A101:L101"/>
  </mergeCells>
  <conditionalFormatting sqref="C41:C45">
    <cfRule type="cellIs" dxfId="2" priority="3" operator="equal">
      <formula>"SI"</formula>
    </cfRule>
  </conditionalFormatting>
  <conditionalFormatting sqref="C53:C68">
    <cfRule type="cellIs" dxfId="1" priority="1" operator="equal">
      <formula>"SI"</formula>
    </cfRule>
  </conditionalFormatting>
  <conditionalFormatting sqref="I40:I43">
    <cfRule type="cellIs" dxfId="0" priority="2" operator="equal">
      <formula>"SI"</formula>
    </cfRule>
  </conditionalFormatting>
  <dataValidations count="12">
    <dataValidation type="list" allowBlank="1" showInputMessage="1" showErrorMessage="1" sqref="C6" xr:uid="{00000000-0002-0000-0000-000000000000}">
      <formula1>AUTORIDAD</formula1>
    </dataValidation>
    <dataValidation type="list" allowBlank="1" showInputMessage="1" showErrorMessage="1" sqref="K10" xr:uid="{00000000-0002-0000-0000-000004000000}">
      <formula1>vincula</formula1>
    </dataValidation>
    <dataValidation type="list" allowBlank="1" showInputMessage="1" showErrorMessage="1" sqref="D11" xr:uid="{00000000-0002-0000-0000-000005000000}">
      <formula1>tiempo</formula1>
    </dataValidation>
    <dataValidation type="list" allowBlank="1" showInputMessage="1" showErrorMessage="1" sqref="E19:E20 I45 C108:C110 C49:C50 H50 C53:C68 I53:I69 C41:C43 I109:I111 I40:I43" xr:uid="{00000000-0002-0000-0000-000007000000}">
      <formula1>RTA</formula1>
    </dataValidation>
    <dataValidation type="list" allowBlank="1" showInputMessage="1" showErrorMessage="1" sqref="G19" xr:uid="{00000000-0002-0000-0000-000008000000}">
      <formula1>nivel</formula1>
    </dataValidation>
    <dataValidation type="list" allowBlank="1" showInputMessage="1" showErrorMessage="1" sqref="G20" xr:uid="{00000000-0002-0000-0000-000009000000}">
      <formula1>formulado</formula1>
    </dataValidation>
    <dataValidation type="list" allowBlank="1" showInputMessage="1" showErrorMessage="1" sqref="C14:D14" xr:uid="{00000000-0002-0000-0000-00000A000000}">
      <formula1>acto</formula1>
    </dataValidation>
    <dataValidation type="list" allowBlank="1" showInputMessage="1" showErrorMessage="1" sqref="H49" xr:uid="{00000000-0002-0000-0000-00000B000000}">
      <formula1>convenios</formula1>
    </dataValidation>
    <dataValidation type="list" allowBlank="1" showInputMessage="1" showErrorMessage="1" sqref="L41:L45 F41:F45" xr:uid="{00000000-0002-0000-0000-00000C000000}">
      <formula1>interes</formula1>
    </dataValidation>
    <dataValidation type="list" allowBlank="1" showInputMessage="1" showErrorMessage="1" sqref="I7:I8" xr:uid="{00000000-0002-0000-0000-000001000000}">
      <formula1>PRNV</formula1>
    </dataValidation>
    <dataValidation type="list" allowBlank="1" showInputMessage="1" showErrorMessage="1" sqref="C22:C26" xr:uid="{B9A961F1-013B-1F47-988C-694C311C74C6}">
      <formula1>$O$12:$O$20</formula1>
    </dataValidation>
    <dataValidation type="list" allowBlank="1" showInputMessage="1" showErrorMessage="1" sqref="D81:E83" xr:uid="{585DB1F4-D4CF-494C-9AA2-7EF2DC473BC6}">
      <formula1>$M$81:$M$83</formula1>
    </dataValidation>
  </dataValidations>
  <printOptions horizontalCentered="1"/>
  <pageMargins left="0.39370078740157483" right="0.39370078740157483" top="0.39370078740157483" bottom="0.39370078740157483" header="0" footer="0"/>
  <pageSetup paperSize="122" scale="5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83C7-758B-40BA-83EE-DCE402A705B3}">
  <dimension ref="A1:DN16"/>
  <sheetViews>
    <sheetView workbookViewId="0">
      <selection sqref="A1:C3"/>
    </sheetView>
  </sheetViews>
  <sheetFormatPr baseColWidth="10" defaultColWidth="8.85546875" defaultRowHeight="16.5" x14ac:dyDescent="0.3"/>
  <cols>
    <col min="1" max="1" width="20" style="144" customWidth="1"/>
    <col min="2" max="2" width="19.42578125" style="144" customWidth="1"/>
    <col min="3" max="3" width="16.85546875" style="144" customWidth="1"/>
    <col min="4" max="4" width="19.28515625" style="144" customWidth="1"/>
    <col min="5" max="5" width="12.42578125" style="144" customWidth="1"/>
    <col min="6" max="7" width="11.42578125" style="144" customWidth="1"/>
    <col min="8" max="8" width="12" style="144" customWidth="1"/>
    <col min="9" max="9" width="30.7109375" style="144" customWidth="1"/>
    <col min="10" max="10" width="17.28515625" style="144" customWidth="1"/>
    <col min="11" max="11" width="16" style="144" customWidth="1"/>
    <col min="12" max="12" width="17.7109375" style="144" customWidth="1"/>
    <col min="13" max="13" width="8.85546875" style="144"/>
    <col min="14" max="14" width="16.140625" style="144" customWidth="1"/>
    <col min="15" max="15" width="11.42578125" style="144" customWidth="1"/>
    <col min="16" max="20" width="10" style="144" customWidth="1"/>
    <col min="21" max="21" width="10.7109375" style="144" customWidth="1"/>
    <col min="22" max="23" width="10" style="144" customWidth="1"/>
    <col min="24" max="33" width="10.42578125" style="144" customWidth="1"/>
    <col min="34" max="34" width="14" style="144" customWidth="1"/>
    <col min="35" max="37" width="12.42578125" style="144" customWidth="1"/>
    <col min="38" max="38" width="13.85546875" style="144" customWidth="1"/>
    <col min="39" max="39" width="10.85546875" style="144" customWidth="1"/>
    <col min="40" max="40" width="10.140625" style="144" customWidth="1"/>
    <col min="41" max="41" width="12.85546875" style="144" customWidth="1"/>
    <col min="42" max="46" width="10.140625" style="144" customWidth="1"/>
    <col min="47" max="47" width="11.7109375" style="144" customWidth="1"/>
    <col min="48" max="48" width="12" style="144" customWidth="1"/>
    <col min="49" max="49" width="11.85546875" style="144" customWidth="1"/>
    <col min="50" max="50" width="10.140625" style="144" customWidth="1"/>
    <col min="51" max="51" width="11.42578125" style="144" customWidth="1"/>
    <col min="52" max="53" width="10.140625" style="144" customWidth="1"/>
    <col min="54" max="55" width="8.85546875" style="144"/>
    <col min="56" max="56" width="14.140625" style="144" customWidth="1"/>
    <col min="57" max="57" width="10.42578125" style="144" customWidth="1"/>
    <col min="58" max="58" width="12.42578125" style="144" customWidth="1"/>
    <col min="59" max="59" width="15.7109375" style="144" customWidth="1"/>
    <col min="60" max="60" width="14.28515625" style="144" customWidth="1"/>
    <col min="61" max="61" width="15.42578125" style="144" customWidth="1"/>
    <col min="62" max="62" width="11.42578125" style="144" customWidth="1"/>
    <col min="63" max="63" width="18.7109375" style="144" customWidth="1"/>
    <col min="64" max="64" width="13.42578125" style="144" customWidth="1"/>
    <col min="65" max="65" width="14.140625" style="144" customWidth="1"/>
    <col min="66" max="66" width="12.42578125" style="144" customWidth="1"/>
    <col min="67" max="67" width="17.7109375" style="144" customWidth="1"/>
    <col min="68" max="68" width="13.7109375" style="144" customWidth="1"/>
    <col min="69" max="69" width="11" style="144" customWidth="1"/>
    <col min="70" max="70" width="13" style="144" customWidth="1"/>
    <col min="71" max="71" width="13.42578125" style="144" customWidth="1"/>
    <col min="72" max="73" width="15.42578125" style="144" customWidth="1"/>
    <col min="74" max="75" width="13.42578125" style="144" customWidth="1"/>
    <col min="76" max="76" width="11" style="144" customWidth="1"/>
    <col min="77" max="77" width="12.28515625" style="144" customWidth="1"/>
    <col min="78" max="82" width="12.140625" style="144" customWidth="1"/>
    <col min="83" max="88" width="8.85546875" style="144"/>
    <col min="89" max="89" width="12.28515625" style="144" customWidth="1"/>
    <col min="90" max="90" width="8.85546875" style="144"/>
    <col min="91" max="91" width="8.85546875" style="144" customWidth="1"/>
    <col min="92" max="92" width="13.28515625" style="144" customWidth="1"/>
    <col min="93" max="94" width="8.85546875" style="144"/>
    <col min="95" max="102" width="14.140625" style="144" customWidth="1"/>
    <col min="103" max="103" width="18.42578125" style="144" customWidth="1"/>
    <col min="104" max="104" width="14" style="144" customWidth="1"/>
    <col min="105" max="105" width="14.42578125" style="144" customWidth="1"/>
    <col min="106" max="106" width="12.7109375" style="144" customWidth="1"/>
    <col min="107" max="107" width="12" style="144" customWidth="1"/>
    <col min="108" max="108" width="15.7109375" style="144" customWidth="1"/>
    <col min="109" max="109" width="17.85546875" style="144" customWidth="1"/>
    <col min="110" max="118" width="12.140625" style="144" customWidth="1"/>
    <col min="119" max="16384" width="8.85546875" style="144"/>
  </cols>
  <sheetData>
    <row r="1" spans="1:118" ht="15" customHeight="1" x14ac:dyDescent="0.3">
      <c r="A1" s="331" t="s">
        <v>2</v>
      </c>
      <c r="B1" s="331"/>
      <c r="C1" s="331"/>
      <c r="D1" s="332" t="s">
        <v>9</v>
      </c>
      <c r="E1" s="333"/>
      <c r="F1" s="333"/>
      <c r="G1" s="333"/>
      <c r="H1" s="333"/>
      <c r="I1" s="333"/>
      <c r="J1" s="333"/>
      <c r="K1" s="334"/>
      <c r="L1" s="339">
        <f>'F-M-GDS-16'!E74</f>
        <v>0</v>
      </c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 t="s">
        <v>100</v>
      </c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29" t="s">
        <v>130</v>
      </c>
      <c r="CF1" s="329"/>
      <c r="CG1" s="329"/>
      <c r="CH1" s="329"/>
      <c r="CI1" s="329"/>
      <c r="CJ1" s="329"/>
      <c r="CK1" s="329"/>
      <c r="CL1" s="329"/>
      <c r="CM1" s="329"/>
      <c r="CN1" s="329"/>
      <c r="CO1" s="329"/>
      <c r="CP1" s="329"/>
      <c r="CQ1" s="329"/>
      <c r="CR1" s="329"/>
      <c r="CS1" s="329"/>
      <c r="CT1" s="329"/>
      <c r="CU1" s="329"/>
      <c r="CV1" s="329"/>
      <c r="CW1" s="329"/>
      <c r="CX1" s="330"/>
      <c r="CY1" s="313" t="s">
        <v>152</v>
      </c>
      <c r="CZ1" s="314"/>
      <c r="DA1" s="314"/>
      <c r="DB1" s="314"/>
      <c r="DC1" s="314"/>
      <c r="DD1" s="314"/>
      <c r="DE1" s="315"/>
      <c r="DF1" s="313" t="s">
        <v>162</v>
      </c>
      <c r="DG1" s="314"/>
      <c r="DH1" s="314"/>
      <c r="DI1" s="314"/>
      <c r="DJ1" s="314"/>
      <c r="DK1" s="314"/>
      <c r="DL1" s="314"/>
      <c r="DM1" s="314"/>
      <c r="DN1" s="315"/>
    </row>
    <row r="2" spans="1:118" s="145" customFormat="1" ht="24.75" customHeight="1" x14ac:dyDescent="0.25">
      <c r="A2" s="331"/>
      <c r="B2" s="331"/>
      <c r="C2" s="331"/>
      <c r="D2" s="335"/>
      <c r="E2" s="336"/>
      <c r="F2" s="336"/>
      <c r="G2" s="336"/>
      <c r="H2" s="336"/>
      <c r="I2" s="336"/>
      <c r="J2" s="336"/>
      <c r="K2" s="336"/>
      <c r="L2" s="331" t="s">
        <v>372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22" t="s">
        <v>54</v>
      </c>
      <c r="Y2" s="323"/>
      <c r="Z2" s="323"/>
      <c r="AA2" s="323"/>
      <c r="AB2" s="323"/>
      <c r="AC2" s="323"/>
      <c r="AD2" s="323"/>
      <c r="AE2" s="323"/>
      <c r="AF2" s="323"/>
      <c r="AG2" s="324"/>
      <c r="AH2" s="331" t="s">
        <v>70</v>
      </c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29" t="s">
        <v>101</v>
      </c>
      <c r="BE2" s="329"/>
      <c r="BF2" s="329"/>
      <c r="BG2" s="329"/>
      <c r="BH2" s="329"/>
      <c r="BI2" s="329"/>
      <c r="BJ2" s="329"/>
      <c r="BK2" s="329" t="s">
        <v>110</v>
      </c>
      <c r="BL2" s="329"/>
      <c r="BM2" s="329"/>
      <c r="BN2" s="329" t="s">
        <v>113</v>
      </c>
      <c r="BO2" s="329"/>
      <c r="BP2" s="329"/>
      <c r="BQ2" s="329"/>
      <c r="BR2" s="329"/>
      <c r="BS2" s="329"/>
      <c r="BT2" s="329"/>
      <c r="BU2" s="329"/>
      <c r="BV2" s="329"/>
      <c r="BW2" s="329"/>
      <c r="BX2" s="329"/>
      <c r="BY2" s="329"/>
      <c r="BZ2" s="329" t="s">
        <v>126</v>
      </c>
      <c r="CA2" s="329"/>
      <c r="CB2" s="329"/>
      <c r="CC2" s="329"/>
      <c r="CD2" s="329"/>
      <c r="CE2" s="329" t="s">
        <v>131</v>
      </c>
      <c r="CF2" s="329"/>
      <c r="CG2" s="329"/>
      <c r="CH2" s="329"/>
      <c r="CI2" s="329"/>
      <c r="CJ2" s="329"/>
      <c r="CK2" s="329"/>
      <c r="CL2" s="329"/>
      <c r="CM2" s="329"/>
      <c r="CN2" s="329"/>
      <c r="CO2" s="329"/>
      <c r="CP2" s="329"/>
      <c r="CQ2" s="329" t="s">
        <v>142</v>
      </c>
      <c r="CR2" s="329"/>
      <c r="CS2" s="329"/>
      <c r="CT2" s="329"/>
      <c r="CU2" s="329"/>
      <c r="CV2" s="329" t="s">
        <v>148</v>
      </c>
      <c r="CW2" s="329"/>
      <c r="CX2" s="330"/>
      <c r="CY2" s="316"/>
      <c r="CZ2" s="317"/>
      <c r="DA2" s="317"/>
      <c r="DB2" s="317"/>
      <c r="DC2" s="317"/>
      <c r="DD2" s="317"/>
      <c r="DE2" s="318"/>
      <c r="DF2" s="316"/>
      <c r="DG2" s="317"/>
      <c r="DH2" s="317"/>
      <c r="DI2" s="317"/>
      <c r="DJ2" s="317"/>
      <c r="DK2" s="317"/>
      <c r="DL2" s="317"/>
      <c r="DM2" s="317"/>
      <c r="DN2" s="318"/>
    </row>
    <row r="3" spans="1:118" s="145" customFormat="1" ht="33" customHeight="1" x14ac:dyDescent="0.25">
      <c r="A3" s="331"/>
      <c r="B3" s="331"/>
      <c r="C3" s="331"/>
      <c r="D3" s="337"/>
      <c r="E3" s="338"/>
      <c r="F3" s="338"/>
      <c r="G3" s="336"/>
      <c r="H3" s="336"/>
      <c r="I3" s="338"/>
      <c r="J3" s="338"/>
      <c r="K3" s="338"/>
      <c r="L3" s="331" t="s">
        <v>168</v>
      </c>
      <c r="M3" s="331"/>
      <c r="N3" s="331"/>
      <c r="O3" s="331"/>
      <c r="P3" s="331" t="s">
        <v>169</v>
      </c>
      <c r="Q3" s="331"/>
      <c r="R3" s="331"/>
      <c r="S3" s="331"/>
      <c r="T3" s="331"/>
      <c r="U3" s="331"/>
      <c r="V3" s="331"/>
      <c r="W3" s="331"/>
      <c r="X3" s="322" t="s">
        <v>55</v>
      </c>
      <c r="Y3" s="323"/>
      <c r="Z3" s="323"/>
      <c r="AA3" s="323"/>
      <c r="AB3" s="323"/>
      <c r="AC3" s="323"/>
      <c r="AD3" s="323"/>
      <c r="AE3" s="323"/>
      <c r="AF3" s="323"/>
      <c r="AG3" s="324"/>
      <c r="AH3" s="329" t="s">
        <v>71</v>
      </c>
      <c r="AI3" s="329"/>
      <c r="AJ3" s="329"/>
      <c r="AK3" s="329"/>
      <c r="AL3" s="329"/>
      <c r="AM3" s="329" t="s">
        <v>77</v>
      </c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 t="s">
        <v>114</v>
      </c>
      <c r="BO3" s="329"/>
      <c r="BP3" s="329"/>
      <c r="BQ3" s="329"/>
      <c r="BR3" s="329"/>
      <c r="BS3" s="329" t="s">
        <v>122</v>
      </c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  <c r="CV3" s="329"/>
      <c r="CW3" s="329"/>
      <c r="CX3" s="330"/>
      <c r="CY3" s="319"/>
      <c r="CZ3" s="320"/>
      <c r="DA3" s="320"/>
      <c r="DB3" s="320"/>
      <c r="DC3" s="320"/>
      <c r="DD3" s="320"/>
      <c r="DE3" s="321"/>
      <c r="DF3" s="319"/>
      <c r="DG3" s="320"/>
      <c r="DH3" s="320"/>
      <c r="DI3" s="320"/>
      <c r="DJ3" s="320"/>
      <c r="DK3" s="320"/>
      <c r="DL3" s="320"/>
      <c r="DM3" s="320"/>
      <c r="DN3" s="321"/>
    </row>
    <row r="4" spans="1:118" s="160" customFormat="1" ht="88.5" customHeight="1" x14ac:dyDescent="0.25">
      <c r="A4" s="146" t="s">
        <v>3</v>
      </c>
      <c r="B4" s="146" t="s">
        <v>7</v>
      </c>
      <c r="C4" s="146" t="s">
        <v>6</v>
      </c>
      <c r="D4" s="146" t="s">
        <v>10</v>
      </c>
      <c r="E4" s="146" t="s">
        <v>11</v>
      </c>
      <c r="F4" s="147" t="s">
        <v>12</v>
      </c>
      <c r="G4" s="325" t="s">
        <v>170</v>
      </c>
      <c r="H4" s="326"/>
      <c r="I4" s="148" t="s">
        <v>17</v>
      </c>
      <c r="J4" s="146" t="s">
        <v>18</v>
      </c>
      <c r="K4" s="149" t="s">
        <v>22</v>
      </c>
      <c r="L4" s="150" t="s">
        <v>171</v>
      </c>
      <c r="M4" s="150" t="s">
        <v>31</v>
      </c>
      <c r="N4" s="150" t="s">
        <v>34</v>
      </c>
      <c r="O4" s="150" t="s">
        <v>35</v>
      </c>
      <c r="P4" s="165" t="s">
        <v>39</v>
      </c>
      <c r="Q4" s="165" t="s">
        <v>40</v>
      </c>
      <c r="R4" s="151" t="s">
        <v>172</v>
      </c>
      <c r="S4" s="166" t="s">
        <v>42</v>
      </c>
      <c r="T4" s="152" t="s">
        <v>173</v>
      </c>
      <c r="U4" s="166" t="s">
        <v>44</v>
      </c>
      <c r="V4" s="152" t="s">
        <v>174</v>
      </c>
      <c r="W4" s="153" t="s">
        <v>47</v>
      </c>
      <c r="X4" s="154" t="s">
        <v>59</v>
      </c>
      <c r="Y4" s="154" t="s">
        <v>61</v>
      </c>
      <c r="Z4" s="154" t="s">
        <v>64</v>
      </c>
      <c r="AA4" s="154" t="s">
        <v>66</v>
      </c>
      <c r="AB4" s="154" t="s">
        <v>60</v>
      </c>
      <c r="AC4" s="154" t="s">
        <v>63</v>
      </c>
      <c r="AD4" s="154" t="s">
        <v>65</v>
      </c>
      <c r="AE4" s="154" t="s">
        <v>67</v>
      </c>
      <c r="AF4" s="154" t="s">
        <v>175</v>
      </c>
      <c r="AG4" s="154" t="s">
        <v>69</v>
      </c>
      <c r="AH4" s="146" t="s">
        <v>72</v>
      </c>
      <c r="AI4" s="146" t="s">
        <v>73</v>
      </c>
      <c r="AJ4" s="146" t="s">
        <v>74</v>
      </c>
      <c r="AK4" s="146" t="s">
        <v>75</v>
      </c>
      <c r="AL4" s="146" t="s">
        <v>76</v>
      </c>
      <c r="AM4" s="99" t="s">
        <v>83</v>
      </c>
      <c r="AN4" s="99" t="s">
        <v>84</v>
      </c>
      <c r="AO4" s="99" t="s">
        <v>85</v>
      </c>
      <c r="AP4" s="99" t="s">
        <v>86</v>
      </c>
      <c r="AQ4" s="99" t="s">
        <v>87</v>
      </c>
      <c r="AR4" s="99" t="s">
        <v>88</v>
      </c>
      <c r="AS4" s="99" t="s">
        <v>89</v>
      </c>
      <c r="AT4" s="99" t="s">
        <v>90</v>
      </c>
      <c r="AU4" s="99" t="s">
        <v>91</v>
      </c>
      <c r="AV4" s="99" t="s">
        <v>92</v>
      </c>
      <c r="AW4" s="99" t="s">
        <v>93</v>
      </c>
      <c r="AX4" s="99" t="s">
        <v>94</v>
      </c>
      <c r="AY4" s="99" t="s">
        <v>95</v>
      </c>
      <c r="AZ4" s="99" t="s">
        <v>96</v>
      </c>
      <c r="BA4" s="99" t="s">
        <v>97</v>
      </c>
      <c r="BB4" s="99" t="s">
        <v>98</v>
      </c>
      <c r="BC4" s="99" t="s">
        <v>99</v>
      </c>
      <c r="BD4" s="155" t="s">
        <v>102</v>
      </c>
      <c r="BE4" s="155" t="s">
        <v>103</v>
      </c>
      <c r="BF4" s="155" t="s">
        <v>104</v>
      </c>
      <c r="BG4" s="146" t="s">
        <v>105</v>
      </c>
      <c r="BH4" s="146" t="s">
        <v>106</v>
      </c>
      <c r="BI4" s="149" t="s">
        <v>108</v>
      </c>
      <c r="BJ4" s="146" t="s">
        <v>109</v>
      </c>
      <c r="BK4" s="149" t="s">
        <v>111</v>
      </c>
      <c r="BL4" s="156" t="s">
        <v>112</v>
      </c>
      <c r="BM4" s="146" t="s">
        <v>109</v>
      </c>
      <c r="BN4" s="155" t="s">
        <v>115</v>
      </c>
      <c r="BO4" s="100" t="s">
        <v>116</v>
      </c>
      <c r="BP4" s="100" t="s">
        <v>117</v>
      </c>
      <c r="BQ4" s="100" t="s">
        <v>119</v>
      </c>
      <c r="BR4" s="100" t="s">
        <v>109</v>
      </c>
      <c r="BS4" s="155" t="s">
        <v>123</v>
      </c>
      <c r="BT4" s="100" t="s">
        <v>176</v>
      </c>
      <c r="BU4" s="100" t="s">
        <v>177</v>
      </c>
      <c r="BV4" s="100" t="s">
        <v>178</v>
      </c>
      <c r="BW4" s="100" t="s">
        <v>179</v>
      </c>
      <c r="BX4" s="100" t="s">
        <v>119</v>
      </c>
      <c r="BY4" s="100" t="s">
        <v>109</v>
      </c>
      <c r="BZ4" s="155" t="s">
        <v>127</v>
      </c>
      <c r="CA4" s="100" t="s">
        <v>128</v>
      </c>
      <c r="CB4" s="100" t="s">
        <v>129</v>
      </c>
      <c r="CC4" s="100" t="s">
        <v>119</v>
      </c>
      <c r="CD4" s="100" t="s">
        <v>109</v>
      </c>
      <c r="CE4" s="100" t="s">
        <v>132</v>
      </c>
      <c r="CF4" s="100" t="s">
        <v>133</v>
      </c>
      <c r="CG4" s="100" t="s">
        <v>134</v>
      </c>
      <c r="CH4" s="100" t="s">
        <v>135</v>
      </c>
      <c r="CI4" s="100" t="s">
        <v>136</v>
      </c>
      <c r="CJ4" s="100" t="s">
        <v>137</v>
      </c>
      <c r="CK4" s="100" t="s">
        <v>138</v>
      </c>
      <c r="CL4" s="100" t="s">
        <v>139</v>
      </c>
      <c r="CM4" s="100" t="s">
        <v>140</v>
      </c>
      <c r="CN4" s="100" t="s">
        <v>141</v>
      </c>
      <c r="CO4" s="100">
        <v>2025</v>
      </c>
      <c r="CP4" s="100">
        <v>2027</v>
      </c>
      <c r="CQ4" s="157" t="s">
        <v>143</v>
      </c>
      <c r="CR4" s="100" t="s">
        <v>144</v>
      </c>
      <c r="CS4" s="100" t="s">
        <v>145</v>
      </c>
      <c r="CT4" s="100" t="s">
        <v>146</v>
      </c>
      <c r="CU4" s="100" t="s">
        <v>147</v>
      </c>
      <c r="CV4" s="157" t="s">
        <v>149</v>
      </c>
      <c r="CW4" s="100" t="s">
        <v>150</v>
      </c>
      <c r="CX4" s="100" t="s">
        <v>151</v>
      </c>
      <c r="CY4" s="91" t="s">
        <v>153</v>
      </c>
      <c r="CZ4" s="158" t="s">
        <v>154</v>
      </c>
      <c r="DA4" s="158" t="s">
        <v>155</v>
      </c>
      <c r="DB4" s="158" t="s">
        <v>156</v>
      </c>
      <c r="DC4" s="159" t="s">
        <v>157</v>
      </c>
      <c r="DD4" s="159" t="s">
        <v>158</v>
      </c>
      <c r="DE4" s="97" t="s">
        <v>159</v>
      </c>
      <c r="DF4" s="97" t="s">
        <v>163</v>
      </c>
      <c r="DG4" s="97" t="s">
        <v>180</v>
      </c>
      <c r="DH4" s="97" t="s">
        <v>181</v>
      </c>
      <c r="DI4" s="97" t="s">
        <v>166</v>
      </c>
      <c r="DJ4" s="97" t="s">
        <v>182</v>
      </c>
      <c r="DK4" s="97" t="s">
        <v>183</v>
      </c>
      <c r="DL4" s="97" t="s">
        <v>166</v>
      </c>
      <c r="DM4" s="97" t="s">
        <v>182</v>
      </c>
      <c r="DN4" s="97" t="s">
        <v>183</v>
      </c>
    </row>
    <row r="5" spans="1:118" ht="15" customHeight="1" x14ac:dyDescent="0.3">
      <c r="A5" s="144">
        <f>'F-M-GDS-16'!C6</f>
        <v>0</v>
      </c>
      <c r="B5" s="144">
        <f>'F-M-GDS-16'!I7</f>
        <v>0</v>
      </c>
      <c r="C5" s="144">
        <f>'F-M-GDS-16'!C7</f>
        <v>0</v>
      </c>
      <c r="D5" s="144">
        <f>'F-M-GDS-16'!C10</f>
        <v>0</v>
      </c>
      <c r="E5" s="144">
        <f>'F-M-GDS-16'!G10</f>
        <v>0</v>
      </c>
      <c r="F5" s="144">
        <f>'F-M-GDS-16'!K10</f>
        <v>0</v>
      </c>
      <c r="G5" s="144">
        <f>'F-M-GDS-16'!C11</f>
        <v>0</v>
      </c>
      <c r="H5" s="144">
        <f>'F-M-GDS-16'!D11</f>
        <v>0</v>
      </c>
      <c r="I5" s="144">
        <f>'F-M-GDS-16'!G12</f>
        <v>0</v>
      </c>
      <c r="J5" s="144">
        <f>'F-M-GDS-16'!K12</f>
        <v>0</v>
      </c>
      <c r="K5" s="144">
        <f>'F-M-GDS-16'!C14</f>
        <v>0</v>
      </c>
      <c r="L5" s="161" t="str">
        <f>'F-M-GDS-16'!E19</f>
        <v>SI</v>
      </c>
      <c r="M5" s="161" t="str">
        <f>'F-M-GDS-16'!G19</f>
        <v>Meta / objetivo PAI</v>
      </c>
      <c r="N5" s="161" t="str">
        <f>'F-M-GDS-16'!E20</f>
        <v>SI</v>
      </c>
      <c r="O5" s="161">
        <f>'F-M-GDS-16'!G20</f>
        <v>0</v>
      </c>
      <c r="P5" s="162">
        <f>'F-M-GDS-16'!D27</f>
        <v>0</v>
      </c>
      <c r="Q5" s="162">
        <f>'F-M-GDS-16'!E27</f>
        <v>0</v>
      </c>
      <c r="R5" s="162">
        <f>'F-M-GDS-16'!F27</f>
        <v>0</v>
      </c>
      <c r="S5" s="162">
        <f>'F-M-GDS-16'!G27</f>
        <v>0</v>
      </c>
      <c r="T5" s="162">
        <f>'F-M-GDS-16'!H27</f>
        <v>0</v>
      </c>
      <c r="U5" s="162">
        <f>'F-M-GDS-16'!I27</f>
        <v>0</v>
      </c>
      <c r="V5" s="162">
        <f>'F-M-GDS-16'!J27</f>
        <v>0</v>
      </c>
      <c r="W5" s="162">
        <f>'F-M-GDS-16'!L27</f>
        <v>0</v>
      </c>
      <c r="X5" s="161">
        <f>'F-M-GDS-16'!C41</f>
        <v>0</v>
      </c>
      <c r="Y5" s="161" t="e">
        <f>'F-M-GDS-16'!#REF!</f>
        <v>#REF!</v>
      </c>
      <c r="Z5" s="161">
        <f>'F-M-GDS-16'!C42</f>
        <v>0</v>
      </c>
      <c r="AA5" s="161">
        <f>'F-M-GDS-16'!C43</f>
        <v>0</v>
      </c>
      <c r="AB5" s="161">
        <f>'F-M-GDS-16'!I40</f>
        <v>0</v>
      </c>
      <c r="AC5" s="161">
        <f>'F-M-GDS-16'!I41</f>
        <v>0</v>
      </c>
      <c r="AD5" s="161">
        <f>'F-M-GDS-16'!I42</f>
        <v>0</v>
      </c>
      <c r="AE5" s="161">
        <f>'F-M-GDS-16'!I43</f>
        <v>0</v>
      </c>
      <c r="AF5" s="161">
        <f>'F-M-GDS-16'!C44</f>
        <v>0</v>
      </c>
      <c r="AG5" s="161">
        <f>'F-M-GDS-16'!I44</f>
        <v>0</v>
      </c>
      <c r="AH5" s="161">
        <f>'F-M-GDS-16'!C49</f>
        <v>0</v>
      </c>
      <c r="AI5" s="161">
        <f>'F-M-GDS-16'!H49</f>
        <v>0</v>
      </c>
      <c r="AJ5" s="161">
        <f>'F-M-GDS-16'!C50</f>
        <v>0</v>
      </c>
      <c r="AK5" s="161">
        <f>'F-M-GDS-16'!E50</f>
        <v>0</v>
      </c>
      <c r="AL5" s="161">
        <f>'F-M-GDS-16'!H50</f>
        <v>0</v>
      </c>
      <c r="AM5" s="161">
        <f>'F-M-GDS-16'!$C53</f>
        <v>0</v>
      </c>
      <c r="AN5" s="161">
        <f>'F-M-GDS-16'!C54</f>
        <v>0</v>
      </c>
      <c r="AO5" s="161">
        <f>'F-M-GDS-16'!C55</f>
        <v>0</v>
      </c>
      <c r="AP5" s="161">
        <f>'F-M-GDS-16'!C56</f>
        <v>0</v>
      </c>
      <c r="AQ5" s="161">
        <f>'F-M-GDS-16'!C57</f>
        <v>0</v>
      </c>
      <c r="AR5" s="161">
        <f>'F-M-GDS-16'!C58</f>
        <v>0</v>
      </c>
      <c r="AS5" s="161">
        <f>'F-M-GDS-16'!C59</f>
        <v>0</v>
      </c>
      <c r="AT5" s="161">
        <f>'F-M-GDS-16'!C60</f>
        <v>0</v>
      </c>
      <c r="AU5" s="161">
        <f>'F-M-GDS-16'!C61</f>
        <v>0</v>
      </c>
      <c r="AV5" s="161">
        <f>'F-M-GDS-16'!C62</f>
        <v>0</v>
      </c>
      <c r="AW5" s="161">
        <f>'F-M-GDS-16'!C63</f>
        <v>0</v>
      </c>
      <c r="AX5" s="161">
        <f>'F-M-GDS-16'!C64</f>
        <v>0</v>
      </c>
      <c r="AY5" s="161">
        <f>'F-M-GDS-16'!C65</f>
        <v>0</v>
      </c>
      <c r="AZ5" s="161">
        <f>'F-M-GDS-16'!C66</f>
        <v>0</v>
      </c>
      <c r="BA5" s="161">
        <f>'F-M-GDS-16'!C67</f>
        <v>0</v>
      </c>
      <c r="BB5" s="161">
        <f>'F-M-GDS-16'!C68</f>
        <v>0</v>
      </c>
      <c r="BC5" s="161">
        <f>'F-M-GDS-16'!C69</f>
        <v>0</v>
      </c>
      <c r="BD5" s="161">
        <f>'F-M-GDS-16'!E73</f>
        <v>0</v>
      </c>
      <c r="BE5" s="163">
        <f>'F-M-GDS-16'!K73</f>
        <v>0</v>
      </c>
      <c r="BF5" s="163">
        <f>'F-M-GDS-16'!E74</f>
        <v>0</v>
      </c>
      <c r="BG5" s="163">
        <f>'F-M-GDS-16'!H74</f>
        <v>0</v>
      </c>
      <c r="BH5" s="163">
        <f>'F-M-GDS-16'!L74</f>
        <v>0</v>
      </c>
      <c r="BI5" s="163">
        <f>'F-M-GDS-16'!E75</f>
        <v>0</v>
      </c>
      <c r="BJ5" s="162" t="e">
        <f>'F-M-GDS-16'!L75</f>
        <v>#DIV/0!</v>
      </c>
      <c r="BK5" s="161">
        <f>'F-M-GDS-16'!E77</f>
        <v>0</v>
      </c>
      <c r="BL5" s="163">
        <f>'F-M-GDS-16'!H77</f>
        <v>0</v>
      </c>
      <c r="BM5" s="162" t="e">
        <f>'F-M-GDS-16'!L77</f>
        <v>#DIV/0!</v>
      </c>
      <c r="BN5" s="161" t="e">
        <f>'F-M-GDS-16'!#REF!</f>
        <v>#REF!</v>
      </c>
      <c r="BO5" s="161">
        <f>'F-M-GDS-16'!B81</f>
        <v>0</v>
      </c>
      <c r="BP5" s="161">
        <f>'F-M-GDS-16'!D81</f>
        <v>0</v>
      </c>
      <c r="BQ5" s="161">
        <f>'F-M-GDS-16'!I81</f>
        <v>0</v>
      </c>
      <c r="BR5" s="162" t="e">
        <f>'F-M-GDS-16'!K81</f>
        <v>#DIV/0!</v>
      </c>
      <c r="BS5" s="161">
        <f>'F-M-GDS-16'!A86</f>
        <v>0</v>
      </c>
      <c r="BT5" s="161">
        <f>'F-M-GDS-16'!B86</f>
        <v>0</v>
      </c>
      <c r="BU5" s="161">
        <f>'F-M-GDS-16'!B88</f>
        <v>0</v>
      </c>
      <c r="BV5" s="161">
        <f>'F-M-GDS-16'!F86</f>
        <v>0</v>
      </c>
      <c r="BW5" s="161">
        <f>'F-M-GDS-16'!F88</f>
        <v>0</v>
      </c>
      <c r="BX5" s="161">
        <f>'F-M-GDS-16'!I86</f>
        <v>0</v>
      </c>
      <c r="BY5" s="162" t="e">
        <f>'F-M-GDS-16'!K86</f>
        <v>#DIV/0!</v>
      </c>
      <c r="BZ5" s="161">
        <f>'F-M-GDS-16'!A91</f>
        <v>0</v>
      </c>
      <c r="CA5" s="161">
        <f>'F-M-GDS-16'!B91</f>
        <v>0</v>
      </c>
      <c r="CB5" s="164"/>
      <c r="CC5" s="161">
        <f>'F-M-GDS-16'!I91</f>
        <v>0</v>
      </c>
      <c r="CD5" s="161" t="e">
        <f>'F-M-GDS-16'!K91</f>
        <v>#DIV/0!</v>
      </c>
      <c r="CE5" s="161">
        <f>'F-M-GDS-16'!A98</f>
        <v>0</v>
      </c>
      <c r="CF5" s="161">
        <f>'F-M-GDS-16'!B98</f>
        <v>0</v>
      </c>
      <c r="CG5" s="161">
        <f>'F-M-GDS-16'!C98</f>
        <v>0</v>
      </c>
      <c r="CH5" s="161">
        <f>'F-M-GDS-16'!D98</f>
        <v>0</v>
      </c>
      <c r="CI5" s="161">
        <f>'F-M-GDS-16'!E98</f>
        <v>0</v>
      </c>
      <c r="CJ5" s="161">
        <f>'F-M-GDS-16'!F98</f>
        <v>0</v>
      </c>
      <c r="CK5" s="161">
        <f>'F-M-GDS-16'!G98</f>
        <v>0</v>
      </c>
      <c r="CL5" s="161">
        <f>'F-M-GDS-16'!H98</f>
        <v>0</v>
      </c>
      <c r="CM5" s="161">
        <f>'F-M-GDS-16'!I98</f>
        <v>0</v>
      </c>
      <c r="CN5" s="161">
        <f>'F-M-GDS-16'!J98</f>
        <v>0</v>
      </c>
      <c r="CO5" s="161">
        <f>'F-M-GDS-16'!K98</f>
        <v>0</v>
      </c>
      <c r="CP5" s="161">
        <f>'F-M-GDS-16'!L98</f>
        <v>0</v>
      </c>
      <c r="CQ5" s="161">
        <f>'F-M-GDS-16'!B100</f>
        <v>0</v>
      </c>
      <c r="CR5" s="161">
        <f>'F-M-GDS-16'!D100</f>
        <v>0</v>
      </c>
      <c r="CS5" s="161">
        <f>'F-M-GDS-16'!F100</f>
        <v>0</v>
      </c>
      <c r="CT5" s="161">
        <f>'F-M-GDS-16'!H100</f>
        <v>0</v>
      </c>
      <c r="CU5" s="161">
        <f>'F-M-GDS-16'!J100</f>
        <v>0</v>
      </c>
      <c r="CV5" s="161">
        <f>'F-M-GDS-16'!B102</f>
        <v>0</v>
      </c>
      <c r="CW5" s="161">
        <f>'F-M-GDS-16'!H102</f>
        <v>0</v>
      </c>
      <c r="CX5" s="161">
        <f>'F-M-GDS-16'!L102</f>
        <v>0</v>
      </c>
      <c r="CY5" s="161">
        <f>'F-M-GDS-16'!A106</f>
        <v>0</v>
      </c>
      <c r="CZ5" s="161">
        <f>'F-M-GDS-16'!B106</f>
        <v>0</v>
      </c>
      <c r="DA5" s="161">
        <f>'F-M-GDS-16'!C106</f>
        <v>0</v>
      </c>
      <c r="DB5" s="161">
        <f>'F-M-GDS-16'!D106</f>
        <v>0</v>
      </c>
      <c r="DC5" s="161">
        <f>'F-M-GDS-16'!E106</f>
        <v>0</v>
      </c>
      <c r="DD5" s="161">
        <f>'F-M-GDS-16'!F106</f>
        <v>0</v>
      </c>
      <c r="DE5" s="161">
        <f>'F-M-GDS-16'!G106</f>
        <v>0</v>
      </c>
      <c r="DF5" s="161" t="e">
        <f>'F-M-GDS-16'!#REF!</f>
        <v>#REF!</v>
      </c>
      <c r="DG5" s="161" t="e">
        <f>'F-M-GDS-16'!#REF!</f>
        <v>#REF!</v>
      </c>
      <c r="DH5" s="161" t="e">
        <f>'F-M-GDS-16'!#REF!</f>
        <v>#REF!</v>
      </c>
      <c r="DI5" s="161" t="e">
        <f>'F-M-GDS-16'!#REF!</f>
        <v>#REF!</v>
      </c>
      <c r="DJ5" s="161" t="e">
        <f>'F-M-GDS-16'!#REF!</f>
        <v>#REF!</v>
      </c>
      <c r="DK5" s="161" t="e">
        <f>'F-M-GDS-16'!#REF!</f>
        <v>#REF!</v>
      </c>
      <c r="DL5" s="161" t="e">
        <f>'F-M-GDS-16'!#REF!</f>
        <v>#REF!</v>
      </c>
      <c r="DM5" s="161" t="e">
        <f>'F-M-GDS-16'!#REF!</f>
        <v>#REF!</v>
      </c>
      <c r="DN5" s="161" t="e">
        <f>'F-M-GDS-16'!#REF!</f>
        <v>#REF!</v>
      </c>
    </row>
    <row r="6" spans="1:118" ht="15" customHeight="1" x14ac:dyDescent="0.3">
      <c r="AN6" s="42"/>
      <c r="AO6" s="42"/>
      <c r="AP6" s="328"/>
      <c r="AQ6" s="328"/>
      <c r="AR6" s="327"/>
      <c r="AS6" s="327"/>
      <c r="AT6" s="327"/>
      <c r="AU6" s="42"/>
      <c r="AV6" s="327"/>
      <c r="AW6" s="327"/>
      <c r="AX6" s="327"/>
    </row>
    <row r="7" spans="1:118" ht="15" customHeight="1" x14ac:dyDescent="0.3">
      <c r="AN7" s="42"/>
      <c r="AO7" s="42"/>
      <c r="AP7" s="328"/>
      <c r="AQ7" s="328"/>
      <c r="AR7" s="327"/>
      <c r="AS7" s="327"/>
      <c r="AT7" s="327"/>
      <c r="AU7" s="42"/>
      <c r="AV7" s="327"/>
      <c r="AW7" s="327"/>
      <c r="AX7" s="327"/>
    </row>
    <row r="8" spans="1:118" ht="15" customHeight="1" x14ac:dyDescent="0.3">
      <c r="AN8" s="42"/>
      <c r="AO8" s="42"/>
      <c r="AP8" s="328"/>
      <c r="AQ8" s="328"/>
      <c r="AR8" s="327"/>
      <c r="AS8" s="327"/>
      <c r="AT8" s="327"/>
      <c r="AU8" s="42"/>
      <c r="AV8" s="327"/>
      <c r="AW8" s="327"/>
      <c r="AX8" s="327"/>
    </row>
    <row r="9" spans="1:118" ht="15" customHeight="1" x14ac:dyDescent="0.3">
      <c r="AN9" s="42"/>
      <c r="AO9" s="42"/>
      <c r="AP9" s="328"/>
      <c r="AQ9" s="328"/>
      <c r="AR9" s="327"/>
      <c r="AS9" s="327"/>
      <c r="AT9" s="327"/>
      <c r="AU9" s="42"/>
      <c r="AV9" s="327"/>
      <c r="AW9" s="327"/>
      <c r="AX9" s="327"/>
    </row>
    <row r="10" spans="1:118" ht="15" customHeight="1" x14ac:dyDescent="0.3">
      <c r="AN10" s="42"/>
      <c r="AO10" s="42"/>
      <c r="AP10" s="328"/>
      <c r="AQ10" s="328"/>
      <c r="AR10" s="327"/>
      <c r="AS10" s="327"/>
      <c r="AT10" s="327"/>
      <c r="AU10" s="42"/>
      <c r="AV10" s="327"/>
      <c r="AW10" s="327"/>
      <c r="AX10" s="327"/>
    </row>
    <row r="11" spans="1:118" x14ac:dyDescent="0.3">
      <c r="AN11" s="42"/>
      <c r="AO11" s="42"/>
      <c r="AP11" s="328"/>
      <c r="AQ11" s="328"/>
      <c r="AR11" s="327"/>
      <c r="AS11" s="327"/>
      <c r="AT11" s="327"/>
      <c r="AU11" s="42"/>
      <c r="AV11" s="327"/>
      <c r="AW11" s="327"/>
      <c r="AX11" s="327"/>
    </row>
    <row r="12" spans="1:118" ht="15" customHeight="1" x14ac:dyDescent="0.3">
      <c r="AN12" s="42"/>
      <c r="AO12" s="42"/>
      <c r="AP12" s="328"/>
      <c r="AQ12" s="328"/>
      <c r="AR12" s="327"/>
      <c r="AS12" s="327"/>
      <c r="AT12" s="327"/>
      <c r="AU12" s="42"/>
      <c r="AV12" s="327"/>
      <c r="AW12" s="327"/>
      <c r="AX12" s="327"/>
    </row>
    <row r="13" spans="1:118" ht="15" customHeight="1" x14ac:dyDescent="0.3">
      <c r="AN13" s="42"/>
      <c r="AO13" s="42"/>
      <c r="AP13" s="328"/>
      <c r="AQ13" s="328"/>
      <c r="AR13" s="327"/>
      <c r="AS13" s="327"/>
      <c r="AT13" s="327"/>
      <c r="AU13" s="42"/>
      <c r="AV13" s="327"/>
      <c r="AW13" s="327"/>
      <c r="AX13" s="327"/>
    </row>
    <row r="14" spans="1:118" x14ac:dyDescent="0.3">
      <c r="AN14" s="42"/>
      <c r="AO14" s="42"/>
      <c r="AP14" s="328"/>
      <c r="AQ14" s="328"/>
      <c r="AR14" s="327"/>
      <c r="AS14" s="327"/>
      <c r="AT14" s="327"/>
      <c r="AU14" s="42"/>
      <c r="AV14" s="327"/>
      <c r="AW14" s="327"/>
      <c r="AX14" s="327"/>
    </row>
    <row r="15" spans="1:118" ht="15" customHeight="1" x14ac:dyDescent="0.3">
      <c r="AN15" s="42"/>
      <c r="AO15" s="42"/>
      <c r="AP15" s="328"/>
      <c r="AQ15" s="328"/>
      <c r="AR15" s="327"/>
      <c r="AS15" s="327"/>
      <c r="AT15" s="327"/>
      <c r="AU15" s="42"/>
      <c r="AV15" s="327"/>
      <c r="AW15" s="327"/>
      <c r="AX15" s="327"/>
    </row>
    <row r="16" spans="1:118" x14ac:dyDescent="0.3">
      <c r="AN16" s="42"/>
      <c r="AO16" s="42"/>
      <c r="AP16" s="328"/>
      <c r="AQ16" s="328"/>
      <c r="AR16" s="327"/>
      <c r="AS16" s="327"/>
      <c r="AT16" s="327"/>
      <c r="AU16" s="42"/>
      <c r="AV16" s="327"/>
      <c r="AW16" s="327"/>
      <c r="AX16" s="327"/>
    </row>
  </sheetData>
  <mergeCells count="58">
    <mergeCell ref="A1:C3"/>
    <mergeCell ref="D1:K3"/>
    <mergeCell ref="L3:O3"/>
    <mergeCell ref="P3:W3"/>
    <mergeCell ref="BZ2:CD3"/>
    <mergeCell ref="BS3:BY3"/>
    <mergeCell ref="BK2:BM3"/>
    <mergeCell ref="BN3:BR3"/>
    <mergeCell ref="BN2:BY2"/>
    <mergeCell ref="L2:W2"/>
    <mergeCell ref="AM3:BC3"/>
    <mergeCell ref="AH2:BC2"/>
    <mergeCell ref="L1:BC1"/>
    <mergeCell ref="AH3:AL3"/>
    <mergeCell ref="BD1:CD1"/>
    <mergeCell ref="X2:AG2"/>
    <mergeCell ref="CE1:CX1"/>
    <mergeCell ref="BD2:BJ3"/>
    <mergeCell ref="AP16:AQ16"/>
    <mergeCell ref="AR16:AT16"/>
    <mergeCell ref="AV16:AX16"/>
    <mergeCell ref="AP14:AQ14"/>
    <mergeCell ref="AR14:AT14"/>
    <mergeCell ref="AV14:AX14"/>
    <mergeCell ref="AP15:AQ15"/>
    <mergeCell ref="AR15:AT15"/>
    <mergeCell ref="AV15:AX15"/>
    <mergeCell ref="AR6:AT6"/>
    <mergeCell ref="AV6:AX6"/>
    <mergeCell ref="AR10:AT10"/>
    <mergeCell ref="AV10:AX10"/>
    <mergeCell ref="AP7:AQ7"/>
    <mergeCell ref="AP10:AQ10"/>
    <mergeCell ref="AP6:AQ6"/>
    <mergeCell ref="CE2:CP3"/>
    <mergeCell ref="CQ2:CU3"/>
    <mergeCell ref="CV2:CX3"/>
    <mergeCell ref="AR7:AT7"/>
    <mergeCell ref="AV7:AX7"/>
    <mergeCell ref="AP8:AQ8"/>
    <mergeCell ref="AR8:AT8"/>
    <mergeCell ref="AV8:AX8"/>
    <mergeCell ref="CY1:DE3"/>
    <mergeCell ref="DF1:DN3"/>
    <mergeCell ref="X3:AG3"/>
    <mergeCell ref="G4:H4"/>
    <mergeCell ref="AR13:AT13"/>
    <mergeCell ref="AV13:AX13"/>
    <mergeCell ref="AP11:AQ11"/>
    <mergeCell ref="AR11:AT11"/>
    <mergeCell ref="AV11:AX11"/>
    <mergeCell ref="AP12:AQ12"/>
    <mergeCell ref="AR12:AT12"/>
    <mergeCell ref="AV12:AX12"/>
    <mergeCell ref="AP13:AQ13"/>
    <mergeCell ref="AP9:AQ9"/>
    <mergeCell ref="AR9:AT9"/>
    <mergeCell ref="AV9:AX9"/>
  </mergeCells>
  <dataValidations count="1">
    <dataValidation type="list" allowBlank="1" showInputMessage="1" showErrorMessage="1" sqref="Z4 AJ4 AU6:AU16 AO6:AO16" xr:uid="{B719427B-288C-43EC-881F-7496059FFD9F}">
      <formula1>RTA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G11" sqref="G11"/>
    </sheetView>
  </sheetViews>
  <sheetFormatPr baseColWidth="10" defaultColWidth="11.42578125" defaultRowHeight="15" x14ac:dyDescent="0.25"/>
  <cols>
    <col min="1" max="1" width="17.42578125" style="9" bestFit="1" customWidth="1"/>
    <col min="2" max="2" width="9.7109375" style="9" bestFit="1" customWidth="1"/>
    <col min="3" max="3" width="16.28515625" style="9" bestFit="1" customWidth="1"/>
    <col min="4" max="4" width="17.7109375" style="9" bestFit="1" customWidth="1"/>
    <col min="5" max="5" width="21" style="9" bestFit="1" customWidth="1"/>
    <col min="6" max="6" width="6.7109375" style="9" bestFit="1" customWidth="1"/>
    <col min="7" max="7" width="16.7109375" style="9" bestFit="1" customWidth="1"/>
    <col min="8" max="8" width="3.85546875" style="9" bestFit="1" customWidth="1"/>
    <col min="9" max="9" width="21.28515625" style="9" bestFit="1" customWidth="1"/>
    <col min="10" max="10" width="19.7109375" style="9" bestFit="1" customWidth="1"/>
    <col min="11" max="11" width="10.7109375" style="9" bestFit="1" customWidth="1"/>
    <col min="12" max="12" width="16.42578125" style="9" bestFit="1" customWidth="1"/>
    <col min="13" max="13" width="3" style="9" bestFit="1" customWidth="1"/>
    <col min="14" max="16384" width="11.42578125" style="9"/>
  </cols>
  <sheetData>
    <row r="1" spans="1:13" x14ac:dyDescent="0.25">
      <c r="A1" s="1" t="s">
        <v>184</v>
      </c>
      <c r="B1" s="9" t="s">
        <v>185</v>
      </c>
      <c r="C1" s="9" t="s">
        <v>186</v>
      </c>
      <c r="D1" s="9" t="s">
        <v>59</v>
      </c>
      <c r="E1" s="9" t="s">
        <v>187</v>
      </c>
      <c r="F1" s="9" t="s">
        <v>188</v>
      </c>
      <c r="G1" s="9" t="s">
        <v>189</v>
      </c>
      <c r="H1" s="9" t="s">
        <v>30</v>
      </c>
      <c r="I1" s="9" t="s">
        <v>190</v>
      </c>
      <c r="J1" s="9" t="s">
        <v>3</v>
      </c>
      <c r="K1" s="9" t="s">
        <v>191</v>
      </c>
      <c r="L1" s="9" t="s">
        <v>192</v>
      </c>
      <c r="M1" s="9">
        <v>1</v>
      </c>
    </row>
    <row r="2" spans="1:13" x14ac:dyDescent="0.25">
      <c r="A2" s="1" t="s">
        <v>193</v>
      </c>
      <c r="B2" s="9" t="s">
        <v>194</v>
      </c>
      <c r="C2" s="9" t="s">
        <v>195</v>
      </c>
      <c r="D2" s="9" t="s">
        <v>60</v>
      </c>
      <c r="E2" s="9" t="s">
        <v>196</v>
      </c>
      <c r="F2" s="9" t="s">
        <v>197</v>
      </c>
      <c r="G2" s="9" t="s">
        <v>198</v>
      </c>
      <c r="H2" s="9" t="s">
        <v>62</v>
      </c>
      <c r="I2" s="9" t="s">
        <v>199</v>
      </c>
      <c r="J2" s="9" t="s">
        <v>200</v>
      </c>
      <c r="K2" s="9" t="s">
        <v>201</v>
      </c>
      <c r="L2" s="9" t="s">
        <v>201</v>
      </c>
      <c r="M2" s="9">
        <v>2</v>
      </c>
    </row>
    <row r="3" spans="1:13" x14ac:dyDescent="0.25">
      <c r="A3" s="1" t="s">
        <v>202</v>
      </c>
      <c r="B3" s="9" t="s">
        <v>203</v>
      </c>
      <c r="C3" s="9" t="s">
        <v>204</v>
      </c>
      <c r="D3" s="9" t="s">
        <v>61</v>
      </c>
      <c r="E3" s="9" t="s">
        <v>205</v>
      </c>
      <c r="F3" s="9" t="s">
        <v>206</v>
      </c>
      <c r="G3" s="9" t="s">
        <v>207</v>
      </c>
      <c r="I3" s="9" t="s">
        <v>208</v>
      </c>
      <c r="K3" s="9" t="s">
        <v>209</v>
      </c>
      <c r="L3" s="9" t="s">
        <v>210</v>
      </c>
      <c r="M3" s="9">
        <v>3</v>
      </c>
    </row>
    <row r="4" spans="1:13" x14ac:dyDescent="0.25">
      <c r="A4" s="1" t="s">
        <v>211</v>
      </c>
      <c r="B4" s="9" t="s">
        <v>8</v>
      </c>
      <c r="C4" s="9" t="s">
        <v>212</v>
      </c>
      <c r="D4" s="9" t="s">
        <v>213</v>
      </c>
      <c r="E4" s="9" t="s">
        <v>213</v>
      </c>
      <c r="G4" s="9" t="s">
        <v>214</v>
      </c>
      <c r="I4" s="9" t="s">
        <v>32</v>
      </c>
      <c r="L4" s="9" t="s">
        <v>215</v>
      </c>
      <c r="M4" s="9">
        <v>4</v>
      </c>
    </row>
    <row r="5" spans="1:13" x14ac:dyDescent="0.25">
      <c r="A5" s="1" t="s">
        <v>216</v>
      </c>
      <c r="B5" s="9" t="s">
        <v>217</v>
      </c>
      <c r="I5" s="9" t="s">
        <v>218</v>
      </c>
      <c r="L5" s="9" t="s">
        <v>209</v>
      </c>
      <c r="M5" s="9">
        <v>5</v>
      </c>
    </row>
    <row r="6" spans="1:13" x14ac:dyDescent="0.25">
      <c r="A6" s="1" t="s">
        <v>219</v>
      </c>
      <c r="M6" s="9">
        <v>6</v>
      </c>
    </row>
    <row r="7" spans="1:13" x14ac:dyDescent="0.25">
      <c r="A7" s="1" t="s">
        <v>220</v>
      </c>
      <c r="M7" s="9">
        <v>7</v>
      </c>
    </row>
    <row r="8" spans="1:13" x14ac:dyDescent="0.25">
      <c r="A8" s="1" t="s">
        <v>221</v>
      </c>
      <c r="M8" s="9">
        <v>8</v>
      </c>
    </row>
    <row r="9" spans="1:13" x14ac:dyDescent="0.25">
      <c r="A9" s="1" t="s">
        <v>222</v>
      </c>
      <c r="M9" s="9">
        <v>9</v>
      </c>
    </row>
    <row r="10" spans="1:13" x14ac:dyDescent="0.25">
      <c r="A10" s="1" t="s">
        <v>223</v>
      </c>
      <c r="M10" s="9">
        <v>10</v>
      </c>
    </row>
    <row r="11" spans="1:13" x14ac:dyDescent="0.25">
      <c r="A11" s="1" t="s">
        <v>224</v>
      </c>
      <c r="E11" s="35" t="s">
        <v>225</v>
      </c>
      <c r="F11" s="35"/>
      <c r="G11" s="9" t="s">
        <v>226</v>
      </c>
    </row>
    <row r="12" spans="1:13" ht="15" customHeight="1" x14ac:dyDescent="0.25">
      <c r="A12" s="1" t="s">
        <v>227</v>
      </c>
      <c r="E12" s="35" t="s">
        <v>228</v>
      </c>
      <c r="F12" s="35"/>
      <c r="J12" s="9" t="s">
        <v>229</v>
      </c>
    </row>
    <row r="13" spans="1:13" ht="15" customHeight="1" x14ac:dyDescent="0.25">
      <c r="A13" s="1" t="s">
        <v>230</v>
      </c>
      <c r="E13" s="35" t="s">
        <v>231</v>
      </c>
      <c r="F13" s="35"/>
      <c r="G13" s="9" t="s">
        <v>232</v>
      </c>
      <c r="J13" s="9">
        <v>2019</v>
      </c>
    </row>
    <row r="14" spans="1:13" ht="15" customHeight="1" x14ac:dyDescent="0.25">
      <c r="A14" s="1" t="s">
        <v>233</v>
      </c>
      <c r="E14" s="35" t="s">
        <v>234</v>
      </c>
      <c r="F14" s="35"/>
      <c r="G14" s="9" t="s">
        <v>235</v>
      </c>
      <c r="J14" s="9">
        <v>2020</v>
      </c>
    </row>
    <row r="15" spans="1:13" ht="15" customHeight="1" x14ac:dyDescent="0.25">
      <c r="A15" s="1" t="s">
        <v>236</v>
      </c>
      <c r="E15" s="35" t="s">
        <v>237</v>
      </c>
      <c r="F15" s="35"/>
      <c r="G15" s="9" t="s">
        <v>238</v>
      </c>
      <c r="J15" s="9">
        <v>2021</v>
      </c>
    </row>
    <row r="16" spans="1:13" ht="30" x14ac:dyDescent="0.25">
      <c r="A16" s="1" t="s">
        <v>239</v>
      </c>
      <c r="E16" s="35" t="s">
        <v>240</v>
      </c>
      <c r="F16" s="35"/>
      <c r="G16" s="9" t="s">
        <v>241</v>
      </c>
      <c r="J16" s="9">
        <v>2022</v>
      </c>
    </row>
    <row r="17" spans="1:10" ht="15" customHeight="1" x14ac:dyDescent="0.25">
      <c r="A17" s="1" t="s">
        <v>242</v>
      </c>
      <c r="E17" s="35" t="s">
        <v>243</v>
      </c>
      <c r="F17" s="35"/>
      <c r="J17" s="9">
        <v>2023</v>
      </c>
    </row>
    <row r="18" spans="1:10" ht="15" customHeight="1" x14ac:dyDescent="0.25">
      <c r="A18" s="1" t="s">
        <v>244</v>
      </c>
      <c r="E18" s="35" t="s">
        <v>245</v>
      </c>
      <c r="F18" s="35"/>
      <c r="J18" s="9">
        <v>2024</v>
      </c>
    </row>
    <row r="19" spans="1:10" ht="15" customHeight="1" x14ac:dyDescent="0.25">
      <c r="A19" s="1" t="s">
        <v>246</v>
      </c>
      <c r="E19" s="35" t="s">
        <v>247</v>
      </c>
      <c r="F19" s="35"/>
      <c r="J19" s="9">
        <v>2025</v>
      </c>
    </row>
    <row r="20" spans="1:10" x14ac:dyDescent="0.25">
      <c r="A20" s="1" t="s">
        <v>248</v>
      </c>
      <c r="E20" s="35" t="s">
        <v>213</v>
      </c>
      <c r="F20" s="35"/>
      <c r="J20" s="9">
        <v>2026</v>
      </c>
    </row>
    <row r="21" spans="1:10" x14ac:dyDescent="0.25">
      <c r="A21" s="1" t="s">
        <v>249</v>
      </c>
      <c r="F21" s="35"/>
      <c r="J21" s="9">
        <v>2027</v>
      </c>
    </row>
    <row r="22" spans="1:10" x14ac:dyDescent="0.25">
      <c r="A22" s="1" t="s">
        <v>250</v>
      </c>
      <c r="J22" s="9">
        <v>2028</v>
      </c>
    </row>
    <row r="23" spans="1:10" x14ac:dyDescent="0.25">
      <c r="A23" s="1" t="s">
        <v>251</v>
      </c>
      <c r="J23" s="9">
        <v>2029</v>
      </c>
    </row>
    <row r="24" spans="1:10" x14ac:dyDescent="0.25">
      <c r="A24" s="1" t="s">
        <v>252</v>
      </c>
      <c r="J24" s="9">
        <v>2030</v>
      </c>
    </row>
    <row r="25" spans="1:10" x14ac:dyDescent="0.25">
      <c r="A25" s="1" t="s">
        <v>253</v>
      </c>
    </row>
    <row r="26" spans="1:10" x14ac:dyDescent="0.25">
      <c r="A26" s="1" t="s">
        <v>4</v>
      </c>
    </row>
    <row r="27" spans="1:10" x14ac:dyDescent="0.25">
      <c r="A27" s="1" t="s">
        <v>254</v>
      </c>
    </row>
    <row r="28" spans="1:10" x14ac:dyDescent="0.25">
      <c r="A28" s="1" t="s">
        <v>255</v>
      </c>
    </row>
    <row r="29" spans="1:10" x14ac:dyDescent="0.25">
      <c r="A29" s="1" t="s">
        <v>256</v>
      </c>
    </row>
    <row r="30" spans="1:10" x14ac:dyDescent="0.25">
      <c r="A30" s="1" t="s">
        <v>257</v>
      </c>
    </row>
    <row r="31" spans="1:10" x14ac:dyDescent="0.25">
      <c r="A31" s="1" t="s">
        <v>258</v>
      </c>
    </row>
    <row r="32" spans="1:10" x14ac:dyDescent="0.25">
      <c r="A32" s="1" t="s">
        <v>259</v>
      </c>
    </row>
    <row r="33" spans="1:1" x14ac:dyDescent="0.25">
      <c r="A33" s="1" t="s">
        <v>260</v>
      </c>
    </row>
    <row r="34" spans="1:1" x14ac:dyDescent="0.25">
      <c r="A34" s="1" t="s">
        <v>261</v>
      </c>
    </row>
    <row r="35" spans="1:1" x14ac:dyDescent="0.25">
      <c r="A35" s="1" t="s">
        <v>262</v>
      </c>
    </row>
    <row r="36" spans="1:1" x14ac:dyDescent="0.25">
      <c r="A36" s="1" t="s">
        <v>263</v>
      </c>
    </row>
    <row r="37" spans="1:1" x14ac:dyDescent="0.25">
      <c r="A37" s="1" t="s">
        <v>264</v>
      </c>
    </row>
    <row r="38" spans="1:1" x14ac:dyDescent="0.25">
      <c r="A38" s="1" t="s">
        <v>265</v>
      </c>
    </row>
    <row r="39" spans="1:1" x14ac:dyDescent="0.25">
      <c r="A39" s="1" t="s">
        <v>266</v>
      </c>
    </row>
    <row r="40" spans="1:1" x14ac:dyDescent="0.25">
      <c r="A40" s="1" t="s">
        <v>267</v>
      </c>
    </row>
  </sheetData>
  <sortState xmlns:xlrd2="http://schemas.microsoft.com/office/spreadsheetml/2017/richdata2" ref="L1:L40">
    <sortCondition ref="L1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3"/>
  <sheetViews>
    <sheetView topLeftCell="BV1" workbookViewId="0">
      <selection activeCell="CJ4" sqref="CJ4"/>
    </sheetView>
  </sheetViews>
  <sheetFormatPr baseColWidth="10" defaultColWidth="11.42578125" defaultRowHeight="15" x14ac:dyDescent="0.25"/>
  <cols>
    <col min="1" max="1" width="12" style="9" bestFit="1" customWidth="1"/>
    <col min="2" max="2" width="16.42578125" style="9" bestFit="1" customWidth="1"/>
    <col min="3" max="12" width="10.7109375" style="9" customWidth="1"/>
    <col min="13" max="13" width="15.7109375" style="9" bestFit="1" customWidth="1"/>
    <col min="14" max="14" width="11.140625" style="9" bestFit="1" customWidth="1"/>
    <col min="15" max="15" width="9.42578125" style="9" bestFit="1" customWidth="1"/>
    <col min="16" max="16" width="12.7109375" style="9" bestFit="1" customWidth="1"/>
    <col min="17" max="24" width="3.7109375" style="9" customWidth="1"/>
    <col min="25" max="25" width="11.42578125" style="9"/>
    <col min="26" max="35" width="4.7109375" style="9" customWidth="1"/>
    <col min="36" max="36" width="13.42578125" style="9" bestFit="1" customWidth="1"/>
    <col min="37" max="37" width="12.140625" style="9" bestFit="1" customWidth="1"/>
    <col min="38" max="38" width="7.42578125" style="9" bestFit="1" customWidth="1"/>
    <col min="39" max="39" width="13.42578125" style="9" bestFit="1" customWidth="1"/>
    <col min="40" max="40" width="12.140625" style="9" bestFit="1" customWidth="1"/>
    <col min="41" max="41" width="7.42578125" style="9" bestFit="1" customWidth="1"/>
    <col min="42" max="42" width="8.42578125" style="9" bestFit="1" customWidth="1"/>
    <col min="43" max="43" width="11.42578125" style="9"/>
    <col min="44" max="44" width="8.42578125" style="9" bestFit="1" customWidth="1"/>
    <col min="45" max="45" width="11" style="9" bestFit="1" customWidth="1"/>
    <col min="46" max="46" width="9.85546875" style="9" bestFit="1" customWidth="1"/>
    <col min="47" max="47" width="5.85546875" style="9" bestFit="1" customWidth="1"/>
    <col min="48" max="48" width="11.42578125" style="9"/>
    <col min="49" max="49" width="9.28515625" style="9" customWidth="1"/>
    <col min="50" max="50" width="12" style="9" bestFit="1" customWidth="1"/>
    <col min="51" max="51" width="9.42578125" style="9" customWidth="1"/>
    <col min="52" max="52" width="8.140625" style="9" bestFit="1" customWidth="1"/>
    <col min="53" max="53" width="6.28515625" style="9" bestFit="1" customWidth="1"/>
    <col min="54" max="54" width="11.85546875" style="9" customWidth="1"/>
    <col min="55" max="55" width="11.42578125" style="9"/>
    <col min="56" max="56" width="12.42578125" style="9" bestFit="1" customWidth="1"/>
    <col min="57" max="57" width="12.85546875" style="9" customWidth="1"/>
    <col min="58" max="58" width="9" style="9" bestFit="1" customWidth="1"/>
    <col min="59" max="59" width="7.42578125" style="9" bestFit="1" customWidth="1"/>
    <col min="60" max="60" width="12.42578125" style="9" bestFit="1" customWidth="1"/>
    <col min="61" max="61" width="5.85546875" style="9" bestFit="1" customWidth="1"/>
    <col min="62" max="62" width="11.42578125" style="9"/>
    <col min="63" max="63" width="10.42578125" style="9" bestFit="1" customWidth="1"/>
    <col min="64" max="64" width="9.28515625" style="9" bestFit="1" customWidth="1"/>
    <col min="65" max="65" width="6.28515625" style="9" bestFit="1" customWidth="1"/>
    <col min="66" max="66" width="6.42578125" style="9" bestFit="1" customWidth="1"/>
    <col min="67" max="67" width="11" style="9" bestFit="1" customWidth="1"/>
    <col min="68" max="68" width="12" style="9" bestFit="1" customWidth="1"/>
    <col min="69" max="69" width="9.42578125" style="9" bestFit="1" customWidth="1"/>
    <col min="70" max="70" width="5.42578125" style="9" bestFit="1" customWidth="1"/>
    <col min="71" max="72" width="11.42578125" style="9"/>
    <col min="73" max="73" width="15" style="9" bestFit="1" customWidth="1"/>
    <col min="74" max="74" width="4.85546875" style="9" bestFit="1" customWidth="1"/>
    <col min="75" max="75" width="6.85546875" style="9" bestFit="1" customWidth="1"/>
    <col min="76" max="76" width="8" style="9" bestFit="1" customWidth="1"/>
    <col min="77" max="77" width="12" style="9" bestFit="1" customWidth="1"/>
    <col min="78" max="78" width="12.28515625" style="9" bestFit="1" customWidth="1"/>
    <col min="79" max="79" width="10" style="9" bestFit="1" customWidth="1"/>
    <col min="80" max="80" width="10.42578125" style="9" bestFit="1" customWidth="1"/>
    <col min="81" max="81" width="10.28515625" style="9" bestFit="1" customWidth="1"/>
    <col min="82" max="82" width="10.42578125" style="9" bestFit="1" customWidth="1"/>
    <col min="83" max="83" width="10" style="9" bestFit="1" customWidth="1"/>
    <col min="84" max="84" width="10.28515625" style="9" bestFit="1" customWidth="1"/>
    <col min="85" max="85" width="6.28515625" style="9" bestFit="1" customWidth="1"/>
    <col min="86" max="86" width="8.85546875" style="9" bestFit="1" customWidth="1"/>
    <col min="87" max="87" width="7.85546875" style="9" bestFit="1" customWidth="1"/>
    <col min="88" max="88" width="7.85546875" style="9" customWidth="1"/>
    <col min="89" max="89" width="13.28515625" style="9" customWidth="1"/>
    <col min="90" max="16384" width="11.42578125" style="9"/>
  </cols>
  <sheetData>
    <row r="1" spans="1:89" x14ac:dyDescent="0.25">
      <c r="A1" s="349" t="s">
        <v>268</v>
      </c>
      <c r="B1" s="340"/>
      <c r="C1" s="340" t="s">
        <v>269</v>
      </c>
      <c r="D1" s="340"/>
      <c r="E1" s="340"/>
      <c r="F1" s="340"/>
      <c r="G1" s="340"/>
      <c r="H1" s="340"/>
      <c r="I1" s="340"/>
      <c r="J1" s="340"/>
      <c r="K1" s="340"/>
      <c r="L1" s="340"/>
      <c r="M1" s="25" t="s">
        <v>270</v>
      </c>
      <c r="N1" s="25"/>
      <c r="O1" s="25"/>
      <c r="P1" s="25"/>
      <c r="Q1" s="340" t="s">
        <v>271</v>
      </c>
      <c r="R1" s="340"/>
      <c r="S1" s="340"/>
      <c r="T1" s="340"/>
      <c r="U1" s="340"/>
      <c r="V1" s="340"/>
      <c r="W1" s="340"/>
      <c r="X1" s="340"/>
      <c r="Y1" s="26" t="s">
        <v>272</v>
      </c>
      <c r="Z1" s="340" t="s">
        <v>273</v>
      </c>
      <c r="AA1" s="340"/>
      <c r="AB1" s="340"/>
      <c r="AC1" s="340"/>
      <c r="AD1" s="340" t="s">
        <v>274</v>
      </c>
      <c r="AE1" s="340"/>
      <c r="AF1" s="340"/>
      <c r="AG1" s="340" t="s">
        <v>275</v>
      </c>
      <c r="AH1" s="340"/>
      <c r="AI1" s="340"/>
      <c r="AJ1" s="340" t="s">
        <v>276</v>
      </c>
      <c r="AK1" s="340"/>
      <c r="AL1" s="340"/>
      <c r="AM1" s="340" t="s">
        <v>277</v>
      </c>
      <c r="AN1" s="340"/>
      <c r="AO1" s="340"/>
      <c r="AP1" s="340"/>
      <c r="AQ1" s="340"/>
      <c r="AR1" s="340"/>
      <c r="AS1" s="340" t="s">
        <v>278</v>
      </c>
      <c r="AT1" s="340"/>
      <c r="AU1" s="340"/>
      <c r="AV1" s="345" t="s">
        <v>279</v>
      </c>
      <c r="AW1" s="343" t="s">
        <v>280</v>
      </c>
      <c r="AX1" s="347" t="s">
        <v>281</v>
      </c>
      <c r="AY1" s="343" t="s">
        <v>282</v>
      </c>
      <c r="AZ1" s="343" t="s">
        <v>283</v>
      </c>
      <c r="BA1" s="343" t="s">
        <v>284</v>
      </c>
      <c r="BB1" s="343" t="s">
        <v>285</v>
      </c>
      <c r="BC1" s="343" t="s">
        <v>286</v>
      </c>
      <c r="BD1" s="343" t="s">
        <v>287</v>
      </c>
      <c r="BE1" s="343" t="s">
        <v>288</v>
      </c>
      <c r="BF1" s="343" t="s">
        <v>289</v>
      </c>
      <c r="BG1" s="343" t="s">
        <v>290</v>
      </c>
      <c r="BH1" s="343" t="s">
        <v>291</v>
      </c>
      <c r="BI1" s="343" t="s">
        <v>292</v>
      </c>
      <c r="BJ1" s="343" t="s">
        <v>293</v>
      </c>
      <c r="BK1" s="343" t="s">
        <v>294</v>
      </c>
      <c r="BL1" s="343" t="s">
        <v>295</v>
      </c>
      <c r="BM1" s="340" t="s">
        <v>296</v>
      </c>
      <c r="BN1" s="340"/>
      <c r="BO1" s="340"/>
      <c r="BP1" s="340"/>
      <c r="BQ1" s="340"/>
      <c r="BR1" s="340"/>
      <c r="BS1" s="340" t="s">
        <v>297</v>
      </c>
      <c r="BT1" s="340"/>
      <c r="BU1" s="340"/>
      <c r="BV1" s="340"/>
      <c r="BW1" s="340"/>
      <c r="BX1" s="340"/>
      <c r="BY1" s="340"/>
      <c r="BZ1" s="340"/>
      <c r="CA1" s="340"/>
      <c r="CB1" s="340" t="s">
        <v>298</v>
      </c>
      <c r="CC1" s="340"/>
      <c r="CD1" s="340"/>
      <c r="CE1" s="340"/>
      <c r="CF1" s="340"/>
      <c r="CG1" s="340"/>
      <c r="CH1" s="340"/>
      <c r="CI1" s="340"/>
      <c r="CJ1" s="341"/>
      <c r="CK1" s="342"/>
    </row>
    <row r="2" spans="1:89" s="21" customFormat="1" ht="60" x14ac:dyDescent="0.25">
      <c r="A2" s="27" t="s">
        <v>299</v>
      </c>
      <c r="B2" s="23" t="s">
        <v>300</v>
      </c>
      <c r="C2" s="23" t="s">
        <v>301</v>
      </c>
      <c r="D2" s="23" t="s">
        <v>302</v>
      </c>
      <c r="E2" s="23" t="s">
        <v>303</v>
      </c>
      <c r="F2" s="23" t="s">
        <v>304</v>
      </c>
      <c r="G2" s="23" t="s">
        <v>305</v>
      </c>
      <c r="H2" s="23" t="s">
        <v>306</v>
      </c>
      <c r="I2" s="3" t="s">
        <v>95</v>
      </c>
      <c r="J2" s="23" t="s">
        <v>307</v>
      </c>
      <c r="K2" s="23" t="s">
        <v>308</v>
      </c>
      <c r="L2" s="23" t="s">
        <v>309</v>
      </c>
      <c r="M2" s="23" t="s">
        <v>310</v>
      </c>
      <c r="N2" s="23" t="s">
        <v>311</v>
      </c>
      <c r="O2" s="23" t="s">
        <v>312</v>
      </c>
      <c r="P2" s="23" t="s">
        <v>313</v>
      </c>
      <c r="Q2" s="23">
        <v>1</v>
      </c>
      <c r="R2" s="23">
        <v>2</v>
      </c>
      <c r="S2" s="23">
        <v>3</v>
      </c>
      <c r="T2" s="23">
        <v>4</v>
      </c>
      <c r="U2" s="23">
        <v>5</v>
      </c>
      <c r="V2" s="23">
        <v>6</v>
      </c>
      <c r="W2" s="23">
        <v>7</v>
      </c>
      <c r="X2" s="23">
        <v>8</v>
      </c>
      <c r="Y2" s="23" t="s">
        <v>314</v>
      </c>
      <c r="Z2" s="23">
        <v>1</v>
      </c>
      <c r="AA2" s="23">
        <v>2</v>
      </c>
      <c r="AB2" s="23">
        <v>3</v>
      </c>
      <c r="AC2" s="23">
        <v>4</v>
      </c>
      <c r="AD2" s="23">
        <v>1</v>
      </c>
      <c r="AE2" s="23">
        <v>2</v>
      </c>
      <c r="AF2" s="23">
        <v>3</v>
      </c>
      <c r="AG2" s="23">
        <v>1</v>
      </c>
      <c r="AH2" s="23">
        <v>2</v>
      </c>
      <c r="AI2" s="23">
        <v>3</v>
      </c>
      <c r="AJ2" s="23" t="s">
        <v>315</v>
      </c>
      <c r="AK2" s="23" t="s">
        <v>316</v>
      </c>
      <c r="AL2" s="23" t="s">
        <v>317</v>
      </c>
      <c r="AM2" s="23" t="s">
        <v>318</v>
      </c>
      <c r="AN2" s="23" t="s">
        <v>316</v>
      </c>
      <c r="AO2" s="23" t="s">
        <v>317</v>
      </c>
      <c r="AP2" s="3" t="s">
        <v>319</v>
      </c>
      <c r="AQ2" s="23" t="s">
        <v>320</v>
      </c>
      <c r="AR2" s="23" t="s">
        <v>321</v>
      </c>
      <c r="AS2" s="23" t="s">
        <v>322</v>
      </c>
      <c r="AT2" s="23" t="s">
        <v>323</v>
      </c>
      <c r="AU2" s="23" t="s">
        <v>292</v>
      </c>
      <c r="AV2" s="346"/>
      <c r="AW2" s="344"/>
      <c r="AX2" s="348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  <c r="BM2" s="23" t="s">
        <v>324</v>
      </c>
      <c r="BN2" s="23" t="s">
        <v>325</v>
      </c>
      <c r="BO2" s="23" t="s">
        <v>326</v>
      </c>
      <c r="BP2" s="23" t="s">
        <v>327</v>
      </c>
      <c r="BQ2" s="23" t="s">
        <v>328</v>
      </c>
      <c r="BR2" s="23" t="s">
        <v>329</v>
      </c>
      <c r="BS2" s="24" t="s">
        <v>330</v>
      </c>
      <c r="BT2" s="23" t="s">
        <v>331</v>
      </c>
      <c r="BU2" s="3" t="s">
        <v>332</v>
      </c>
      <c r="BV2" s="23" t="s">
        <v>333</v>
      </c>
      <c r="BW2" s="23" t="s">
        <v>334</v>
      </c>
      <c r="BX2" s="23" t="s">
        <v>335</v>
      </c>
      <c r="BY2" s="3" t="s">
        <v>336</v>
      </c>
      <c r="BZ2" s="3" t="s">
        <v>337</v>
      </c>
      <c r="CA2" s="3" t="s">
        <v>338</v>
      </c>
      <c r="CB2" s="23" t="s">
        <v>339</v>
      </c>
      <c r="CC2" s="3" t="s">
        <v>340</v>
      </c>
      <c r="CD2" s="3" t="s">
        <v>341</v>
      </c>
      <c r="CE2" s="3" t="s">
        <v>342</v>
      </c>
      <c r="CF2" s="3" t="s">
        <v>343</v>
      </c>
      <c r="CG2" s="23" t="s">
        <v>344</v>
      </c>
      <c r="CH2" s="23" t="s">
        <v>345</v>
      </c>
      <c r="CI2" s="3" t="s">
        <v>346</v>
      </c>
      <c r="CJ2" s="33" t="s">
        <v>347</v>
      </c>
      <c r="CK2" s="8" t="s">
        <v>348</v>
      </c>
    </row>
    <row r="3" spans="1:89" s="22" customFormat="1" ht="30.75" thickBot="1" x14ac:dyDescent="0.3">
      <c r="A3" s="28">
        <f>+'F-M-GDS-16'!I7</f>
        <v>0</v>
      </c>
      <c r="B3" s="29">
        <f>+'F-M-GDS-16'!C6</f>
        <v>0</v>
      </c>
      <c r="C3" s="29" t="e">
        <f>+'F-M-GDS-16'!#REF!</f>
        <v>#REF!</v>
      </c>
      <c r="D3" s="29" t="e">
        <f>+'F-M-GDS-16'!#REF!</f>
        <v>#REF!</v>
      </c>
      <c r="E3" s="29" t="e">
        <f>+'F-M-GDS-16'!#REF!</f>
        <v>#REF!</v>
      </c>
      <c r="F3" s="29" t="e">
        <f>+'F-M-GDS-16'!#REF!</f>
        <v>#REF!</v>
      </c>
      <c r="G3" s="29" t="e">
        <f>+'F-M-GDS-16'!#REF!</f>
        <v>#REF!</v>
      </c>
      <c r="H3" s="29" t="e">
        <f>+'F-M-GDS-16'!#REF!</f>
        <v>#REF!</v>
      </c>
      <c r="I3" s="29" t="e">
        <f>+'F-M-GDS-16'!#REF!</f>
        <v>#REF!</v>
      </c>
      <c r="J3" s="29" t="e">
        <f>+'F-M-GDS-16'!#REF!</f>
        <v>#REF!</v>
      </c>
      <c r="K3" s="29" t="e">
        <f>+'F-M-GDS-16'!#REF!</f>
        <v>#REF!</v>
      </c>
      <c r="L3" s="29" t="e">
        <f>+'F-M-GDS-16'!#REF!</f>
        <v>#REF!</v>
      </c>
      <c r="M3" s="29" t="str">
        <f>+'F-M-GDS-16'!G19</f>
        <v>Meta / objetivo PAI</v>
      </c>
      <c r="N3" s="29">
        <f>+'F-M-GDS-16'!G20</f>
        <v>0</v>
      </c>
      <c r="O3" s="30" t="e">
        <f>+'F-M-GDS-16'!#REF!</f>
        <v>#REF!</v>
      </c>
      <c r="P3" s="29" t="e">
        <f>+'F-M-GDS-16'!#REF!</f>
        <v>#REF!</v>
      </c>
      <c r="Q3" s="29" t="e">
        <f>+'F-M-GDS-16'!#REF!</f>
        <v>#REF!</v>
      </c>
      <c r="R3" s="29">
        <f>+'F-M-GDS-16'!I22</f>
        <v>0</v>
      </c>
      <c r="S3" s="29">
        <f>+'F-M-GDS-16'!C23</f>
        <v>0</v>
      </c>
      <c r="T3" s="29">
        <f>+'F-M-GDS-16'!I23</f>
        <v>0</v>
      </c>
      <c r="U3" s="29">
        <f>+'F-M-GDS-16'!C24</f>
        <v>0</v>
      </c>
      <c r="V3" s="29">
        <f>+'F-M-GDS-16'!I24</f>
        <v>0</v>
      </c>
      <c r="W3" s="29">
        <f>+'F-M-GDS-16'!C26</f>
        <v>0</v>
      </c>
      <c r="X3" s="29">
        <f>+'F-M-GDS-16'!I26</f>
        <v>0</v>
      </c>
      <c r="Y3" s="29" t="e">
        <f>+'F-M-GDS-16'!#REF!</f>
        <v>#REF!</v>
      </c>
      <c r="Z3" s="29" t="e">
        <f>+'F-M-GDS-16'!#REF!</f>
        <v>#REF!</v>
      </c>
      <c r="AA3" s="29" t="e">
        <f>+'F-M-GDS-16'!#REF!</f>
        <v>#REF!</v>
      </c>
      <c r="AB3" s="29" t="e">
        <f>+'F-M-GDS-16'!#REF!</f>
        <v>#REF!</v>
      </c>
      <c r="AC3" s="29" t="e">
        <f>+'F-M-GDS-16'!#REF!</f>
        <v>#REF!</v>
      </c>
      <c r="AD3" s="29" t="e">
        <f>+'F-M-GDS-16'!#REF!</f>
        <v>#REF!</v>
      </c>
      <c r="AE3" s="29" t="e">
        <f>+'F-M-GDS-16'!#REF!</f>
        <v>#REF!</v>
      </c>
      <c r="AF3" s="29" t="e">
        <f>+'F-M-GDS-16'!#REF!</f>
        <v>#REF!</v>
      </c>
      <c r="AG3" s="29" t="e">
        <f>+'F-M-GDS-16'!#REF!</f>
        <v>#REF!</v>
      </c>
      <c r="AH3" s="29" t="e">
        <f>+'F-M-GDS-16'!#REF!</f>
        <v>#REF!</v>
      </c>
      <c r="AI3" s="29" t="e">
        <f>+'F-M-GDS-16'!#REF!</f>
        <v>#REF!</v>
      </c>
      <c r="AJ3" s="29" t="e">
        <f>+SUM('F-M-GDS-16'!Q39:Q44)+SUM('F-M-GDS-16'!R39:R44)</f>
        <v>#REF!</v>
      </c>
      <c r="AK3" s="29" t="e">
        <f>+'F-M-GDS-16'!#REF!</f>
        <v>#REF!</v>
      </c>
      <c r="AL3" s="29" t="e">
        <f>+'F-M-GDS-16'!#REF!</f>
        <v>#REF!</v>
      </c>
      <c r="AM3" s="29">
        <f>+'F-M-GDS-16'!H49</f>
        <v>0</v>
      </c>
      <c r="AN3" s="29">
        <f>+'F-M-GDS-16'!E50</f>
        <v>0</v>
      </c>
      <c r="AO3" s="29">
        <f>+'F-M-GDS-16'!H50</f>
        <v>0</v>
      </c>
      <c r="AP3" s="29">
        <f>+SUM('F-M-GDS-16'!Q52:Q68)</f>
        <v>0</v>
      </c>
      <c r="AQ3" s="29">
        <f>+SUM('F-M-GDS-16'!R52:R68)</f>
        <v>0</v>
      </c>
      <c r="AR3" s="31" t="e">
        <f>+((SUM('F-M-GDS-16'!S52:S68)/RESULTADOS!AP3))</f>
        <v>#DIV/0!</v>
      </c>
      <c r="AS3" s="29" t="e">
        <f>+AT3+AU3</f>
        <v>#REF!</v>
      </c>
      <c r="AT3" s="29" t="e">
        <f>+'F-M-GDS-16'!#REF!</f>
        <v>#REF!</v>
      </c>
      <c r="AU3" s="29" t="e">
        <f>+'F-M-GDS-16'!#REF!</f>
        <v>#REF!</v>
      </c>
      <c r="AV3" s="29" t="e">
        <f>+AW3+AX3+BD3</f>
        <v>#REF!</v>
      </c>
      <c r="AW3" s="29" t="e">
        <f>+'F-M-GDS-16'!#REF!</f>
        <v>#REF!</v>
      </c>
      <c r="AX3" s="29" t="e">
        <f>+SUM(AY3:BC3)</f>
        <v>#REF!</v>
      </c>
      <c r="AY3" s="29" t="e">
        <f>+'F-M-GDS-16'!#REF!</f>
        <v>#REF!</v>
      </c>
      <c r="AZ3" s="29" t="e">
        <f>+'F-M-GDS-16'!#REF!</f>
        <v>#REF!</v>
      </c>
      <c r="BA3" s="29" t="e">
        <f>+'F-M-GDS-16'!#REF!</f>
        <v>#REF!</v>
      </c>
      <c r="BB3" s="29" t="e">
        <f>+'F-M-GDS-16'!#REF!</f>
        <v>#REF!</v>
      </c>
      <c r="BC3" s="29" t="e">
        <f>+'F-M-GDS-16'!#REF!</f>
        <v>#REF!</v>
      </c>
      <c r="BD3" s="29" t="e">
        <f>+'F-M-GDS-16'!#REF!</f>
        <v>#REF!</v>
      </c>
      <c r="BE3" s="29" t="e">
        <f>+BF3+BG3+BH3+BI3</f>
        <v>#REF!</v>
      </c>
      <c r="BF3" s="29" t="e">
        <f>+'F-M-GDS-16'!#REF!</f>
        <v>#REF!</v>
      </c>
      <c r="BG3" s="29" t="e">
        <f>+'F-M-GDS-16'!#REF!</f>
        <v>#REF!</v>
      </c>
      <c r="BH3" s="29" t="e">
        <f>+'F-M-GDS-16'!#REF!</f>
        <v>#REF!</v>
      </c>
      <c r="BI3" s="29" t="e">
        <f>+'F-M-GDS-16'!#REF!</f>
        <v>#REF!</v>
      </c>
      <c r="BJ3" s="29" t="e">
        <f>+BK3+BL3</f>
        <v>#REF!</v>
      </c>
      <c r="BK3" s="29" t="e">
        <f>+'F-M-GDS-16'!#REF!</f>
        <v>#REF!</v>
      </c>
      <c r="BL3" s="29" t="e">
        <f>+'F-M-GDS-16'!#REF!</f>
        <v>#REF!</v>
      </c>
      <c r="BM3" s="29" t="e">
        <f>+'F-M-GDS-16'!#REF!</f>
        <v>#REF!</v>
      </c>
      <c r="BN3" s="29" t="e">
        <f>+'F-M-GDS-16'!#REF!</f>
        <v>#REF!</v>
      </c>
      <c r="BO3" s="29" t="e">
        <f>+'F-M-GDS-16'!#REF!</f>
        <v>#REF!</v>
      </c>
      <c r="BP3" s="29" t="e">
        <f>+'F-M-GDS-16'!#REF!</f>
        <v>#REF!</v>
      </c>
      <c r="BQ3" s="29" t="e">
        <f>+'F-M-GDS-16'!#REF!</f>
        <v>#REF!</v>
      </c>
      <c r="BR3" s="29" t="e">
        <f>+'F-M-GDS-16'!#REF!</f>
        <v>#REF!</v>
      </c>
      <c r="BS3" s="29" t="e">
        <f>+'F-M-GDS-16'!#REF!</f>
        <v>#REF!</v>
      </c>
      <c r="BT3" s="29" t="e">
        <f>+'F-M-GDS-16'!#REF!</f>
        <v>#REF!</v>
      </c>
      <c r="BU3" s="29" t="e">
        <f>+'F-M-GDS-16'!#REF!</f>
        <v>#REF!</v>
      </c>
      <c r="BV3" s="29" t="e">
        <f>+'F-M-GDS-16'!#REF!</f>
        <v>#REF!</v>
      </c>
      <c r="BW3" s="29" t="e">
        <f>+'F-M-GDS-16'!#REF!</f>
        <v>#REF!</v>
      </c>
      <c r="BX3" s="29" t="e">
        <f>+'F-M-GDS-16'!#REF!</f>
        <v>#REF!</v>
      </c>
      <c r="BY3" s="29" t="e">
        <f>+'F-M-GDS-16'!#REF!</f>
        <v>#REF!</v>
      </c>
      <c r="BZ3" s="29" t="e">
        <f>+'F-M-GDS-16'!#REF!</f>
        <v>#REF!</v>
      </c>
      <c r="CA3" s="29" t="e">
        <f>+'F-M-GDS-16'!#REF!</f>
        <v>#REF!</v>
      </c>
      <c r="CB3" s="29">
        <f>+'F-M-GDS-16'!C108</f>
        <v>0</v>
      </c>
      <c r="CC3" s="29">
        <f>+'F-M-GDS-16'!C109</f>
        <v>0</v>
      </c>
      <c r="CD3" s="29">
        <f>+'F-M-GDS-16'!C110</f>
        <v>0</v>
      </c>
      <c r="CE3" s="29">
        <f>+'F-M-GDS-16'!I110</f>
        <v>0</v>
      </c>
      <c r="CF3" s="29">
        <f>+'F-M-GDS-16'!C111</f>
        <v>0</v>
      </c>
      <c r="CG3" s="29">
        <f>+'F-M-GDS-16'!I111</f>
        <v>0</v>
      </c>
      <c r="CH3" s="29">
        <f>+'F-M-GDS-16'!K111</f>
        <v>0</v>
      </c>
      <c r="CI3" s="29">
        <f>+'F-M-GDS-16'!C113</f>
        <v>0</v>
      </c>
      <c r="CJ3" s="34" t="e">
        <f>+'F-M-GDS-16'!#REF!</f>
        <v>#REF!</v>
      </c>
      <c r="CK3" s="32" t="e">
        <f>+'F-M-GDS-16'!#REF!</f>
        <v>#REF!</v>
      </c>
    </row>
  </sheetData>
  <mergeCells count="29">
    <mergeCell ref="A1:B1"/>
    <mergeCell ref="C1:L1"/>
    <mergeCell ref="Q1:X1"/>
    <mergeCell ref="Z1:AC1"/>
    <mergeCell ref="AD1:AF1"/>
    <mergeCell ref="BC1:BC2"/>
    <mergeCell ref="AG1:AI1"/>
    <mergeCell ref="AJ1:AL1"/>
    <mergeCell ref="AM1:AR1"/>
    <mergeCell ref="AS1:AU1"/>
    <mergeCell ref="AV1:AV2"/>
    <mergeCell ref="AW1:AW2"/>
    <mergeCell ref="AX1:AX2"/>
    <mergeCell ref="AY1:AY2"/>
    <mergeCell ref="AZ1:AZ2"/>
    <mergeCell ref="BA1:BA2"/>
    <mergeCell ref="BB1:BB2"/>
    <mergeCell ref="CB1:CK1"/>
    <mergeCell ref="BD1:BD2"/>
    <mergeCell ref="BE1:BE2"/>
    <mergeCell ref="BF1:BF2"/>
    <mergeCell ref="BG1:BG2"/>
    <mergeCell ref="BI1:BI2"/>
    <mergeCell ref="BH1:BH2"/>
    <mergeCell ref="BJ1:BJ2"/>
    <mergeCell ref="BK1:BK2"/>
    <mergeCell ref="BL1:BL2"/>
    <mergeCell ref="BM1:BR1"/>
    <mergeCell ref="BS1:C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"/>
  <sheetViews>
    <sheetView workbookViewId="0"/>
  </sheetViews>
  <sheetFormatPr baseColWidth="10" defaultColWidth="15.7109375" defaultRowHeight="15" x14ac:dyDescent="0.25"/>
  <cols>
    <col min="1" max="16384" width="15.7109375" style="9"/>
  </cols>
  <sheetData>
    <row r="1" spans="1:21" s="2" customFormat="1" ht="90.75" thickBot="1" x14ac:dyDescent="0.3">
      <c r="A1" s="20" t="str">
        <f>+'F-M-GDS-16'!A53</f>
        <v>Cámara de Comercio</v>
      </c>
      <c r="B1" s="4" t="str">
        <f>+'F-M-GDS-16'!A54</f>
        <v>Centros de Investigación</v>
      </c>
      <c r="C1" s="4" t="str">
        <f>+'F-M-GDS-16'!A55</f>
        <v>Comisión Regional de Competitividad, Ciencia, Tecnología e Innovación</v>
      </c>
      <c r="D1" s="4" t="str">
        <f>+'F-M-GDS-16'!A56</f>
        <v>Cooperantes</v>
      </c>
      <c r="E1" s="4" t="str">
        <f>+'F-M-GDS-16'!A57</f>
        <v>Gobernación</v>
      </c>
      <c r="F1" s="4" t="str">
        <f>+'F-M-GDS-16'!A58</f>
        <v>Gremios</v>
      </c>
      <c r="G1" s="4" t="str">
        <f>+'F-M-GDS-16'!A59</f>
        <v>Incubadoras</v>
      </c>
      <c r="H1" s="4" t="str">
        <f>+'F-M-GDS-16'!A60</f>
        <v>Municipios</v>
      </c>
      <c r="I1" s="4" t="str">
        <f>+'F-M-GDS-16'!A61</f>
        <v>Secretarías de Agricultura</v>
      </c>
      <c r="J1" s="4" t="str">
        <f>+'F-M-GDS-16'!A62</f>
        <v>Secretarías de Ambiente</v>
      </c>
      <c r="K1" s="4" t="str">
        <f>+'F-M-GDS-16'!A63</f>
        <v>Secretarías de Desarrollo Económico</v>
      </c>
      <c r="L1" s="4" t="str">
        <f>+'F-M-GDS-16'!A64</f>
        <v>ONG</v>
      </c>
      <c r="M1" s="4" t="str">
        <f>+'F-M-GDS-16'!A65</f>
        <v>Parques Nacionales</v>
      </c>
      <c r="N1" s="4" t="str">
        <f>+'F-M-GDS-16'!A66</f>
        <v>Redes de Emprendimiento</v>
      </c>
      <c r="O1" s="4" t="str">
        <f>+'F-M-GDS-16'!A67</f>
        <v>SENA</v>
      </c>
      <c r="P1" s="4" t="str">
        <f>+'F-M-GDS-16'!A68</f>
        <v>Universidades</v>
      </c>
      <c r="Q1" s="4" t="str">
        <f>+'F-M-GDS-16'!A69</f>
        <v xml:space="preserve">Otra </v>
      </c>
      <c r="R1" s="4" t="e">
        <f>+'F-M-GDS-16'!#REF!</f>
        <v>#REF!</v>
      </c>
      <c r="S1" s="4" t="e">
        <f>+'F-M-GDS-16'!#REF!</f>
        <v>#REF!</v>
      </c>
      <c r="T1" s="4" t="e">
        <f>+'F-M-GDS-16'!#REF!</f>
        <v>#REF!</v>
      </c>
      <c r="U1" s="5" t="e">
        <f>+'F-M-GDS-16'!#REF!</f>
        <v>#REF!</v>
      </c>
    </row>
    <row r="2" spans="1:21" x14ac:dyDescent="0.25">
      <c r="A2" s="17">
        <f>+'F-M-GDS-16'!C53</f>
        <v>0</v>
      </c>
      <c r="B2" s="18">
        <f>+'F-M-GDS-16'!C54</f>
        <v>0</v>
      </c>
      <c r="C2" s="18">
        <f>+'F-M-GDS-16'!C55</f>
        <v>0</v>
      </c>
      <c r="D2" s="18">
        <f>+'F-M-GDS-16'!C56</f>
        <v>0</v>
      </c>
      <c r="E2" s="18">
        <f>+'F-M-GDS-16'!C57</f>
        <v>0</v>
      </c>
      <c r="F2" s="18">
        <f>+'F-M-GDS-16'!C58</f>
        <v>0</v>
      </c>
      <c r="G2" s="18">
        <f>+'F-M-GDS-16'!C59</f>
        <v>0</v>
      </c>
      <c r="H2" s="18">
        <f>+'F-M-GDS-16'!C60</f>
        <v>0</v>
      </c>
      <c r="I2" s="18">
        <f>+'F-M-GDS-16'!C61</f>
        <v>0</v>
      </c>
      <c r="J2" s="18">
        <f>+'F-M-GDS-16'!C62</f>
        <v>0</v>
      </c>
      <c r="K2" s="18">
        <f>+'F-M-GDS-16'!C63</f>
        <v>0</v>
      </c>
      <c r="L2" s="18">
        <f>+'F-M-GDS-16'!C64</f>
        <v>0</v>
      </c>
      <c r="M2" s="18">
        <f>+'F-M-GDS-16'!C65</f>
        <v>0</v>
      </c>
      <c r="N2" s="18">
        <f>+'F-M-GDS-16'!C66</f>
        <v>0</v>
      </c>
      <c r="O2" s="18">
        <f>+'F-M-GDS-16'!C67</f>
        <v>0</v>
      </c>
      <c r="P2" s="18">
        <f>+'F-M-GDS-16'!C68</f>
        <v>0</v>
      </c>
      <c r="Q2" s="18">
        <f>+'F-M-GDS-16'!C69</f>
        <v>0</v>
      </c>
      <c r="R2" s="18" t="e">
        <f>+'F-M-GDS-16'!#REF!</f>
        <v>#REF!</v>
      </c>
      <c r="S2" s="18" t="e">
        <f>+'F-M-GDS-16'!#REF!</f>
        <v>#REF!</v>
      </c>
      <c r="T2" s="18" t="e">
        <f>+'F-M-GDS-16'!#REF!</f>
        <v>#REF!</v>
      </c>
      <c r="U2" s="19" t="e">
        <f>+'F-M-GDS-16'!#REF!</f>
        <v>#REF!</v>
      </c>
    </row>
    <row r="3" spans="1:21" ht="15.75" thickBot="1" x14ac:dyDescent="0.3">
      <c r="A3" s="10">
        <f>+'F-M-GDS-16'!D53</f>
        <v>0</v>
      </c>
      <c r="B3" s="11">
        <f>+'F-M-GDS-16'!D54</f>
        <v>0</v>
      </c>
      <c r="C3" s="11">
        <f>+'F-M-GDS-16'!D55</f>
        <v>0</v>
      </c>
      <c r="D3" s="11">
        <f>+'F-M-GDS-16'!D56</f>
        <v>0</v>
      </c>
      <c r="E3" s="11">
        <f>+'F-M-GDS-16'!D57</f>
        <v>0</v>
      </c>
      <c r="F3" s="11">
        <f>+'F-M-GDS-16'!D58</f>
        <v>0</v>
      </c>
      <c r="G3" s="11">
        <f>+'F-M-GDS-16'!D59</f>
        <v>0</v>
      </c>
      <c r="H3" s="11">
        <f>+'F-M-GDS-16'!D60</f>
        <v>0</v>
      </c>
      <c r="I3" s="11">
        <f>+'F-M-GDS-16'!D61</f>
        <v>0</v>
      </c>
      <c r="J3" s="11">
        <f>+'F-M-GDS-16'!D62</f>
        <v>0</v>
      </c>
      <c r="K3" s="11">
        <f>+'F-M-GDS-16'!D63</f>
        <v>0</v>
      </c>
      <c r="L3" s="11">
        <f>+'F-M-GDS-16'!D64</f>
        <v>0</v>
      </c>
      <c r="M3" s="11">
        <f>+'F-M-GDS-16'!D65</f>
        <v>0</v>
      </c>
      <c r="N3" s="11">
        <f>+'F-M-GDS-16'!D66</f>
        <v>0</v>
      </c>
      <c r="O3" s="11">
        <f>+'F-M-GDS-16'!D67</f>
        <v>0</v>
      </c>
      <c r="P3" s="11">
        <f>+'F-M-GDS-16'!D68</f>
        <v>0</v>
      </c>
      <c r="Q3" s="11">
        <f>+'F-M-GDS-16'!D69</f>
        <v>0</v>
      </c>
      <c r="R3" s="11" t="e">
        <f>+'F-M-GDS-16'!#REF!</f>
        <v>#REF!</v>
      </c>
      <c r="S3" s="11" t="e">
        <f>+'F-M-GDS-16'!#REF!</f>
        <v>#REF!</v>
      </c>
      <c r="T3" s="11" t="e">
        <f>+'F-M-GDS-16'!#REF!</f>
        <v>#REF!</v>
      </c>
      <c r="U3" s="12" t="e">
        <f>+'F-M-GDS-16'!#REF!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workbookViewId="0"/>
  </sheetViews>
  <sheetFormatPr baseColWidth="10" defaultColWidth="11.42578125" defaultRowHeight="15" x14ac:dyDescent="0.25"/>
  <cols>
    <col min="1" max="1" width="17.7109375" style="9" customWidth="1"/>
    <col min="2" max="2" width="25.7109375" style="9" customWidth="1"/>
    <col min="3" max="3" width="15.7109375" style="9" customWidth="1"/>
    <col min="4" max="4" width="25.7109375" style="9" customWidth="1"/>
    <col min="5" max="6" width="15.7109375" style="9" customWidth="1"/>
    <col min="7" max="8" width="25.7109375" style="9" customWidth="1"/>
    <col min="9" max="9" width="15.7109375" style="9" customWidth="1"/>
    <col min="10" max="16384" width="11.42578125" style="9"/>
  </cols>
  <sheetData>
    <row r="1" spans="1:9" ht="15.75" thickBot="1" x14ac:dyDescent="0.3">
      <c r="B1" s="350" t="s">
        <v>278</v>
      </c>
      <c r="C1" s="351"/>
      <c r="D1" s="351"/>
      <c r="E1" s="351"/>
      <c r="F1" s="352"/>
      <c r="G1" s="350" t="s">
        <v>349</v>
      </c>
      <c r="H1" s="351"/>
      <c r="I1" s="352"/>
    </row>
    <row r="2" spans="1:9" s="2" customFormat="1" ht="30.75" thickBot="1" x14ac:dyDescent="0.3">
      <c r="A2" s="16" t="s">
        <v>268</v>
      </c>
      <c r="B2" s="6" t="s">
        <v>350</v>
      </c>
      <c r="C2" s="6" t="s">
        <v>351</v>
      </c>
      <c r="D2" s="6" t="s">
        <v>352</v>
      </c>
      <c r="E2" s="6" t="s">
        <v>353</v>
      </c>
      <c r="F2" s="7" t="s">
        <v>354</v>
      </c>
      <c r="G2" s="6" t="s">
        <v>350</v>
      </c>
      <c r="H2" s="6" t="s">
        <v>352</v>
      </c>
      <c r="I2" s="7" t="s">
        <v>355</v>
      </c>
    </row>
    <row r="3" spans="1:9" ht="15.75" thickBot="1" x14ac:dyDescent="0.3">
      <c r="A3" s="13">
        <f>+'F-M-GDS-16'!C6</f>
        <v>0</v>
      </c>
      <c r="B3" s="14">
        <f>+'F-M-GDS-16'!C10</f>
        <v>0</v>
      </c>
      <c r="C3" s="14">
        <f>+'F-M-GDS-16'!G10</f>
        <v>0</v>
      </c>
      <c r="D3" s="14">
        <f>+'F-M-GDS-16'!C12</f>
        <v>0</v>
      </c>
      <c r="E3" s="14">
        <f>+'F-M-GDS-16'!K11</f>
        <v>0</v>
      </c>
      <c r="F3" s="15">
        <f>+'F-M-GDS-16'!G11</f>
        <v>0</v>
      </c>
      <c r="G3" s="14" t="e">
        <f>+'F-M-GDS-16'!#REF!</f>
        <v>#REF!</v>
      </c>
      <c r="H3" s="14" t="e">
        <f>+'F-M-GDS-16'!#REF!</f>
        <v>#REF!</v>
      </c>
      <c r="I3" s="15" t="e">
        <f>+'F-M-GDS-16'!#REF!</f>
        <v>#REF!</v>
      </c>
    </row>
  </sheetData>
  <mergeCells count="2">
    <mergeCell ref="G1:I1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15</vt:i4>
      </vt:variant>
    </vt:vector>
  </HeadingPairs>
  <TitlesOfParts>
    <vt:vector size="21" baseType="lpstr">
      <vt:lpstr>F-M-GDS-16</vt:lpstr>
      <vt:lpstr>BBDD</vt:lpstr>
      <vt:lpstr>LISTAS</vt:lpstr>
      <vt:lpstr>RESULTADOS</vt:lpstr>
      <vt:lpstr>ACTORES NODO</vt:lpstr>
      <vt:lpstr>CONTACTOS</vt:lpstr>
      <vt:lpstr>acto</vt:lpstr>
      <vt:lpstr>área</vt:lpstr>
      <vt:lpstr>'F-M-GDS-16'!Área_de_impresión</vt:lpstr>
      <vt:lpstr>AUTORIDAD</vt:lpstr>
      <vt:lpstr>convenio</vt:lpstr>
      <vt:lpstr>convenios</vt:lpstr>
      <vt:lpstr>formulado</vt:lpstr>
      <vt:lpstr>funcionaria</vt:lpstr>
      <vt:lpstr>interes</vt:lpstr>
      <vt:lpstr>nivel</vt:lpstr>
      <vt:lpstr>PRNV</vt:lpstr>
      <vt:lpstr>RTA</vt:lpstr>
      <vt:lpstr>tema</vt:lpstr>
      <vt:lpstr>tiempo</vt:lpstr>
      <vt:lpstr>vincula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Ambiente</dc:creator>
  <cp:keywords/>
  <dc:description/>
  <cp:lastModifiedBy>Luisa Fernanda Aguilar Trujillo</cp:lastModifiedBy>
  <cp:revision/>
  <cp:lastPrinted>2024-06-26T17:27:58Z</cp:lastPrinted>
  <dcterms:created xsi:type="dcterms:W3CDTF">2019-02-11T18:41:35Z</dcterms:created>
  <dcterms:modified xsi:type="dcterms:W3CDTF">2024-06-26T19:12:07Z</dcterms:modified>
  <cp:category/>
  <cp:contentStatus/>
</cp:coreProperties>
</file>