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olgui\OneDrive\Escritorio\05092024\"/>
    </mc:Choice>
  </mc:AlternateContent>
  <xr:revisionPtr revIDLastSave="0" documentId="13_ncr:1_{F2769EEF-8C06-44BC-AE7F-D39174535F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guimiento" sheetId="1" r:id="rId1"/>
    <sheet name="Informe Preguntas Frecuentes" sheetId="2" r:id="rId2"/>
  </sheets>
  <definedNames>
    <definedName name="_xlnm._FilterDatabase" localSheetId="0" hidden="1">Seguimiento!$A$5:$O$5</definedName>
    <definedName name="_xlnm.Print_Area" localSheetId="0">Seguimiento!$A$1:$O$533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18" i="2"/>
  <c r="I16" i="2"/>
  <c r="F17" i="2"/>
  <c r="F18" i="2"/>
  <c r="F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16" i="2"/>
  <c r="I4" i="2"/>
  <c r="F3" i="2"/>
  <c r="F2" i="2"/>
  <c r="I3" i="2"/>
  <c r="I2" i="2"/>
  <c r="B12" i="2"/>
  <c r="B13" i="2"/>
  <c r="B11" i="2"/>
  <c r="B10" i="2"/>
  <c r="B9" i="2"/>
  <c r="B8" i="2"/>
  <c r="B7" i="2"/>
  <c r="B6" i="2"/>
  <c r="B5" i="2"/>
  <c r="B4" i="2"/>
  <c r="B3" i="2"/>
  <c r="B2" i="2"/>
  <c r="I19" i="2" l="1"/>
  <c r="B37" i="2"/>
  <c r="F19" i="2"/>
  <c r="I5" i="2"/>
  <c r="K3" i="2"/>
  <c r="C36" i="2"/>
  <c r="C32" i="2"/>
  <c r="C26" i="2"/>
  <c r="C24" i="2"/>
  <c r="G18" i="2"/>
  <c r="C22" i="2"/>
  <c r="C23" i="2"/>
  <c r="C21" i="2"/>
  <c r="C17" i="2"/>
  <c r="G17" i="2"/>
  <c r="G16" i="2"/>
  <c r="F4" i="2"/>
  <c r="C16" i="2"/>
  <c r="C35" i="2" l="1"/>
  <c r="C33" i="2"/>
  <c r="C34" i="2"/>
  <c r="C31" i="2"/>
  <c r="C30" i="2"/>
  <c r="C28" i="2"/>
  <c r="C29" i="2"/>
  <c r="C20" i="2"/>
  <c r="C19" i="2"/>
  <c r="C18" i="2"/>
  <c r="C25" i="2"/>
  <c r="C27" i="2"/>
  <c r="C8" i="2"/>
  <c r="C7" i="2"/>
  <c r="G3" i="2"/>
  <c r="C4" i="2"/>
  <c r="C3" i="2"/>
  <c r="C12" i="2"/>
  <c r="C9" i="2"/>
  <c r="C6" i="2"/>
  <c r="C10" i="2"/>
  <c r="C13" i="2"/>
  <c r="C2" i="2"/>
  <c r="C11" i="2"/>
  <c r="C5" i="2"/>
  <c r="B14" i="2"/>
  <c r="G2" i="2"/>
</calcChain>
</file>

<file path=xl/sharedStrings.xml><?xml version="1.0" encoding="utf-8"?>
<sst xmlns="http://schemas.openxmlformats.org/spreadsheetml/2006/main" count="79" uniqueCount="56">
  <si>
    <t>QUIEN REGISTRA</t>
  </si>
  <si>
    <t>FECHA INGRESO</t>
  </si>
  <si>
    <t xml:space="preserve">FECHA DE GESTION </t>
  </si>
  <si>
    <t xml:space="preserve">PETICIONARIO </t>
  </si>
  <si>
    <t>ID</t>
  </si>
  <si>
    <t>CANAL DE INGRESO</t>
  </si>
  <si>
    <t>RADICADO REFERENCIA</t>
  </si>
  <si>
    <t>CORREO</t>
  </si>
  <si>
    <t>GRUPO DEL TRAMITE</t>
  </si>
  <si>
    <t>DELEGADO</t>
  </si>
  <si>
    <t>OBSERVACION</t>
  </si>
  <si>
    <t>RESPUESTA</t>
  </si>
  <si>
    <t>PREGUNTA TIPO</t>
  </si>
  <si>
    <t>SEGUIMIENTO</t>
  </si>
  <si>
    <t>PRESENCIAL</t>
  </si>
  <si>
    <t>El estado de una factura electrónica</t>
  </si>
  <si>
    <t>CONTESTADA</t>
  </si>
  <si>
    <t>Paso a seguir despues de  hacer la correción de la cuenta</t>
  </si>
  <si>
    <t>AMPLIACIÓN</t>
  </si>
  <si>
    <t>Se me brinde una fecha de pago</t>
  </si>
  <si>
    <t>EN TRAMITE</t>
  </si>
  <si>
    <t>Se genera error en factura electrónica</t>
  </si>
  <si>
    <t>TELEFÓNICO</t>
  </si>
  <si>
    <t>Pasos en financiera para ceder un contrato</t>
  </si>
  <si>
    <t>Estado de aprobación de comisión</t>
  </si>
  <si>
    <t>Asesoria correción de la cuenta</t>
  </si>
  <si>
    <t>Como se calcula el IBC para pago de planilla</t>
  </si>
  <si>
    <t>Acogerse a decreto 2231 del 2023</t>
  </si>
  <si>
    <t>Asesoria diligenciamiento de la cuenta</t>
  </si>
  <si>
    <t>Fecha radicación Factura</t>
  </si>
  <si>
    <t>Deducción por medicina prepagada</t>
  </si>
  <si>
    <t>Informacion planilla seguridad social en SECOP</t>
  </si>
  <si>
    <t>Certificado Rete IVA</t>
  </si>
  <si>
    <t>Procesos a seguir por ser último cobro</t>
  </si>
  <si>
    <t>Error al asignar cuenta por ARCA</t>
  </si>
  <si>
    <t>Tramite por suspención de contrato</t>
  </si>
  <si>
    <t>Estado de radicación de cuentas</t>
  </si>
  <si>
    <t>Devolución Secop por falta de evidencias</t>
  </si>
  <si>
    <t>Como tramitar pasivos exegibles</t>
  </si>
  <si>
    <t>Registro cuenta bancara en SIIF</t>
  </si>
  <si>
    <t>Solicitud Rut Ministerio</t>
  </si>
  <si>
    <t>Asesoria Paz y Salvo</t>
  </si>
  <si>
    <t>Solicitud Auditorio</t>
  </si>
  <si>
    <t>PREGUNTA</t>
  </si>
  <si>
    <t>CANTIDAD</t>
  </si>
  <si>
    <t>PORCENTAJE</t>
  </si>
  <si>
    <t>MES</t>
  </si>
  <si>
    <t>Total</t>
  </si>
  <si>
    <t>Paso despues de legalización de comisión</t>
  </si>
  <si>
    <t>MINISTERTIO DE AMBIENTE Y DESARROLLO SOSTENIBLE</t>
  </si>
  <si>
    <r>
      <rPr>
        <b/>
        <sz val="9"/>
        <color theme="0"/>
        <rFont val="Arial Narrow"/>
        <family val="2"/>
      </rPr>
      <t>Proceso</t>
    </r>
    <r>
      <rPr>
        <sz val="9"/>
        <color theme="0"/>
        <rFont val="Arial Narrow"/>
        <family val="2"/>
      </rPr>
      <t>: Servicio al Ciudadano</t>
    </r>
  </si>
  <si>
    <t>REGISTRO BASE DE SEGUIMIENTO DE SOLICITUDES CLIENTE INTERNO</t>
  </si>
  <si>
    <t>Código: F-A-SCD-34</t>
  </si>
  <si>
    <t>GRUPO ORIGEN</t>
  </si>
  <si>
    <t>Versión: 2</t>
  </si>
  <si>
    <t>Vigencia: 05/09/2024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</si>
</sst>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8"/>
      <color theme="1"/>
      <name val="Verdana"/>
      <family val="2"/>
    </font>
    <font>
      <u/>
      <sz val="8"/>
      <color theme="10"/>
      <name val="Verdana"/>
      <family val="2"/>
    </font>
    <font>
      <b/>
      <sz val="8"/>
      <color theme="1"/>
      <name val="Verdana"/>
      <family val="2"/>
    </font>
    <font>
      <sz val="11"/>
      <color rgb="FF000000"/>
      <name val="Aptos Narrow"/>
      <family val="2"/>
    </font>
    <font>
      <u/>
      <sz val="11"/>
      <color rgb="FF000000"/>
      <name val="Aptos Narrow"/>
      <family val="2"/>
      <scheme val="minor"/>
    </font>
    <font>
      <sz val="11"/>
      <color rgb="FF242424"/>
      <name val="Calibri"/>
      <family val="2"/>
      <charset val="1"/>
    </font>
    <font>
      <sz val="9"/>
      <color rgb="FF000000"/>
      <name val="Verdana"/>
      <family val="2"/>
    </font>
    <font>
      <u/>
      <sz val="11"/>
      <color theme="1"/>
      <name val="Aptos Narrow"/>
      <family val="2"/>
      <scheme val="minor"/>
    </font>
    <font>
      <sz val="11"/>
      <color rgb="FF444444"/>
      <name val="Aptos Narrow"/>
      <family val="2"/>
    </font>
    <font>
      <sz val="10"/>
      <color rgb="FF000000"/>
      <name val="Verdana"/>
      <family val="2"/>
    </font>
    <font>
      <sz val="11"/>
      <color theme="1"/>
      <name val="Aptos Narrow"/>
      <family val="2"/>
    </font>
    <font>
      <sz val="11"/>
      <color rgb="FF000000"/>
      <name val="Aptos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sz val="9"/>
      <color rgb="FF000000"/>
      <name val="Arial Narrow"/>
      <family val="2"/>
    </font>
    <font>
      <b/>
      <sz val="12"/>
      <color theme="1"/>
      <name val="Arial Narrow"/>
      <family val="2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10" fontId="2" fillId="0" borderId="1" xfId="0" applyNumberFormat="1" applyFont="1" applyBorder="1" applyAlignment="1">
      <alignment wrapText="1"/>
    </xf>
    <xf numFmtId="0" fontId="2" fillId="0" borderId="2" xfId="0" applyFont="1" applyBorder="1"/>
    <xf numFmtId="0" fontId="3" fillId="0" borderId="0" xfId="0" applyFont="1"/>
    <xf numFmtId="9" fontId="3" fillId="0" borderId="0" xfId="0" applyNumberFormat="1" applyFont="1"/>
    <xf numFmtId="9" fontId="2" fillId="0" borderId="2" xfId="0" applyNumberFormat="1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10" fontId="3" fillId="2" borderId="1" xfId="0" applyNumberFormat="1" applyFont="1" applyFill="1" applyBorder="1"/>
    <xf numFmtId="0" fontId="3" fillId="2" borderId="2" xfId="0" applyFont="1" applyFill="1" applyBorder="1"/>
    <xf numFmtId="9" fontId="3" fillId="2" borderId="2" xfId="0" applyNumberFormat="1" applyFont="1" applyFill="1" applyBorder="1"/>
    <xf numFmtId="0" fontId="3" fillId="2" borderId="3" xfId="0" applyFont="1" applyFill="1" applyBorder="1"/>
    <xf numFmtId="10" fontId="3" fillId="2" borderId="3" xfId="0" applyNumberFormat="1" applyFont="1" applyFill="1" applyBorder="1"/>
    <xf numFmtId="0" fontId="3" fillId="2" borderId="4" xfId="0" applyFont="1" applyFill="1" applyBorder="1"/>
    <xf numFmtId="0" fontId="2" fillId="2" borderId="0" xfId="0" applyFont="1" applyFill="1"/>
    <xf numFmtId="9" fontId="3" fillId="2" borderId="0" xfId="0" applyNumberFormat="1" applyFont="1" applyFill="1"/>
    <xf numFmtId="0" fontId="3" fillId="2" borderId="0" xfId="0" applyFont="1" applyFill="1"/>
    <xf numFmtId="0" fontId="3" fillId="2" borderId="1" xfId="0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3" fillId="3" borderId="1" xfId="0" applyFont="1" applyFill="1" applyBorder="1"/>
    <xf numFmtId="10" fontId="3" fillId="3" borderId="1" xfId="0" applyNumberFormat="1" applyFont="1" applyFill="1" applyBorder="1"/>
    <xf numFmtId="0" fontId="3" fillId="3" borderId="2" xfId="0" applyFont="1" applyFill="1" applyBorder="1"/>
    <xf numFmtId="9" fontId="3" fillId="3" borderId="1" xfId="0" applyNumberFormat="1" applyFont="1" applyFill="1" applyBorder="1"/>
    <xf numFmtId="0" fontId="3" fillId="3" borderId="5" xfId="0" applyFont="1" applyFill="1" applyBorder="1"/>
    <xf numFmtId="0" fontId="3" fillId="3" borderId="0" xfId="0" applyFont="1" applyFill="1"/>
    <xf numFmtId="0" fontId="2" fillId="3" borderId="0" xfId="0" applyFont="1" applyFill="1"/>
    <xf numFmtId="9" fontId="3" fillId="3" borderId="0" xfId="0" applyNumberFormat="1" applyFont="1" applyFill="1"/>
    <xf numFmtId="0" fontId="3" fillId="3" borderId="3" xfId="0" applyFont="1" applyFill="1" applyBorder="1"/>
    <xf numFmtId="10" fontId="3" fillId="3" borderId="3" xfId="0" applyNumberFormat="1" applyFont="1" applyFill="1" applyBorder="1"/>
    <xf numFmtId="0" fontId="3" fillId="3" borderId="1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17" fillId="0" borderId="6" xfId="0" applyFont="1" applyBorder="1" applyAlignment="1">
      <alignment horizontal="left" vertical="top"/>
    </xf>
    <xf numFmtId="10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4" fontId="4" fillId="0" borderId="6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left" vertical="top" wrapText="1"/>
    </xf>
    <xf numFmtId="11" fontId="5" fillId="0" borderId="6" xfId="0" applyNumberFormat="1" applyFont="1" applyBorder="1" applyAlignment="1">
      <alignment horizontal="left" vertical="top" wrapText="1"/>
    </xf>
    <xf numFmtId="0" fontId="7" fillId="0" borderId="6" xfId="1" applyFont="1" applyFill="1" applyBorder="1" applyAlignment="1">
      <alignment horizontal="left" vertical="top" wrapText="1"/>
    </xf>
    <xf numFmtId="11" fontId="4" fillId="0" borderId="6" xfId="0" applyNumberFormat="1" applyFont="1" applyBorder="1" applyAlignment="1">
      <alignment horizontal="left" vertical="top" wrapText="1"/>
    </xf>
    <xf numFmtId="0" fontId="1" fillId="0" borderId="6" xfId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1" fontId="1" fillId="0" borderId="6" xfId="1" applyNumberForma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6" xfId="1" applyFont="1" applyFill="1" applyBorder="1" applyAlignment="1">
      <alignment horizontal="left" vertical="top" wrapText="1"/>
    </xf>
    <xf numFmtId="0" fontId="4" fillId="0" borderId="6" xfId="0" quotePrefix="1" applyFont="1" applyBorder="1" applyAlignment="1">
      <alignment horizontal="left" vertical="top" wrapText="1"/>
    </xf>
    <xf numFmtId="0" fontId="9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3" fillId="0" borderId="6" xfId="1" applyFont="1" applyFill="1" applyBorder="1" applyAlignment="1">
      <alignment horizontal="left" vertical="top" wrapText="1"/>
    </xf>
    <xf numFmtId="0" fontId="14" fillId="0" borderId="6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22" fillId="4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colors>
    <mruColors>
      <color rgb="FF96BE55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0</xdr:row>
      <xdr:rowOff>117230</xdr:rowOff>
    </xdr:from>
    <xdr:to>
      <xdr:col>14</xdr:col>
      <xdr:colOff>752475</xdr:colOff>
      <xdr:row>1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C4DE292-DE6A-49B5-B1D4-01DBCE9FB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6297275" y="117230"/>
          <a:ext cx="2057400" cy="463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3"/>
  <sheetViews>
    <sheetView tabSelected="1" view="pageBreakPreview" topLeftCell="H1" zoomScaleNormal="100" zoomScaleSheetLayoutView="100" workbookViewId="0">
      <pane ySplit="5" topLeftCell="A6" activePane="bottomLeft" state="frozen"/>
      <selection pane="bottomLeft" activeCell="N1" sqref="N1:O2"/>
    </sheetView>
  </sheetViews>
  <sheetFormatPr baseColWidth="10" defaultColWidth="9.140625" defaultRowHeight="36.75" customHeight="1" x14ac:dyDescent="0.25"/>
  <cols>
    <col min="1" max="1" width="12.140625" style="43" customWidth="1"/>
    <col min="2" max="2" width="16.140625" style="43" customWidth="1"/>
    <col min="3" max="3" width="11.85546875" style="43" customWidth="1"/>
    <col min="4" max="4" width="17.85546875" style="43" customWidth="1"/>
    <col min="5" max="5" width="17.28515625" style="43" customWidth="1"/>
    <col min="6" max="6" width="13.5703125" style="43" customWidth="1"/>
    <col min="7" max="7" width="15.42578125" style="43" customWidth="1"/>
    <col min="8" max="8" width="18.28515625" style="43" customWidth="1"/>
    <col min="9" max="9" width="30.28515625" style="44" customWidth="1"/>
    <col min="10" max="10" width="14.7109375" style="43" customWidth="1"/>
    <col min="11" max="11" width="17.5703125" style="43" customWidth="1"/>
    <col min="12" max="12" width="26.85546875" style="43" customWidth="1"/>
    <col min="13" max="13" width="30" style="43" customWidth="1"/>
    <col min="14" max="14" width="22" style="43" customWidth="1"/>
    <col min="15" max="15" width="13.42578125" style="43" customWidth="1"/>
    <col min="16" max="16384" width="9.140625" style="40"/>
  </cols>
  <sheetData>
    <row r="1" spans="1:15" ht="36.75" customHeight="1" x14ac:dyDescent="0.25">
      <c r="A1" s="83" t="s">
        <v>49</v>
      </c>
      <c r="B1" s="84"/>
      <c r="C1" s="71" t="s">
        <v>51</v>
      </c>
      <c r="D1" s="72"/>
      <c r="E1" s="72"/>
      <c r="F1" s="72"/>
      <c r="G1" s="72"/>
      <c r="H1" s="72"/>
      <c r="I1" s="72"/>
      <c r="J1" s="72"/>
      <c r="K1" s="72"/>
      <c r="L1" s="72"/>
      <c r="M1" s="73"/>
      <c r="N1" s="88"/>
      <c r="O1" s="89"/>
    </row>
    <row r="2" spans="1:15" ht="12.75" customHeight="1" x14ac:dyDescent="0.25">
      <c r="A2" s="85"/>
      <c r="B2" s="86"/>
      <c r="C2" s="77" t="s">
        <v>50</v>
      </c>
      <c r="D2" s="78"/>
      <c r="E2" s="78"/>
      <c r="F2" s="78"/>
      <c r="G2" s="78"/>
      <c r="H2" s="78"/>
      <c r="I2" s="78"/>
      <c r="J2" s="78"/>
      <c r="K2" s="78"/>
      <c r="L2" s="78"/>
      <c r="M2" s="79"/>
      <c r="N2" s="90"/>
      <c r="O2" s="91"/>
    </row>
    <row r="3" spans="1:15" ht="22.5" customHeight="1" x14ac:dyDescent="0.25">
      <c r="A3" s="70" t="s">
        <v>54</v>
      </c>
      <c r="B3" s="80"/>
      <c r="C3" s="82" t="s">
        <v>55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7" t="s">
        <v>52</v>
      </c>
      <c r="O3" s="87"/>
    </row>
    <row r="4" spans="1:15" ht="10.5" customHeight="1" x14ac:dyDescent="0.25">
      <c r="A4" s="74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5"/>
    </row>
    <row r="5" spans="1:15" s="41" customFormat="1" ht="36.75" customHeight="1" x14ac:dyDescent="0.25">
      <c r="A5" s="68" t="s">
        <v>0</v>
      </c>
      <c r="B5" s="68" t="s">
        <v>1</v>
      </c>
      <c r="C5" s="68" t="s">
        <v>2</v>
      </c>
      <c r="D5" s="68" t="s">
        <v>3</v>
      </c>
      <c r="E5" s="68" t="s">
        <v>4</v>
      </c>
      <c r="F5" s="68" t="s">
        <v>5</v>
      </c>
      <c r="G5" s="68" t="s">
        <v>53</v>
      </c>
      <c r="H5" s="68" t="s">
        <v>6</v>
      </c>
      <c r="I5" s="68" t="s">
        <v>7</v>
      </c>
      <c r="J5" s="68" t="s">
        <v>8</v>
      </c>
      <c r="K5" s="68" t="s">
        <v>9</v>
      </c>
      <c r="L5" s="68" t="s">
        <v>10</v>
      </c>
      <c r="M5" s="69" t="s">
        <v>11</v>
      </c>
      <c r="N5" s="69" t="s">
        <v>12</v>
      </c>
      <c r="O5" s="69" t="s">
        <v>13</v>
      </c>
    </row>
    <row r="6" spans="1:15" ht="36.75" customHeight="1" x14ac:dyDescent="0.25">
      <c r="B6" s="45"/>
      <c r="C6" s="45"/>
    </row>
    <row r="7" spans="1:15" s="42" customFormat="1" ht="80.25" customHeight="1" x14ac:dyDescent="0.25">
      <c r="A7" s="46"/>
      <c r="B7" s="47"/>
      <c r="C7" s="47"/>
      <c r="D7" s="46"/>
      <c r="E7" s="46"/>
      <c r="F7" s="46"/>
      <c r="G7" s="46"/>
      <c r="H7" s="48"/>
      <c r="I7" s="49"/>
      <c r="J7" s="46"/>
      <c r="K7" s="43"/>
      <c r="L7" s="46"/>
      <c r="M7" s="46"/>
      <c r="N7" s="46"/>
      <c r="O7" s="43"/>
    </row>
    <row r="8" spans="1:15" ht="36.75" customHeight="1" x14ac:dyDescent="0.25">
      <c r="A8" s="46"/>
      <c r="B8" s="45"/>
      <c r="C8" s="45"/>
      <c r="H8" s="50"/>
      <c r="I8" s="49"/>
    </row>
    <row r="9" spans="1:15" ht="36.75" customHeight="1" x14ac:dyDescent="0.25">
      <c r="A9" s="46"/>
      <c r="B9" s="45"/>
      <c r="C9" s="45"/>
      <c r="H9" s="50"/>
      <c r="I9" s="49"/>
    </row>
    <row r="10" spans="1:15" ht="36.75" customHeight="1" x14ac:dyDescent="0.25">
      <c r="A10" s="46"/>
      <c r="B10" s="45"/>
      <c r="C10" s="45"/>
      <c r="H10" s="50"/>
      <c r="I10" s="49"/>
    </row>
    <row r="11" spans="1:15" ht="36.75" customHeight="1" x14ac:dyDescent="0.25">
      <c r="A11" s="46"/>
      <c r="B11" s="45"/>
      <c r="C11" s="45"/>
      <c r="H11" s="50"/>
      <c r="I11" s="49"/>
    </row>
    <row r="12" spans="1:15" ht="36.75" customHeight="1" x14ac:dyDescent="0.25">
      <c r="A12" s="46"/>
      <c r="B12" s="45"/>
      <c r="C12" s="45"/>
      <c r="H12" s="50"/>
      <c r="I12" s="49"/>
    </row>
    <row r="13" spans="1:15" ht="36.75" customHeight="1" x14ac:dyDescent="0.25">
      <c r="A13" s="46"/>
      <c r="B13" s="45"/>
      <c r="C13" s="45"/>
      <c r="I13" s="49"/>
    </row>
    <row r="14" spans="1:15" ht="36.75" customHeight="1" x14ac:dyDescent="0.25">
      <c r="A14" s="46"/>
      <c r="B14" s="45"/>
      <c r="C14" s="45"/>
      <c r="H14" s="50"/>
      <c r="I14" s="49"/>
    </row>
    <row r="15" spans="1:15" ht="36.75" customHeight="1" x14ac:dyDescent="0.25">
      <c r="A15" s="46"/>
      <c r="B15" s="45"/>
      <c r="C15" s="45"/>
      <c r="H15" s="50"/>
      <c r="I15" s="49"/>
    </row>
    <row r="16" spans="1:15" ht="36.75" customHeight="1" x14ac:dyDescent="0.25">
      <c r="A16" s="46"/>
      <c r="B16" s="45"/>
      <c r="C16" s="45"/>
      <c r="I16" s="49"/>
    </row>
    <row r="17" spans="1:12" ht="36.75" customHeight="1" x14ac:dyDescent="0.25">
      <c r="A17" s="46"/>
      <c r="B17" s="45"/>
      <c r="C17" s="45"/>
      <c r="I17" s="49"/>
    </row>
    <row r="18" spans="1:12" ht="36.75" customHeight="1" x14ac:dyDescent="0.25">
      <c r="B18" s="45"/>
      <c r="C18" s="45"/>
      <c r="H18" s="50"/>
      <c r="I18" s="49"/>
    </row>
    <row r="19" spans="1:12" ht="36.75" customHeight="1" x14ac:dyDescent="0.25">
      <c r="A19" s="46"/>
      <c r="B19" s="45"/>
      <c r="C19" s="45"/>
      <c r="I19" s="49"/>
    </row>
    <row r="20" spans="1:12" ht="36.75" customHeight="1" x14ac:dyDescent="0.25">
      <c r="A20" s="46"/>
      <c r="B20" s="45"/>
      <c r="C20" s="45"/>
      <c r="I20" s="49"/>
    </row>
    <row r="21" spans="1:12" ht="36.75" customHeight="1" x14ac:dyDescent="0.25">
      <c r="A21" s="46"/>
      <c r="B21" s="45"/>
      <c r="C21" s="45"/>
      <c r="I21" s="49"/>
    </row>
    <row r="22" spans="1:12" ht="36.75" customHeight="1" x14ac:dyDescent="0.25">
      <c r="A22" s="46"/>
      <c r="B22" s="45"/>
      <c r="C22" s="45"/>
      <c r="H22" s="50"/>
      <c r="I22" s="49"/>
      <c r="L22" s="46"/>
    </row>
    <row r="23" spans="1:12" ht="36.75" customHeight="1" x14ac:dyDescent="0.25">
      <c r="A23" s="46"/>
      <c r="B23" s="45"/>
      <c r="C23" s="45"/>
      <c r="H23" s="50"/>
      <c r="I23" s="49"/>
    </row>
    <row r="24" spans="1:12" ht="36.75" customHeight="1" x14ac:dyDescent="0.25">
      <c r="A24" s="46"/>
      <c r="B24" s="45"/>
      <c r="C24" s="45"/>
      <c r="I24" s="49"/>
    </row>
    <row r="25" spans="1:12" ht="36.75" customHeight="1" x14ac:dyDescent="0.25">
      <c r="B25" s="45"/>
      <c r="H25" s="50"/>
      <c r="I25" s="49"/>
    </row>
    <row r="26" spans="1:12" ht="36.75" customHeight="1" x14ac:dyDescent="0.25">
      <c r="B26" s="45"/>
      <c r="H26" s="50"/>
      <c r="I26" s="49"/>
    </row>
    <row r="27" spans="1:12" ht="36.75" customHeight="1" x14ac:dyDescent="0.25">
      <c r="B27" s="45"/>
      <c r="I27" s="49"/>
    </row>
    <row r="28" spans="1:12" ht="36.75" customHeight="1" x14ac:dyDescent="0.25">
      <c r="B28" s="45"/>
      <c r="I28" s="49"/>
    </row>
    <row r="29" spans="1:12" ht="36.75" customHeight="1" x14ac:dyDescent="0.25">
      <c r="B29" s="45"/>
      <c r="I29" s="49"/>
    </row>
    <row r="30" spans="1:12" ht="36.75" customHeight="1" x14ac:dyDescent="0.25">
      <c r="B30" s="45"/>
      <c r="C30" s="45"/>
      <c r="I30" s="49"/>
    </row>
    <row r="31" spans="1:12" ht="36.75" customHeight="1" x14ac:dyDescent="0.25">
      <c r="B31" s="45"/>
      <c r="C31" s="45"/>
      <c r="I31" s="51"/>
    </row>
    <row r="32" spans="1:12" ht="36.75" customHeight="1" x14ac:dyDescent="0.25">
      <c r="B32" s="45"/>
      <c r="C32" s="45"/>
      <c r="I32" s="51"/>
    </row>
    <row r="33" spans="2:12" ht="36.75" customHeight="1" x14ac:dyDescent="0.25">
      <c r="B33" s="45"/>
      <c r="C33" s="45"/>
      <c r="I33" s="51"/>
    </row>
    <row r="34" spans="2:12" ht="36.75" customHeight="1" x14ac:dyDescent="0.25">
      <c r="B34" s="45"/>
      <c r="C34" s="45"/>
      <c r="H34" s="50"/>
      <c r="I34" s="51"/>
    </row>
    <row r="35" spans="2:12" ht="36.75" customHeight="1" x14ac:dyDescent="0.25">
      <c r="B35" s="45"/>
      <c r="C35" s="45"/>
      <c r="I35" s="51"/>
    </row>
    <row r="36" spans="2:12" ht="36.75" customHeight="1" x14ac:dyDescent="0.25">
      <c r="B36" s="45"/>
      <c r="C36" s="45"/>
      <c r="I36" s="51"/>
    </row>
    <row r="37" spans="2:12" ht="36.75" customHeight="1" x14ac:dyDescent="0.25">
      <c r="B37" s="45"/>
      <c r="C37" s="45"/>
      <c r="I37" s="51"/>
    </row>
    <row r="38" spans="2:12" ht="36.75" customHeight="1" x14ac:dyDescent="0.25">
      <c r="B38" s="45"/>
      <c r="C38" s="45"/>
      <c r="H38" s="50"/>
      <c r="I38" s="51"/>
    </row>
    <row r="39" spans="2:12" ht="36.75" customHeight="1" x14ac:dyDescent="0.25">
      <c r="B39" s="45"/>
      <c r="C39" s="45"/>
      <c r="I39" s="51"/>
    </row>
    <row r="40" spans="2:12" ht="36.75" customHeight="1" x14ac:dyDescent="0.25">
      <c r="B40" s="45"/>
      <c r="C40" s="45"/>
      <c r="I40" s="51"/>
    </row>
    <row r="41" spans="2:12" ht="36.75" customHeight="1" x14ac:dyDescent="0.25">
      <c r="B41" s="45"/>
      <c r="C41" s="45"/>
      <c r="I41" s="51"/>
    </row>
    <row r="42" spans="2:12" ht="36.75" customHeight="1" x14ac:dyDescent="0.25">
      <c r="B42" s="45"/>
      <c r="C42" s="45"/>
      <c r="H42" s="50"/>
      <c r="I42" s="51"/>
    </row>
    <row r="43" spans="2:12" ht="36.75" customHeight="1" x14ac:dyDescent="0.25">
      <c r="B43" s="45"/>
      <c r="C43" s="45"/>
      <c r="H43" s="50"/>
    </row>
    <row r="44" spans="2:12" ht="36.75" customHeight="1" x14ac:dyDescent="0.25">
      <c r="B44" s="45"/>
      <c r="C44" s="45"/>
      <c r="I44" s="51"/>
    </row>
    <row r="45" spans="2:12" ht="36.75" customHeight="1" x14ac:dyDescent="0.25">
      <c r="B45" s="45"/>
      <c r="C45" s="45"/>
      <c r="H45" s="50"/>
      <c r="I45" s="51"/>
    </row>
    <row r="46" spans="2:12" ht="36.75" customHeight="1" x14ac:dyDescent="0.25">
      <c r="B46" s="45"/>
      <c r="C46" s="45"/>
      <c r="I46" s="51"/>
      <c r="L46" s="52"/>
    </row>
    <row r="47" spans="2:12" ht="36.75" customHeight="1" x14ac:dyDescent="0.25">
      <c r="B47" s="45"/>
      <c r="C47" s="45"/>
      <c r="H47" s="50"/>
      <c r="I47" s="51"/>
    </row>
    <row r="48" spans="2:12" ht="36.75" customHeight="1" x14ac:dyDescent="0.25">
      <c r="B48" s="45"/>
      <c r="C48" s="45"/>
      <c r="H48" s="50"/>
      <c r="I48" s="51"/>
    </row>
    <row r="49" spans="2:9" ht="36.75" customHeight="1" x14ac:dyDescent="0.25">
      <c r="B49" s="45"/>
      <c r="C49" s="45"/>
      <c r="I49" s="51"/>
    </row>
    <row r="50" spans="2:9" ht="36.75" customHeight="1" x14ac:dyDescent="0.25">
      <c r="B50" s="45"/>
      <c r="C50" s="45"/>
      <c r="I50" s="51"/>
    </row>
    <row r="51" spans="2:9" ht="36.75" customHeight="1" x14ac:dyDescent="0.25">
      <c r="B51" s="45"/>
      <c r="C51" s="45"/>
      <c r="I51" s="51"/>
    </row>
    <row r="52" spans="2:9" ht="36.75" customHeight="1" x14ac:dyDescent="0.25">
      <c r="B52" s="45"/>
      <c r="C52" s="45"/>
      <c r="I52" s="51"/>
    </row>
    <row r="53" spans="2:9" ht="36.75" customHeight="1" x14ac:dyDescent="0.25">
      <c r="B53" s="45"/>
      <c r="C53" s="45"/>
      <c r="I53" s="51"/>
    </row>
    <row r="54" spans="2:9" ht="36.75" customHeight="1" x14ac:dyDescent="0.25">
      <c r="B54" s="45"/>
      <c r="C54" s="45"/>
      <c r="I54" s="51"/>
    </row>
    <row r="55" spans="2:9" ht="36.75" customHeight="1" x14ac:dyDescent="0.25">
      <c r="B55" s="45"/>
      <c r="C55" s="45"/>
      <c r="I55" s="51"/>
    </row>
    <row r="56" spans="2:9" ht="36.75" customHeight="1" x14ac:dyDescent="0.25">
      <c r="B56" s="45"/>
      <c r="C56" s="45"/>
      <c r="I56" s="51"/>
    </row>
    <row r="57" spans="2:9" ht="36.75" customHeight="1" x14ac:dyDescent="0.25">
      <c r="B57" s="45"/>
      <c r="C57" s="45"/>
      <c r="I57" s="51"/>
    </row>
    <row r="58" spans="2:9" ht="36.75" customHeight="1" x14ac:dyDescent="0.25">
      <c r="B58" s="45"/>
      <c r="C58" s="45"/>
      <c r="H58" s="50"/>
      <c r="I58" s="51"/>
    </row>
    <row r="59" spans="2:9" ht="36.75" customHeight="1" x14ac:dyDescent="0.25">
      <c r="B59" s="45"/>
      <c r="C59" s="45"/>
      <c r="H59" s="50"/>
      <c r="I59" s="51"/>
    </row>
    <row r="60" spans="2:9" ht="36.75" customHeight="1" x14ac:dyDescent="0.25">
      <c r="B60" s="45"/>
      <c r="C60" s="45"/>
      <c r="H60" s="50"/>
      <c r="I60" s="51"/>
    </row>
    <row r="61" spans="2:9" ht="36.75" customHeight="1" x14ac:dyDescent="0.25">
      <c r="B61" s="45"/>
      <c r="C61" s="45"/>
      <c r="H61" s="50"/>
      <c r="I61" s="51"/>
    </row>
    <row r="62" spans="2:9" ht="36.75" customHeight="1" x14ac:dyDescent="0.25">
      <c r="B62" s="45"/>
      <c r="C62" s="45"/>
      <c r="I62" s="51"/>
    </row>
    <row r="63" spans="2:9" ht="36.75" customHeight="1" x14ac:dyDescent="0.25">
      <c r="B63" s="45"/>
      <c r="C63" s="45"/>
      <c r="H63" s="50"/>
      <c r="I63" s="51"/>
    </row>
    <row r="64" spans="2:9" ht="36.75" customHeight="1" x14ac:dyDescent="0.25">
      <c r="B64" s="45"/>
      <c r="C64" s="45"/>
      <c r="I64" s="51"/>
    </row>
    <row r="65" spans="2:14" ht="36.75" customHeight="1" x14ac:dyDescent="0.25">
      <c r="B65" s="45"/>
      <c r="C65" s="45"/>
      <c r="H65" s="50"/>
      <c r="I65" s="51"/>
    </row>
    <row r="66" spans="2:14" ht="36.75" customHeight="1" x14ac:dyDescent="0.25">
      <c r="B66" s="45"/>
      <c r="C66" s="45"/>
      <c r="H66" s="50"/>
      <c r="I66" s="51"/>
    </row>
    <row r="67" spans="2:14" ht="36.75" customHeight="1" x14ac:dyDescent="0.25">
      <c r="B67" s="45"/>
      <c r="C67" s="45"/>
      <c r="H67" s="50"/>
      <c r="I67" s="51"/>
    </row>
    <row r="68" spans="2:14" ht="36.75" customHeight="1" x14ac:dyDescent="0.25">
      <c r="B68" s="45"/>
      <c r="C68" s="45"/>
      <c r="H68" s="50"/>
      <c r="I68" s="51"/>
    </row>
    <row r="69" spans="2:14" ht="36.75" customHeight="1" x14ac:dyDescent="0.25">
      <c r="B69" s="45"/>
      <c r="C69" s="45"/>
      <c r="H69" s="50"/>
      <c r="I69" s="51"/>
    </row>
    <row r="70" spans="2:14" ht="36.75" customHeight="1" x14ac:dyDescent="0.25">
      <c r="B70" s="45"/>
      <c r="C70" s="45"/>
      <c r="H70" s="50"/>
      <c r="I70" s="53"/>
    </row>
    <row r="71" spans="2:14" ht="36.75" customHeight="1" x14ac:dyDescent="0.25">
      <c r="B71" s="45"/>
      <c r="C71" s="45"/>
      <c r="D71" s="50"/>
      <c r="H71" s="50"/>
      <c r="I71" s="51"/>
    </row>
    <row r="72" spans="2:14" ht="36.75" customHeight="1" x14ac:dyDescent="0.25">
      <c r="B72" s="45"/>
      <c r="C72" s="45"/>
      <c r="H72" s="50"/>
      <c r="I72" s="51"/>
    </row>
    <row r="73" spans="2:14" ht="57.75" customHeight="1" x14ac:dyDescent="0.25">
      <c r="B73" s="45"/>
      <c r="C73" s="45"/>
      <c r="H73" s="50"/>
      <c r="I73" s="51"/>
      <c r="N73" s="54"/>
    </row>
    <row r="74" spans="2:14" ht="36.75" customHeight="1" x14ac:dyDescent="0.25">
      <c r="B74" s="45"/>
      <c r="C74" s="45"/>
      <c r="H74" s="50"/>
      <c r="I74" s="51"/>
    </row>
    <row r="75" spans="2:14" ht="36.75" customHeight="1" x14ac:dyDescent="0.25">
      <c r="B75" s="45"/>
      <c r="C75" s="45"/>
      <c r="I75" s="51"/>
    </row>
    <row r="76" spans="2:14" ht="36.75" customHeight="1" x14ac:dyDescent="0.25">
      <c r="B76" s="45"/>
      <c r="C76" s="45"/>
      <c r="I76" s="51"/>
    </row>
    <row r="77" spans="2:14" ht="36.75" customHeight="1" x14ac:dyDescent="0.25">
      <c r="B77" s="45"/>
      <c r="C77" s="45"/>
      <c r="I77" s="51"/>
    </row>
    <row r="78" spans="2:14" ht="36.75" customHeight="1" x14ac:dyDescent="0.25">
      <c r="B78" s="45"/>
      <c r="C78" s="45"/>
      <c r="I78" s="51"/>
      <c r="N78" s="54"/>
    </row>
    <row r="79" spans="2:14" ht="36.75" customHeight="1" x14ac:dyDescent="0.25">
      <c r="B79" s="45"/>
      <c r="C79" s="45"/>
      <c r="I79" s="51"/>
      <c r="N79" s="54"/>
    </row>
    <row r="80" spans="2:14" ht="36.75" customHeight="1" x14ac:dyDescent="0.25">
      <c r="B80" s="45"/>
      <c r="C80" s="45"/>
      <c r="I80" s="51"/>
      <c r="N80" s="54"/>
    </row>
    <row r="81" spans="2:14" ht="36.75" customHeight="1" x14ac:dyDescent="0.25">
      <c r="B81" s="45"/>
      <c r="C81" s="45"/>
      <c r="I81" s="51"/>
      <c r="N81" s="54"/>
    </row>
    <row r="82" spans="2:14" ht="36.75" customHeight="1" x14ac:dyDescent="0.25">
      <c r="B82" s="45"/>
      <c r="C82" s="45"/>
      <c r="I82" s="51"/>
      <c r="N82" s="54"/>
    </row>
    <row r="83" spans="2:14" ht="36.75" customHeight="1" x14ac:dyDescent="0.25">
      <c r="B83" s="45"/>
      <c r="C83" s="45"/>
      <c r="H83" s="50"/>
      <c r="I83" s="51"/>
    </row>
    <row r="84" spans="2:14" ht="36.75" customHeight="1" x14ac:dyDescent="0.25">
      <c r="B84" s="45"/>
      <c r="C84" s="45"/>
      <c r="I84" s="51"/>
      <c r="N84" s="54"/>
    </row>
    <row r="85" spans="2:14" ht="36.75" customHeight="1" x14ac:dyDescent="0.25">
      <c r="B85" s="45"/>
      <c r="C85" s="45"/>
      <c r="I85" s="49"/>
      <c r="N85" s="54"/>
    </row>
    <row r="86" spans="2:14" ht="36.75" customHeight="1" x14ac:dyDescent="0.25">
      <c r="B86" s="45"/>
      <c r="C86" s="45"/>
      <c r="H86" s="50"/>
      <c r="I86" s="51"/>
    </row>
    <row r="87" spans="2:14" ht="36.75" customHeight="1" x14ac:dyDescent="0.25">
      <c r="B87" s="45"/>
      <c r="C87" s="45"/>
      <c r="H87" s="50"/>
      <c r="I87" s="51"/>
      <c r="N87" s="54"/>
    </row>
    <row r="88" spans="2:14" ht="36.75" customHeight="1" x14ac:dyDescent="0.25">
      <c r="B88" s="45"/>
      <c r="C88" s="45"/>
      <c r="H88" s="50"/>
      <c r="I88" s="51"/>
      <c r="N88" s="54"/>
    </row>
    <row r="89" spans="2:14" ht="36.75" customHeight="1" x14ac:dyDescent="0.25">
      <c r="B89" s="45"/>
      <c r="C89" s="45"/>
      <c r="H89" s="50"/>
      <c r="I89" s="51"/>
      <c r="N89" s="54"/>
    </row>
    <row r="90" spans="2:14" ht="36.75" customHeight="1" x14ac:dyDescent="0.25">
      <c r="B90" s="45"/>
      <c r="C90" s="45"/>
      <c r="H90" s="50"/>
      <c r="I90" s="51"/>
      <c r="N90" s="54"/>
    </row>
    <row r="91" spans="2:14" ht="36.75" customHeight="1" x14ac:dyDescent="0.25">
      <c r="B91" s="45"/>
      <c r="C91" s="45"/>
      <c r="H91" s="50"/>
      <c r="I91" s="51"/>
      <c r="N91" s="54"/>
    </row>
    <row r="92" spans="2:14" ht="36.75" customHeight="1" x14ac:dyDescent="0.25">
      <c r="B92" s="45"/>
      <c r="C92" s="45"/>
      <c r="H92" s="50"/>
      <c r="I92" s="51"/>
      <c r="N92" s="54"/>
    </row>
    <row r="93" spans="2:14" ht="36.75" customHeight="1" x14ac:dyDescent="0.25">
      <c r="B93" s="45"/>
      <c r="C93" s="45"/>
      <c r="N93" s="54"/>
    </row>
    <row r="94" spans="2:14" ht="36.75" customHeight="1" x14ac:dyDescent="0.25">
      <c r="B94" s="45"/>
      <c r="C94" s="45"/>
      <c r="H94" s="50"/>
      <c r="I94" s="51"/>
      <c r="N94" s="54"/>
    </row>
    <row r="95" spans="2:14" ht="36.75" customHeight="1" x14ac:dyDescent="0.25">
      <c r="B95" s="45"/>
      <c r="C95" s="45"/>
      <c r="H95" s="50"/>
      <c r="I95" s="51"/>
      <c r="N95" s="54"/>
    </row>
    <row r="96" spans="2:14" ht="36.75" customHeight="1" x14ac:dyDescent="0.25">
      <c r="B96" s="45"/>
      <c r="C96" s="45"/>
      <c r="H96" s="50"/>
      <c r="I96" s="51"/>
      <c r="N96" s="54"/>
    </row>
    <row r="97" spans="1:14" ht="36.75" customHeight="1" x14ac:dyDescent="0.25">
      <c r="B97" s="45"/>
      <c r="C97" s="45"/>
      <c r="H97" s="50"/>
      <c r="I97" s="51"/>
      <c r="N97" s="54"/>
    </row>
    <row r="98" spans="1:14" ht="36.75" customHeight="1" x14ac:dyDescent="0.25">
      <c r="B98" s="45"/>
      <c r="C98" s="45"/>
      <c r="H98" s="50"/>
      <c r="I98" s="51"/>
    </row>
    <row r="99" spans="1:14" ht="36.75" customHeight="1" x14ac:dyDescent="0.25">
      <c r="B99" s="45"/>
      <c r="C99" s="45"/>
      <c r="H99" s="50"/>
      <c r="I99" s="51"/>
      <c r="N99" s="54"/>
    </row>
    <row r="100" spans="1:14" ht="36.75" customHeight="1" x14ac:dyDescent="0.25">
      <c r="B100" s="45"/>
      <c r="C100" s="45"/>
      <c r="H100" s="50"/>
      <c r="I100" s="51"/>
      <c r="N100" s="54"/>
    </row>
    <row r="101" spans="1:14" ht="36.75" customHeight="1" x14ac:dyDescent="0.25">
      <c r="B101" s="45"/>
      <c r="C101" s="45"/>
      <c r="H101" s="50"/>
      <c r="I101" s="51"/>
      <c r="N101" s="54"/>
    </row>
    <row r="102" spans="1:14" ht="36.75" customHeight="1" x14ac:dyDescent="0.25">
      <c r="B102" s="45"/>
      <c r="C102" s="45"/>
      <c r="H102" s="50"/>
      <c r="I102" s="51"/>
      <c r="N102" s="54"/>
    </row>
    <row r="103" spans="1:14" ht="69.75" customHeight="1" x14ac:dyDescent="0.25">
      <c r="A103" s="52"/>
      <c r="B103" s="45"/>
      <c r="C103" s="45"/>
      <c r="H103" s="50"/>
      <c r="I103" s="51"/>
    </row>
    <row r="104" spans="1:14" ht="69.75" customHeight="1" x14ac:dyDescent="0.25">
      <c r="B104" s="45"/>
      <c r="C104" s="45"/>
      <c r="H104" s="50"/>
      <c r="I104" s="51"/>
    </row>
    <row r="105" spans="1:14" ht="36.75" customHeight="1" x14ac:dyDescent="0.25">
      <c r="B105" s="45"/>
      <c r="C105" s="45"/>
      <c r="I105" s="51"/>
    </row>
    <row r="106" spans="1:14" ht="36.75" customHeight="1" x14ac:dyDescent="0.25">
      <c r="B106" s="45"/>
      <c r="C106" s="45"/>
      <c r="I106" s="51"/>
    </row>
    <row r="107" spans="1:14" ht="87.75" customHeight="1" x14ac:dyDescent="0.25">
      <c r="B107" s="45"/>
      <c r="C107" s="45"/>
      <c r="H107" s="50"/>
      <c r="I107" s="51"/>
    </row>
    <row r="108" spans="1:14" ht="110.25" customHeight="1" x14ac:dyDescent="0.25">
      <c r="B108" s="45"/>
      <c r="C108" s="45"/>
      <c r="H108" s="50"/>
      <c r="I108" s="51"/>
      <c r="N108" s="46"/>
    </row>
    <row r="109" spans="1:14" ht="97.5" customHeight="1" x14ac:dyDescent="0.25">
      <c r="B109" s="45"/>
      <c r="C109" s="45"/>
      <c r="H109" s="50"/>
      <c r="I109" s="51"/>
      <c r="N109" s="46"/>
    </row>
    <row r="110" spans="1:14" ht="36.75" customHeight="1" x14ac:dyDescent="0.25">
      <c r="B110" s="45"/>
      <c r="C110" s="45"/>
      <c r="H110" s="50"/>
      <c r="I110" s="51"/>
    </row>
    <row r="111" spans="1:14" ht="36.75" customHeight="1" x14ac:dyDescent="0.25">
      <c r="B111" s="45"/>
      <c r="C111" s="45"/>
      <c r="H111" s="50"/>
      <c r="I111" s="51"/>
      <c r="N111" s="54"/>
    </row>
    <row r="112" spans="1:14" ht="36.75" customHeight="1" x14ac:dyDescent="0.25">
      <c r="B112" s="45"/>
      <c r="C112" s="45"/>
      <c r="H112" s="50"/>
      <c r="I112" s="51"/>
    </row>
    <row r="113" spans="1:14" ht="36.75" customHeight="1" x14ac:dyDescent="0.25">
      <c r="B113" s="45"/>
      <c r="C113" s="45"/>
      <c r="H113" s="50"/>
      <c r="I113" s="51"/>
      <c r="N113" s="46"/>
    </row>
    <row r="114" spans="1:14" ht="36.75" customHeight="1" x14ac:dyDescent="0.25">
      <c r="B114" s="45"/>
      <c r="C114" s="45"/>
      <c r="H114" s="50"/>
      <c r="I114" s="51"/>
      <c r="N114" s="54"/>
    </row>
    <row r="115" spans="1:14" ht="36.75" customHeight="1" x14ac:dyDescent="0.25">
      <c r="A115" s="52"/>
      <c r="B115" s="45"/>
      <c r="C115" s="45"/>
      <c r="H115" s="50"/>
      <c r="I115" s="51"/>
      <c r="N115" s="46"/>
    </row>
    <row r="116" spans="1:14" ht="36.75" customHeight="1" x14ac:dyDescent="0.25">
      <c r="A116" s="52"/>
      <c r="B116" s="45"/>
      <c r="C116" s="45"/>
      <c r="H116" s="50"/>
      <c r="I116" s="51"/>
    </row>
    <row r="117" spans="1:14" ht="36.75" customHeight="1" x14ac:dyDescent="0.25">
      <c r="B117" s="45"/>
      <c r="C117" s="45"/>
      <c r="H117" s="50"/>
      <c r="I117" s="51"/>
    </row>
    <row r="118" spans="1:14" ht="36.75" customHeight="1" x14ac:dyDescent="0.25">
      <c r="A118" s="52"/>
      <c r="B118" s="45"/>
      <c r="C118" s="45"/>
      <c r="H118" s="50"/>
      <c r="I118" s="51"/>
    </row>
    <row r="119" spans="1:14" ht="36.75" customHeight="1" x14ac:dyDescent="0.25">
      <c r="A119" s="52"/>
      <c r="B119" s="45"/>
      <c r="C119" s="45"/>
      <c r="H119" s="50"/>
      <c r="I119" s="51"/>
      <c r="N119" s="54"/>
    </row>
    <row r="120" spans="1:14" ht="36.75" customHeight="1" x14ac:dyDescent="0.25">
      <c r="A120" s="52"/>
      <c r="B120" s="45"/>
      <c r="C120" s="45"/>
      <c r="H120" s="50"/>
      <c r="I120" s="51"/>
    </row>
    <row r="121" spans="1:14" ht="36.75" customHeight="1" x14ac:dyDescent="0.25">
      <c r="A121" s="52"/>
      <c r="B121" s="45"/>
      <c r="C121" s="45"/>
      <c r="H121" s="50"/>
      <c r="I121" s="51"/>
    </row>
    <row r="122" spans="1:14" ht="36.75" customHeight="1" x14ac:dyDescent="0.25">
      <c r="A122" s="52"/>
      <c r="B122" s="45"/>
      <c r="C122" s="45"/>
      <c r="H122" s="50"/>
      <c r="I122" s="51"/>
    </row>
    <row r="123" spans="1:14" ht="36.75" customHeight="1" x14ac:dyDescent="0.25">
      <c r="A123" s="52"/>
      <c r="B123" s="45"/>
      <c r="C123" s="45"/>
      <c r="H123" s="50"/>
      <c r="I123" s="51"/>
    </row>
    <row r="124" spans="1:14" ht="36.75" customHeight="1" x14ac:dyDescent="0.25">
      <c r="A124" s="52"/>
      <c r="B124" s="45"/>
      <c r="C124" s="45"/>
      <c r="H124" s="50"/>
      <c r="I124" s="51"/>
    </row>
    <row r="125" spans="1:14" ht="36.75" customHeight="1" x14ac:dyDescent="0.25">
      <c r="A125" s="52"/>
      <c r="B125" s="45"/>
      <c r="C125" s="45"/>
      <c r="H125" s="50"/>
      <c r="I125" s="51"/>
      <c r="N125" s="46"/>
    </row>
    <row r="126" spans="1:14" ht="36.75" customHeight="1" x14ac:dyDescent="0.25">
      <c r="B126" s="45"/>
      <c r="C126" s="45"/>
      <c r="H126" s="50"/>
      <c r="I126" s="51"/>
    </row>
    <row r="127" spans="1:14" ht="36.75" customHeight="1" x14ac:dyDescent="0.25">
      <c r="A127" s="52"/>
      <c r="B127" s="45"/>
      <c r="C127" s="45"/>
      <c r="I127" s="51"/>
      <c r="N127" s="54"/>
    </row>
    <row r="128" spans="1:14" ht="36.75" customHeight="1" x14ac:dyDescent="0.25">
      <c r="A128" s="52"/>
      <c r="B128" s="45"/>
      <c r="C128" s="45"/>
      <c r="I128" s="51"/>
      <c r="N128" s="54"/>
    </row>
    <row r="129" spans="1:14" ht="36.75" customHeight="1" x14ac:dyDescent="0.25">
      <c r="A129" s="52"/>
      <c r="B129" s="45"/>
      <c r="C129" s="45"/>
      <c r="I129" s="51"/>
      <c r="N129" s="54"/>
    </row>
    <row r="130" spans="1:14" ht="36.75" customHeight="1" x14ac:dyDescent="0.25">
      <c r="A130" s="52"/>
      <c r="B130" s="45"/>
      <c r="C130" s="45"/>
      <c r="I130" s="51"/>
      <c r="N130" s="54"/>
    </row>
    <row r="131" spans="1:14" ht="36.75" customHeight="1" x14ac:dyDescent="0.25">
      <c r="A131" s="52"/>
      <c r="B131" s="45"/>
      <c r="C131" s="45"/>
      <c r="I131" s="51"/>
      <c r="N131" s="54"/>
    </row>
    <row r="132" spans="1:14" ht="36.75" customHeight="1" x14ac:dyDescent="0.25">
      <c r="A132" s="52"/>
      <c r="B132" s="45"/>
      <c r="C132" s="45"/>
      <c r="I132" s="51"/>
      <c r="N132" s="54"/>
    </row>
    <row r="133" spans="1:14" ht="36.75" customHeight="1" x14ac:dyDescent="0.25">
      <c r="A133" s="52"/>
      <c r="B133" s="45"/>
      <c r="C133" s="45"/>
      <c r="I133" s="51"/>
      <c r="N133" s="54"/>
    </row>
    <row r="134" spans="1:14" ht="36.75" customHeight="1" x14ac:dyDescent="0.25">
      <c r="A134" s="52"/>
      <c r="B134" s="45"/>
      <c r="C134" s="45"/>
      <c r="I134" s="51"/>
      <c r="N134" s="54"/>
    </row>
    <row r="135" spans="1:14" ht="36.75" customHeight="1" x14ac:dyDescent="0.25">
      <c r="A135" s="52"/>
      <c r="B135" s="45"/>
      <c r="C135" s="45"/>
      <c r="I135" s="51"/>
      <c r="N135" s="54"/>
    </row>
    <row r="136" spans="1:14" ht="36.75" customHeight="1" x14ac:dyDescent="0.25">
      <c r="A136" s="52"/>
      <c r="B136" s="45"/>
      <c r="C136" s="45"/>
      <c r="I136" s="51"/>
      <c r="N136" s="54"/>
    </row>
    <row r="137" spans="1:14" ht="36.75" customHeight="1" x14ac:dyDescent="0.25">
      <c r="A137" s="52"/>
      <c r="B137" s="45"/>
      <c r="C137" s="45"/>
      <c r="I137" s="51"/>
      <c r="N137" s="54"/>
    </row>
    <row r="138" spans="1:14" ht="36.75" customHeight="1" x14ac:dyDescent="0.25">
      <c r="A138" s="52"/>
      <c r="B138" s="45"/>
      <c r="C138" s="45"/>
      <c r="I138" s="51"/>
      <c r="N138" s="54"/>
    </row>
    <row r="139" spans="1:14" ht="36.75" customHeight="1" x14ac:dyDescent="0.25">
      <c r="A139" s="52"/>
      <c r="B139" s="45"/>
      <c r="C139" s="45"/>
      <c r="I139" s="51"/>
      <c r="N139" s="54"/>
    </row>
    <row r="140" spans="1:14" ht="36.75" customHeight="1" x14ac:dyDescent="0.25">
      <c r="A140" s="52"/>
      <c r="B140" s="45"/>
      <c r="C140" s="45"/>
      <c r="I140" s="51"/>
      <c r="N140" s="54"/>
    </row>
    <row r="141" spans="1:14" ht="36.75" customHeight="1" x14ac:dyDescent="0.25">
      <c r="A141" s="52"/>
      <c r="B141" s="45"/>
      <c r="C141" s="45"/>
      <c r="I141" s="51"/>
      <c r="N141" s="54"/>
    </row>
    <row r="142" spans="1:14" ht="36.75" customHeight="1" x14ac:dyDescent="0.25">
      <c r="A142" s="52"/>
      <c r="B142" s="45"/>
      <c r="C142" s="45"/>
      <c r="I142" s="51"/>
      <c r="N142" s="54"/>
    </row>
    <row r="143" spans="1:14" ht="36.75" customHeight="1" x14ac:dyDescent="0.25">
      <c r="A143" s="52"/>
      <c r="B143" s="45"/>
      <c r="C143" s="45"/>
      <c r="I143" s="51"/>
      <c r="N143" s="54"/>
    </row>
    <row r="144" spans="1:14" ht="36.75" customHeight="1" x14ac:dyDescent="0.25">
      <c r="A144" s="52"/>
      <c r="B144" s="45"/>
      <c r="C144" s="45"/>
      <c r="I144" s="51"/>
      <c r="N144" s="54"/>
    </row>
    <row r="145" spans="1:14" ht="36.75" customHeight="1" x14ac:dyDescent="0.25">
      <c r="A145" s="52"/>
      <c r="B145" s="45"/>
      <c r="C145" s="45"/>
      <c r="I145" s="51"/>
      <c r="N145" s="54"/>
    </row>
    <row r="146" spans="1:14" ht="36.75" customHeight="1" x14ac:dyDescent="0.25">
      <c r="A146" s="52"/>
      <c r="B146" s="45"/>
      <c r="C146" s="45"/>
      <c r="I146" s="51"/>
      <c r="N146" s="54"/>
    </row>
    <row r="147" spans="1:14" ht="36.75" customHeight="1" x14ac:dyDescent="0.25">
      <c r="A147" s="52"/>
      <c r="B147" s="45"/>
      <c r="C147" s="45"/>
      <c r="I147" s="51"/>
      <c r="N147" s="54"/>
    </row>
    <row r="148" spans="1:14" ht="36.75" customHeight="1" x14ac:dyDescent="0.25">
      <c r="A148" s="52"/>
      <c r="B148" s="45"/>
      <c r="C148" s="45"/>
      <c r="I148" s="51"/>
      <c r="N148" s="54"/>
    </row>
    <row r="149" spans="1:14" ht="36.75" customHeight="1" x14ac:dyDescent="0.25">
      <c r="A149" s="52"/>
      <c r="B149" s="45"/>
      <c r="C149" s="45"/>
      <c r="I149" s="51"/>
      <c r="N149" s="54"/>
    </row>
    <row r="150" spans="1:14" ht="36.75" customHeight="1" x14ac:dyDescent="0.25">
      <c r="A150" s="52"/>
      <c r="B150" s="45"/>
      <c r="C150" s="45"/>
      <c r="I150" s="51"/>
      <c r="N150" s="54"/>
    </row>
    <row r="151" spans="1:14" ht="36.75" customHeight="1" x14ac:dyDescent="0.25">
      <c r="A151" s="52"/>
      <c r="B151" s="45"/>
      <c r="C151" s="45"/>
      <c r="I151" s="51"/>
      <c r="N151" s="54"/>
    </row>
    <row r="152" spans="1:14" ht="36.75" customHeight="1" x14ac:dyDescent="0.25">
      <c r="A152" s="52"/>
      <c r="B152" s="45"/>
      <c r="C152" s="45"/>
      <c r="I152" s="51"/>
      <c r="N152" s="54"/>
    </row>
    <row r="153" spans="1:14" ht="36.75" customHeight="1" x14ac:dyDescent="0.25">
      <c r="A153" s="52"/>
      <c r="B153" s="45"/>
      <c r="C153" s="45"/>
      <c r="I153" s="51"/>
      <c r="N153" s="54"/>
    </row>
    <row r="154" spans="1:14" ht="36.75" customHeight="1" x14ac:dyDescent="0.25">
      <c r="A154" s="52"/>
      <c r="B154" s="45"/>
      <c r="C154" s="45"/>
      <c r="I154" s="51"/>
      <c r="N154" s="54"/>
    </row>
    <row r="155" spans="1:14" ht="36.75" customHeight="1" x14ac:dyDescent="0.25">
      <c r="A155" s="52"/>
      <c r="B155" s="45"/>
      <c r="C155" s="45"/>
      <c r="I155" s="51"/>
      <c r="N155" s="54"/>
    </row>
    <row r="156" spans="1:14" ht="36.75" customHeight="1" x14ac:dyDescent="0.25">
      <c r="A156" s="52"/>
      <c r="B156" s="45"/>
      <c r="C156" s="45"/>
      <c r="I156" s="51"/>
      <c r="N156" s="54"/>
    </row>
    <row r="157" spans="1:14" ht="36.75" customHeight="1" x14ac:dyDescent="0.25">
      <c r="A157" s="52"/>
      <c r="B157" s="45"/>
      <c r="C157" s="45"/>
      <c r="I157" s="51"/>
      <c r="N157" s="54"/>
    </row>
    <row r="158" spans="1:14" ht="36.75" customHeight="1" x14ac:dyDescent="0.25">
      <c r="A158" s="52"/>
      <c r="B158" s="45"/>
      <c r="C158" s="45"/>
      <c r="I158" s="51"/>
      <c r="N158" s="54"/>
    </row>
    <row r="159" spans="1:14" ht="36.75" customHeight="1" x14ac:dyDescent="0.25">
      <c r="A159" s="52"/>
      <c r="B159" s="45"/>
      <c r="C159" s="45"/>
      <c r="I159" s="51"/>
      <c r="N159" s="54"/>
    </row>
    <row r="160" spans="1:14" ht="36.75" customHeight="1" x14ac:dyDescent="0.25">
      <c r="A160" s="52"/>
      <c r="B160" s="45"/>
      <c r="C160" s="45"/>
      <c r="I160" s="51"/>
      <c r="N160" s="54"/>
    </row>
    <row r="161" spans="1:14" ht="36.75" customHeight="1" x14ac:dyDescent="0.25">
      <c r="A161" s="52"/>
      <c r="B161" s="45"/>
      <c r="C161" s="45"/>
      <c r="I161" s="51"/>
      <c r="N161" s="54"/>
    </row>
    <row r="162" spans="1:14" ht="36.75" customHeight="1" x14ac:dyDescent="0.25">
      <c r="A162" s="52"/>
      <c r="B162" s="45"/>
      <c r="C162" s="45"/>
      <c r="I162" s="51"/>
      <c r="N162" s="54"/>
    </row>
    <row r="163" spans="1:14" ht="36.75" customHeight="1" x14ac:dyDescent="0.25">
      <c r="A163" s="52"/>
      <c r="B163" s="45"/>
      <c r="C163" s="45"/>
      <c r="I163" s="51"/>
      <c r="N163" s="54"/>
    </row>
    <row r="164" spans="1:14" ht="36.75" customHeight="1" x14ac:dyDescent="0.25">
      <c r="A164" s="52"/>
      <c r="B164" s="45"/>
      <c r="C164" s="45"/>
      <c r="I164" s="51"/>
      <c r="N164" s="54"/>
    </row>
    <row r="165" spans="1:14" ht="36.75" customHeight="1" x14ac:dyDescent="0.25">
      <c r="A165" s="52"/>
      <c r="B165" s="45"/>
      <c r="C165" s="45"/>
      <c r="I165" s="51"/>
      <c r="N165" s="54"/>
    </row>
    <row r="166" spans="1:14" ht="36.75" customHeight="1" x14ac:dyDescent="0.25">
      <c r="A166" s="52"/>
      <c r="B166" s="45"/>
      <c r="C166" s="45"/>
      <c r="I166" s="51"/>
      <c r="N166" s="54"/>
    </row>
    <row r="167" spans="1:14" ht="36.75" customHeight="1" x14ac:dyDescent="0.25">
      <c r="A167" s="52"/>
      <c r="B167" s="45"/>
      <c r="C167" s="45"/>
      <c r="I167" s="51"/>
      <c r="N167" s="54"/>
    </row>
    <row r="168" spans="1:14" ht="36.75" customHeight="1" x14ac:dyDescent="0.25">
      <c r="A168" s="52"/>
      <c r="B168" s="45"/>
      <c r="C168" s="45"/>
      <c r="I168" s="51"/>
      <c r="N168" s="54"/>
    </row>
    <row r="169" spans="1:14" ht="36.75" customHeight="1" x14ac:dyDescent="0.25">
      <c r="A169" s="52"/>
      <c r="B169" s="45"/>
      <c r="C169" s="45"/>
      <c r="I169" s="51"/>
      <c r="N169" s="54"/>
    </row>
    <row r="170" spans="1:14" ht="36.75" customHeight="1" x14ac:dyDescent="0.25">
      <c r="A170" s="52"/>
      <c r="B170" s="45"/>
      <c r="C170" s="45"/>
      <c r="I170" s="51"/>
      <c r="N170" s="54"/>
    </row>
    <row r="171" spans="1:14" ht="36.75" customHeight="1" x14ac:dyDescent="0.25">
      <c r="A171" s="52"/>
      <c r="B171" s="45"/>
      <c r="C171" s="45"/>
      <c r="I171" s="51"/>
      <c r="N171" s="54"/>
    </row>
    <row r="172" spans="1:14" ht="36.75" customHeight="1" x14ac:dyDescent="0.25">
      <c r="A172" s="52"/>
      <c r="B172" s="45"/>
      <c r="C172" s="45"/>
      <c r="I172" s="51"/>
      <c r="N172" s="54"/>
    </row>
    <row r="173" spans="1:14" ht="36.75" customHeight="1" x14ac:dyDescent="0.25">
      <c r="A173" s="52"/>
      <c r="B173" s="45"/>
      <c r="C173" s="45"/>
      <c r="I173" s="51"/>
      <c r="N173" s="54"/>
    </row>
    <row r="174" spans="1:14" ht="36.75" customHeight="1" x14ac:dyDescent="0.25">
      <c r="A174" s="52"/>
      <c r="B174" s="45"/>
      <c r="C174" s="45"/>
      <c r="I174" s="51"/>
      <c r="N174" s="54"/>
    </row>
    <row r="175" spans="1:14" ht="36.75" customHeight="1" x14ac:dyDescent="0.25">
      <c r="A175" s="52"/>
      <c r="B175" s="45"/>
      <c r="C175" s="45"/>
      <c r="I175" s="51"/>
      <c r="N175" s="54"/>
    </row>
    <row r="176" spans="1:14" ht="36.75" customHeight="1" x14ac:dyDescent="0.25">
      <c r="A176" s="52"/>
      <c r="B176" s="45"/>
      <c r="C176" s="45"/>
      <c r="I176" s="51"/>
      <c r="N176" s="54"/>
    </row>
    <row r="177" spans="1:14" ht="36.75" customHeight="1" x14ac:dyDescent="0.25">
      <c r="A177" s="52"/>
      <c r="B177" s="45"/>
      <c r="C177" s="45"/>
      <c r="I177" s="51"/>
      <c r="N177" s="54"/>
    </row>
    <row r="178" spans="1:14" ht="36.75" customHeight="1" x14ac:dyDescent="0.25">
      <c r="A178" s="52"/>
      <c r="B178" s="45"/>
      <c r="C178" s="45"/>
      <c r="I178" s="51"/>
      <c r="N178" s="54"/>
    </row>
    <row r="179" spans="1:14" ht="36.75" customHeight="1" x14ac:dyDescent="0.25">
      <c r="A179" s="52"/>
      <c r="B179" s="45"/>
      <c r="C179" s="45"/>
      <c r="I179" s="51"/>
      <c r="N179" s="54"/>
    </row>
    <row r="180" spans="1:14" ht="36.75" customHeight="1" x14ac:dyDescent="0.25">
      <c r="A180" s="52"/>
      <c r="B180" s="45"/>
      <c r="C180" s="45"/>
      <c r="I180" s="51"/>
      <c r="N180" s="54"/>
    </row>
    <row r="181" spans="1:14" ht="36.75" customHeight="1" x14ac:dyDescent="0.25">
      <c r="A181" s="52"/>
      <c r="B181" s="45"/>
      <c r="C181" s="45"/>
      <c r="I181" s="51"/>
      <c r="N181" s="54"/>
    </row>
    <row r="182" spans="1:14" ht="36.75" customHeight="1" x14ac:dyDescent="0.25">
      <c r="A182" s="52"/>
      <c r="B182" s="45"/>
      <c r="C182" s="45"/>
      <c r="I182" s="51"/>
      <c r="N182" s="54"/>
    </row>
    <row r="183" spans="1:14" ht="36.75" customHeight="1" x14ac:dyDescent="0.25">
      <c r="A183" s="52"/>
      <c r="B183" s="45"/>
      <c r="C183" s="45"/>
      <c r="I183" s="51"/>
      <c r="N183" s="54"/>
    </row>
    <row r="184" spans="1:14" ht="36.75" customHeight="1" x14ac:dyDescent="0.25">
      <c r="A184" s="52"/>
      <c r="B184" s="45"/>
      <c r="C184" s="45"/>
      <c r="I184" s="51"/>
      <c r="N184" s="54"/>
    </row>
    <row r="185" spans="1:14" ht="36.75" customHeight="1" x14ac:dyDescent="0.25">
      <c r="A185" s="52"/>
      <c r="B185" s="45"/>
      <c r="C185" s="45"/>
      <c r="I185" s="51"/>
      <c r="N185" s="54"/>
    </row>
    <row r="186" spans="1:14" ht="36.75" customHeight="1" x14ac:dyDescent="0.25">
      <c r="A186" s="52"/>
      <c r="B186" s="45"/>
      <c r="C186" s="45"/>
      <c r="I186" s="51"/>
      <c r="N186" s="54"/>
    </row>
    <row r="187" spans="1:14" ht="36.75" customHeight="1" x14ac:dyDescent="0.25">
      <c r="A187" s="52"/>
      <c r="B187" s="45"/>
      <c r="C187" s="45"/>
      <c r="I187" s="51"/>
      <c r="N187" s="54"/>
    </row>
    <row r="188" spans="1:14" ht="36.75" customHeight="1" x14ac:dyDescent="0.25">
      <c r="A188" s="52"/>
      <c r="B188" s="45"/>
      <c r="C188" s="45"/>
      <c r="I188" s="51"/>
      <c r="N188" s="54"/>
    </row>
    <row r="189" spans="1:14" ht="36.75" customHeight="1" x14ac:dyDescent="0.25">
      <c r="A189" s="52"/>
      <c r="B189" s="45"/>
      <c r="C189" s="45"/>
      <c r="I189" s="51"/>
      <c r="N189" s="54"/>
    </row>
    <row r="190" spans="1:14" ht="36.75" customHeight="1" x14ac:dyDescent="0.25">
      <c r="A190" s="52"/>
      <c r="B190" s="45"/>
      <c r="C190" s="45"/>
      <c r="I190" s="51"/>
      <c r="N190" s="54"/>
    </row>
    <row r="191" spans="1:14" ht="36.75" customHeight="1" x14ac:dyDescent="0.25">
      <c r="A191" s="52"/>
      <c r="B191" s="45"/>
      <c r="C191" s="45"/>
      <c r="I191" s="51"/>
      <c r="N191" s="54"/>
    </row>
    <row r="192" spans="1:14" ht="36.75" customHeight="1" x14ac:dyDescent="0.25">
      <c r="A192" s="52"/>
      <c r="B192" s="45"/>
      <c r="C192" s="45"/>
      <c r="I192" s="51"/>
      <c r="N192" s="54"/>
    </row>
    <row r="193" spans="1:14" ht="36.75" customHeight="1" x14ac:dyDescent="0.25">
      <c r="A193" s="52"/>
      <c r="B193" s="45"/>
      <c r="C193" s="45"/>
      <c r="I193" s="51"/>
      <c r="N193" s="54"/>
    </row>
    <row r="194" spans="1:14" ht="36.75" customHeight="1" x14ac:dyDescent="0.25">
      <c r="A194" s="52"/>
      <c r="B194" s="45"/>
      <c r="C194" s="45"/>
      <c r="I194" s="51"/>
      <c r="N194" s="54"/>
    </row>
    <row r="195" spans="1:14" ht="36.75" customHeight="1" x14ac:dyDescent="0.25">
      <c r="A195" s="52"/>
      <c r="B195" s="45"/>
      <c r="C195" s="45"/>
      <c r="I195" s="51"/>
      <c r="N195" s="54"/>
    </row>
    <row r="196" spans="1:14" ht="36.75" customHeight="1" x14ac:dyDescent="0.25">
      <c r="A196" s="52"/>
      <c r="B196" s="45"/>
      <c r="C196" s="45"/>
      <c r="I196" s="51"/>
      <c r="N196" s="54"/>
    </row>
    <row r="197" spans="1:14" ht="36.75" customHeight="1" x14ac:dyDescent="0.25">
      <c r="A197" s="52"/>
      <c r="B197" s="45"/>
      <c r="C197" s="45"/>
      <c r="I197" s="51"/>
      <c r="N197" s="54"/>
    </row>
    <row r="198" spans="1:14" ht="36.75" customHeight="1" x14ac:dyDescent="0.25">
      <c r="A198" s="52"/>
      <c r="B198" s="45"/>
      <c r="C198" s="45"/>
      <c r="I198" s="51"/>
      <c r="N198" s="54"/>
    </row>
    <row r="199" spans="1:14" ht="36.75" customHeight="1" x14ac:dyDescent="0.25">
      <c r="A199" s="52"/>
      <c r="B199" s="45"/>
      <c r="C199" s="45"/>
      <c r="I199" s="51"/>
      <c r="N199" s="54"/>
    </row>
    <row r="200" spans="1:14" ht="36.75" customHeight="1" x14ac:dyDescent="0.25">
      <c r="A200" s="52"/>
      <c r="B200" s="45"/>
      <c r="C200" s="45"/>
      <c r="I200" s="51"/>
      <c r="N200" s="54"/>
    </row>
    <row r="201" spans="1:14" ht="36.75" customHeight="1" x14ac:dyDescent="0.25">
      <c r="A201" s="52"/>
      <c r="B201" s="45"/>
      <c r="C201" s="45"/>
      <c r="I201" s="51"/>
      <c r="N201" s="54"/>
    </row>
    <row r="202" spans="1:14" ht="36.75" customHeight="1" x14ac:dyDescent="0.25">
      <c r="A202" s="52"/>
      <c r="B202" s="45"/>
      <c r="C202" s="45"/>
      <c r="I202" s="51"/>
      <c r="N202" s="54"/>
    </row>
    <row r="203" spans="1:14" ht="36.75" customHeight="1" x14ac:dyDescent="0.25">
      <c r="A203" s="52"/>
      <c r="B203" s="45"/>
      <c r="C203" s="45"/>
      <c r="I203" s="51"/>
      <c r="N203" s="54"/>
    </row>
    <row r="204" spans="1:14" ht="36.75" customHeight="1" x14ac:dyDescent="0.25">
      <c r="A204" s="52"/>
      <c r="B204" s="45"/>
      <c r="C204" s="45"/>
      <c r="I204" s="51"/>
      <c r="N204" s="54"/>
    </row>
    <row r="205" spans="1:14" ht="36.75" customHeight="1" x14ac:dyDescent="0.25">
      <c r="A205" s="52"/>
      <c r="B205" s="45"/>
      <c r="C205" s="45"/>
      <c r="I205" s="51"/>
      <c r="N205" s="54"/>
    </row>
    <row r="206" spans="1:14" ht="36.75" customHeight="1" x14ac:dyDescent="0.25">
      <c r="A206" s="52"/>
      <c r="B206" s="45"/>
      <c r="C206" s="45"/>
      <c r="I206" s="51"/>
      <c r="N206" s="54"/>
    </row>
    <row r="207" spans="1:14" ht="36.75" customHeight="1" x14ac:dyDescent="0.25">
      <c r="A207" s="52"/>
      <c r="B207" s="45"/>
      <c r="C207" s="45"/>
      <c r="I207" s="51"/>
      <c r="N207" s="54"/>
    </row>
    <row r="208" spans="1:14" ht="36.75" customHeight="1" x14ac:dyDescent="0.25">
      <c r="A208" s="52"/>
      <c r="B208" s="45"/>
      <c r="C208" s="45"/>
      <c r="I208" s="51"/>
      <c r="N208" s="54"/>
    </row>
    <row r="209" spans="1:14" ht="36.75" customHeight="1" x14ac:dyDescent="0.25">
      <c r="A209" s="52"/>
      <c r="B209" s="45"/>
      <c r="C209" s="45"/>
      <c r="I209" s="51"/>
      <c r="N209" s="54"/>
    </row>
    <row r="210" spans="1:14" ht="36.75" customHeight="1" x14ac:dyDescent="0.25">
      <c r="A210" s="52"/>
      <c r="B210" s="45"/>
      <c r="C210" s="45"/>
      <c r="I210" s="51"/>
      <c r="N210" s="54"/>
    </row>
    <row r="211" spans="1:14" ht="36.75" customHeight="1" x14ac:dyDescent="0.25">
      <c r="A211" s="52"/>
      <c r="B211" s="45"/>
      <c r="C211" s="45"/>
      <c r="I211" s="51"/>
      <c r="N211" s="54"/>
    </row>
    <row r="212" spans="1:14" ht="36.75" customHeight="1" x14ac:dyDescent="0.25">
      <c r="A212" s="52"/>
      <c r="B212" s="45"/>
      <c r="C212" s="45"/>
      <c r="I212" s="51"/>
      <c r="N212" s="54"/>
    </row>
    <row r="213" spans="1:14" ht="36.75" customHeight="1" x14ac:dyDescent="0.25">
      <c r="A213" s="52"/>
      <c r="B213" s="45"/>
      <c r="C213" s="45"/>
      <c r="I213" s="51"/>
      <c r="N213" s="54"/>
    </row>
    <row r="214" spans="1:14" ht="36.75" customHeight="1" x14ac:dyDescent="0.25">
      <c r="A214" s="52"/>
      <c r="B214" s="45"/>
      <c r="C214" s="45"/>
      <c r="I214" s="51"/>
      <c r="N214" s="54"/>
    </row>
    <row r="215" spans="1:14" ht="36.75" customHeight="1" x14ac:dyDescent="0.25">
      <c r="A215" s="52"/>
      <c r="B215" s="45"/>
      <c r="C215" s="45"/>
      <c r="I215" s="51"/>
      <c r="N215" s="54"/>
    </row>
    <row r="216" spans="1:14" ht="36.75" customHeight="1" x14ac:dyDescent="0.25">
      <c r="A216" s="52"/>
      <c r="B216" s="45"/>
      <c r="C216" s="45"/>
      <c r="I216" s="51"/>
      <c r="N216" s="54"/>
    </row>
    <row r="217" spans="1:14" ht="36.75" customHeight="1" x14ac:dyDescent="0.25">
      <c r="A217" s="52"/>
      <c r="B217" s="45"/>
      <c r="C217" s="45"/>
      <c r="I217" s="51"/>
      <c r="N217" s="54"/>
    </row>
    <row r="218" spans="1:14" ht="36.75" customHeight="1" x14ac:dyDescent="0.25">
      <c r="A218" s="52"/>
      <c r="B218" s="45"/>
      <c r="C218" s="45"/>
      <c r="I218" s="51"/>
      <c r="N218" s="54"/>
    </row>
    <row r="219" spans="1:14" ht="36.75" customHeight="1" x14ac:dyDescent="0.25">
      <c r="A219" s="52"/>
      <c r="B219" s="45"/>
      <c r="C219" s="45"/>
      <c r="I219" s="51"/>
      <c r="N219" s="54"/>
    </row>
    <row r="220" spans="1:14" ht="36.75" customHeight="1" x14ac:dyDescent="0.25">
      <c r="A220" s="52"/>
      <c r="B220" s="45"/>
      <c r="C220" s="45"/>
      <c r="I220" s="51"/>
      <c r="N220" s="54"/>
    </row>
    <row r="221" spans="1:14" ht="36.75" customHeight="1" x14ac:dyDescent="0.25">
      <c r="A221" s="52"/>
      <c r="B221" s="45"/>
      <c r="C221" s="45"/>
      <c r="I221" s="51"/>
      <c r="N221" s="54"/>
    </row>
    <row r="222" spans="1:14" ht="36.75" customHeight="1" x14ac:dyDescent="0.25">
      <c r="A222" s="52"/>
      <c r="B222" s="45"/>
      <c r="C222" s="45"/>
      <c r="I222" s="51"/>
    </row>
    <row r="223" spans="1:14" ht="36.75" customHeight="1" x14ac:dyDescent="0.25">
      <c r="A223" s="52"/>
      <c r="B223" s="45"/>
      <c r="C223" s="45"/>
      <c r="H223" s="50"/>
      <c r="I223" s="51"/>
    </row>
    <row r="224" spans="1:14" ht="36.75" customHeight="1" x14ac:dyDescent="0.25">
      <c r="A224" s="52"/>
      <c r="B224" s="45"/>
      <c r="C224" s="45"/>
      <c r="H224" s="50"/>
      <c r="I224" s="51"/>
    </row>
    <row r="225" spans="1:14" ht="36.75" customHeight="1" x14ac:dyDescent="0.25">
      <c r="A225" s="52"/>
      <c r="B225" s="45"/>
      <c r="C225" s="45"/>
      <c r="I225" s="51"/>
    </row>
    <row r="226" spans="1:14" ht="36.75" customHeight="1" x14ac:dyDescent="0.25">
      <c r="A226" s="52"/>
      <c r="B226" s="45"/>
      <c r="C226" s="45"/>
      <c r="H226" s="50"/>
      <c r="I226" s="51"/>
      <c r="N226" s="46"/>
    </row>
    <row r="227" spans="1:14" ht="36.75" customHeight="1" x14ac:dyDescent="0.25">
      <c r="A227" s="52"/>
      <c r="B227" s="45"/>
      <c r="C227" s="45"/>
      <c r="H227" s="50"/>
      <c r="I227" s="51"/>
    </row>
    <row r="228" spans="1:14" ht="36.75" customHeight="1" x14ac:dyDescent="0.25">
      <c r="A228" s="52"/>
      <c r="B228" s="45"/>
      <c r="C228" s="45"/>
      <c r="H228" s="50"/>
      <c r="I228" s="51"/>
    </row>
    <row r="229" spans="1:14" ht="36.75" customHeight="1" x14ac:dyDescent="0.25">
      <c r="A229" s="52"/>
      <c r="B229" s="45"/>
      <c r="C229" s="45"/>
      <c r="H229" s="50"/>
      <c r="I229" s="51"/>
      <c r="N229" s="54"/>
    </row>
    <row r="230" spans="1:14" ht="59.25" customHeight="1" x14ac:dyDescent="0.25">
      <c r="A230" s="52"/>
      <c r="B230" s="45"/>
      <c r="C230" s="45"/>
      <c r="I230" s="51"/>
    </row>
    <row r="231" spans="1:14" ht="36.75" customHeight="1" x14ac:dyDescent="0.25">
      <c r="A231" s="52"/>
      <c r="B231" s="45"/>
      <c r="C231" s="45"/>
      <c r="H231" s="50"/>
      <c r="I231" s="51"/>
    </row>
    <row r="232" spans="1:14" ht="36.75" customHeight="1" x14ac:dyDescent="0.25">
      <c r="A232" s="52"/>
      <c r="B232" s="45"/>
      <c r="C232" s="45"/>
      <c r="I232" s="51"/>
    </row>
    <row r="233" spans="1:14" ht="36.75" customHeight="1" x14ac:dyDescent="0.25">
      <c r="A233" s="52"/>
      <c r="B233" s="45"/>
      <c r="C233" s="45"/>
      <c r="H233" s="50"/>
      <c r="I233" s="51"/>
    </row>
    <row r="234" spans="1:14" ht="36.75" customHeight="1" x14ac:dyDescent="0.25">
      <c r="A234" s="52"/>
      <c r="B234" s="45"/>
      <c r="C234" s="45"/>
      <c r="H234" s="50"/>
      <c r="I234" s="51"/>
      <c r="N234" s="54"/>
    </row>
    <row r="235" spans="1:14" ht="36.75" customHeight="1" x14ac:dyDescent="0.25">
      <c r="A235" s="52"/>
      <c r="B235" s="45"/>
      <c r="C235" s="45"/>
      <c r="H235" s="50"/>
      <c r="I235" s="51"/>
    </row>
    <row r="236" spans="1:14" ht="36.75" customHeight="1" x14ac:dyDescent="0.25">
      <c r="A236" s="52"/>
      <c r="B236" s="45"/>
      <c r="C236" s="45"/>
      <c r="H236" s="50"/>
      <c r="I236" s="51"/>
      <c r="N236" s="54"/>
    </row>
    <row r="237" spans="1:14" ht="36.75" customHeight="1" x14ac:dyDescent="0.25">
      <c r="A237" s="52"/>
      <c r="B237" s="45"/>
      <c r="C237" s="45"/>
      <c r="H237" s="50"/>
      <c r="I237" s="51"/>
      <c r="N237" s="54"/>
    </row>
    <row r="238" spans="1:14" ht="36.75" customHeight="1" x14ac:dyDescent="0.25">
      <c r="A238" s="52"/>
      <c r="B238" s="45"/>
      <c r="C238" s="45"/>
      <c r="H238" s="50"/>
      <c r="I238" s="51"/>
      <c r="N238" s="54"/>
    </row>
    <row r="239" spans="1:14" ht="60.75" customHeight="1" x14ac:dyDescent="0.25">
      <c r="A239" s="52"/>
      <c r="B239" s="45"/>
      <c r="C239" s="45"/>
      <c r="H239" s="50"/>
      <c r="I239" s="51"/>
      <c r="J239" s="52"/>
      <c r="N239" s="54"/>
    </row>
    <row r="240" spans="1:14" ht="36.75" customHeight="1" x14ac:dyDescent="0.25">
      <c r="B240" s="45"/>
      <c r="C240" s="45"/>
      <c r="H240" s="50"/>
      <c r="I240" s="51"/>
    </row>
    <row r="241" spans="1:14" ht="36.75" customHeight="1" x14ac:dyDescent="0.25">
      <c r="A241" s="52"/>
      <c r="B241" s="45"/>
      <c r="C241" s="45"/>
      <c r="G241" s="52"/>
      <c r="H241" s="50"/>
      <c r="I241" s="51"/>
      <c r="N241" s="54"/>
    </row>
    <row r="242" spans="1:14" ht="36.75" customHeight="1" x14ac:dyDescent="0.25">
      <c r="A242" s="52"/>
      <c r="B242" s="45"/>
      <c r="C242" s="45"/>
      <c r="G242" s="52"/>
      <c r="H242" s="50"/>
      <c r="I242" s="51"/>
    </row>
    <row r="243" spans="1:14" ht="49.5" customHeight="1" x14ac:dyDescent="0.25">
      <c r="A243" s="52"/>
      <c r="B243" s="45"/>
      <c r="C243" s="45"/>
      <c r="G243" s="52"/>
      <c r="H243" s="50"/>
      <c r="I243" s="51"/>
    </row>
    <row r="244" spans="1:14" ht="36.75" customHeight="1" x14ac:dyDescent="0.25">
      <c r="A244" s="52"/>
      <c r="B244" s="45"/>
      <c r="C244" s="45"/>
      <c r="G244" s="52"/>
      <c r="H244" s="50"/>
      <c r="I244" s="51"/>
    </row>
    <row r="245" spans="1:14" ht="36.75" customHeight="1" x14ac:dyDescent="0.25">
      <c r="A245" s="52"/>
      <c r="B245" s="45"/>
      <c r="C245" s="45"/>
      <c r="G245" s="52"/>
      <c r="H245" s="50"/>
      <c r="I245" s="51"/>
    </row>
    <row r="246" spans="1:14" ht="36.75" customHeight="1" x14ac:dyDescent="0.25">
      <c r="A246" s="52"/>
      <c r="B246" s="45"/>
      <c r="C246" s="45"/>
      <c r="G246" s="52"/>
      <c r="H246" s="50"/>
      <c r="I246" s="51"/>
    </row>
    <row r="247" spans="1:14" ht="121.5" customHeight="1" x14ac:dyDescent="0.25">
      <c r="A247" s="52"/>
      <c r="B247" s="45"/>
      <c r="C247" s="45"/>
      <c r="G247" s="52"/>
      <c r="H247" s="50"/>
      <c r="I247" s="51"/>
      <c r="N247" s="54"/>
    </row>
    <row r="248" spans="1:14" ht="15" x14ac:dyDescent="0.25">
      <c r="A248" s="52"/>
      <c r="B248" s="45"/>
      <c r="C248" s="45"/>
      <c r="G248" s="52"/>
      <c r="H248" s="50"/>
      <c r="I248" s="51"/>
    </row>
    <row r="249" spans="1:14" ht="36.75" customHeight="1" x14ac:dyDescent="0.25">
      <c r="A249" s="52"/>
      <c r="B249" s="45"/>
      <c r="C249" s="45"/>
      <c r="G249" s="52"/>
      <c r="H249" s="50"/>
      <c r="I249" s="51"/>
    </row>
    <row r="250" spans="1:14" ht="36.75" customHeight="1" x14ac:dyDescent="0.25">
      <c r="A250" s="52"/>
      <c r="B250" s="45"/>
      <c r="C250" s="45"/>
      <c r="G250" s="52"/>
      <c r="H250" s="50"/>
      <c r="I250" s="51"/>
    </row>
    <row r="251" spans="1:14" ht="36.75" customHeight="1" x14ac:dyDescent="0.25">
      <c r="A251" s="52"/>
      <c r="B251" s="45"/>
      <c r="C251" s="45"/>
      <c r="G251" s="52"/>
      <c r="H251" s="50"/>
      <c r="I251" s="51"/>
    </row>
    <row r="252" spans="1:14" ht="36.75" customHeight="1" x14ac:dyDescent="0.25">
      <c r="A252" s="52"/>
      <c r="B252" s="45"/>
      <c r="C252" s="45"/>
      <c r="G252" s="52"/>
      <c r="H252" s="50"/>
      <c r="N252" s="54"/>
    </row>
    <row r="253" spans="1:14" ht="36.75" customHeight="1" x14ac:dyDescent="0.25">
      <c r="A253" s="52"/>
      <c r="B253" s="45"/>
      <c r="C253" s="45"/>
      <c r="G253" s="52"/>
      <c r="H253" s="50"/>
      <c r="I253" s="51"/>
      <c r="N253" s="54"/>
    </row>
    <row r="254" spans="1:14" ht="36.75" customHeight="1" x14ac:dyDescent="0.25">
      <c r="A254" s="52"/>
      <c r="B254" s="45"/>
      <c r="C254" s="45"/>
      <c r="G254" s="52"/>
      <c r="H254" s="50"/>
      <c r="I254" s="51"/>
      <c r="N254" s="52"/>
    </row>
    <row r="255" spans="1:14" ht="36.75" customHeight="1" x14ac:dyDescent="0.25">
      <c r="A255" s="52"/>
      <c r="B255" s="45"/>
      <c r="C255" s="45"/>
      <c r="G255" s="52"/>
      <c r="H255" s="50"/>
      <c r="I255" s="51"/>
      <c r="N255" s="52"/>
    </row>
    <row r="256" spans="1:14" ht="36.75" customHeight="1" x14ac:dyDescent="0.25">
      <c r="A256" s="52"/>
      <c r="B256" s="45"/>
      <c r="C256" s="45"/>
      <c r="G256" s="52"/>
      <c r="H256" s="50"/>
      <c r="I256" s="51"/>
      <c r="N256" s="54"/>
    </row>
    <row r="257" spans="1:15" ht="36.75" customHeight="1" x14ac:dyDescent="0.25">
      <c r="A257" s="52"/>
      <c r="B257" s="45"/>
      <c r="C257" s="45"/>
      <c r="G257" s="52"/>
      <c r="H257" s="50"/>
      <c r="I257" s="51"/>
    </row>
    <row r="258" spans="1:15" ht="36.75" customHeight="1" x14ac:dyDescent="0.25">
      <c r="A258" s="52"/>
      <c r="B258" s="45"/>
      <c r="C258" s="45"/>
      <c r="G258" s="52"/>
      <c r="H258" s="50"/>
    </row>
    <row r="259" spans="1:15" ht="36.75" customHeight="1" x14ac:dyDescent="0.25">
      <c r="A259" s="52"/>
      <c r="B259" s="45"/>
      <c r="C259" s="45"/>
      <c r="G259" s="52"/>
      <c r="H259" s="50"/>
      <c r="I259" s="51"/>
    </row>
    <row r="260" spans="1:15" ht="36.75" customHeight="1" x14ac:dyDescent="0.25">
      <c r="A260" s="52"/>
      <c r="B260" s="45"/>
      <c r="C260" s="45"/>
      <c r="G260" s="52"/>
      <c r="H260" s="50"/>
      <c r="I260" s="51"/>
    </row>
    <row r="261" spans="1:15" ht="111" customHeight="1" x14ac:dyDescent="0.25">
      <c r="B261" s="45"/>
      <c r="C261" s="45"/>
      <c r="G261" s="52"/>
      <c r="H261" s="50"/>
      <c r="I261" s="51"/>
    </row>
    <row r="262" spans="1:15" s="42" customFormat="1" ht="78.75" customHeight="1" x14ac:dyDescent="0.25">
      <c r="A262" s="46"/>
      <c r="B262" s="47"/>
      <c r="C262" s="47"/>
      <c r="D262" s="46"/>
      <c r="E262" s="46"/>
      <c r="F262" s="43"/>
      <c r="G262" s="52"/>
      <c r="H262" s="48"/>
      <c r="I262" s="55"/>
      <c r="J262" s="46"/>
      <c r="K262" s="46"/>
      <c r="L262" s="46"/>
      <c r="M262" s="46"/>
      <c r="N262" s="46"/>
      <c r="O262" s="46"/>
    </row>
    <row r="263" spans="1:15" ht="131.25" customHeight="1" x14ac:dyDescent="0.25">
      <c r="B263" s="45"/>
      <c r="C263" s="45"/>
      <c r="H263" s="50"/>
      <c r="I263" s="51"/>
    </row>
    <row r="264" spans="1:15" ht="49.5" customHeight="1" x14ac:dyDescent="0.25">
      <c r="B264" s="45"/>
      <c r="C264" s="45"/>
      <c r="G264" s="52"/>
      <c r="H264" s="50"/>
      <c r="I264" s="51"/>
    </row>
    <row r="265" spans="1:15" ht="36.75" customHeight="1" x14ac:dyDescent="0.25">
      <c r="A265" s="52"/>
      <c r="B265" s="45"/>
      <c r="C265" s="45"/>
      <c r="H265" s="50"/>
      <c r="I265" s="51"/>
    </row>
    <row r="266" spans="1:15" ht="36.75" customHeight="1" x14ac:dyDescent="0.25">
      <c r="A266" s="52"/>
      <c r="B266" s="45"/>
      <c r="C266" s="45"/>
      <c r="H266" s="50"/>
      <c r="I266" s="51"/>
    </row>
    <row r="267" spans="1:15" ht="36.75" customHeight="1" x14ac:dyDescent="0.25">
      <c r="A267" s="52"/>
      <c r="B267" s="45"/>
      <c r="C267" s="45"/>
      <c r="I267" s="51"/>
    </row>
    <row r="268" spans="1:15" ht="36.75" customHeight="1" x14ac:dyDescent="0.25">
      <c r="B268" s="45"/>
      <c r="C268" s="45"/>
      <c r="G268" s="52"/>
      <c r="H268" s="50"/>
      <c r="I268" s="51"/>
    </row>
    <row r="269" spans="1:15" ht="36.75" customHeight="1" x14ac:dyDescent="0.25">
      <c r="A269" s="52"/>
      <c r="B269" s="45"/>
      <c r="C269" s="45"/>
      <c r="H269" s="50"/>
      <c r="I269" s="51"/>
    </row>
    <row r="270" spans="1:15" ht="36.75" customHeight="1" x14ac:dyDescent="0.25">
      <c r="B270" s="45"/>
      <c r="C270" s="45"/>
      <c r="H270" s="50"/>
      <c r="I270" s="51"/>
      <c r="K270" s="46"/>
    </row>
    <row r="271" spans="1:15" ht="117" customHeight="1" x14ac:dyDescent="0.25">
      <c r="A271" s="52"/>
      <c r="B271" s="45"/>
      <c r="C271" s="45"/>
      <c r="H271" s="50"/>
      <c r="I271" s="49"/>
      <c r="N271" s="52"/>
    </row>
    <row r="272" spans="1:15" ht="36.75" customHeight="1" x14ac:dyDescent="0.25">
      <c r="A272" s="52"/>
      <c r="B272" s="45"/>
      <c r="C272" s="45"/>
      <c r="H272" s="50"/>
      <c r="I272" s="49"/>
    </row>
    <row r="273" spans="1:15" ht="36.75" customHeight="1" x14ac:dyDescent="0.25">
      <c r="B273" s="45"/>
      <c r="C273" s="45"/>
      <c r="H273" s="50"/>
      <c r="I273" s="51"/>
    </row>
    <row r="274" spans="1:15" ht="36.75" customHeight="1" x14ac:dyDescent="0.25">
      <c r="B274" s="45"/>
      <c r="C274" s="45"/>
      <c r="I274" s="51"/>
    </row>
    <row r="275" spans="1:15" s="42" customFormat="1" ht="36.75" customHeight="1" x14ac:dyDescent="0.25">
      <c r="A275" s="46"/>
      <c r="B275" s="47"/>
      <c r="C275" s="47"/>
      <c r="D275" s="46"/>
      <c r="E275" s="46"/>
      <c r="F275" s="46"/>
      <c r="G275" s="43"/>
      <c r="H275" s="48"/>
      <c r="I275" s="51"/>
      <c r="J275" s="46"/>
      <c r="K275" s="43"/>
      <c r="L275" s="46"/>
      <c r="M275" s="46"/>
      <c r="N275" s="46"/>
      <c r="O275" s="46"/>
    </row>
    <row r="276" spans="1:15" ht="36.75" customHeight="1" x14ac:dyDescent="0.25">
      <c r="B276" s="45"/>
      <c r="C276" s="45"/>
      <c r="H276" s="50"/>
      <c r="I276" s="51"/>
      <c r="O276" s="46"/>
    </row>
    <row r="277" spans="1:15" ht="36.75" customHeight="1" x14ac:dyDescent="0.25">
      <c r="B277" s="45"/>
      <c r="C277" s="45"/>
      <c r="I277" s="51"/>
    </row>
    <row r="278" spans="1:15" s="42" customFormat="1" ht="51.75" customHeight="1" x14ac:dyDescent="0.25">
      <c r="A278" s="46"/>
      <c r="B278" s="47"/>
      <c r="C278" s="47"/>
      <c r="D278" s="46"/>
      <c r="E278" s="46"/>
      <c r="F278" s="46"/>
      <c r="G278" s="46"/>
      <c r="H278" s="43"/>
      <c r="I278" s="55"/>
      <c r="J278" s="46"/>
      <c r="K278" s="46"/>
      <c r="L278" s="46"/>
      <c r="M278" s="46"/>
      <c r="N278" s="46"/>
      <c r="O278" s="46"/>
    </row>
    <row r="279" spans="1:15" ht="36.75" customHeight="1" x14ac:dyDescent="0.25">
      <c r="B279" s="45"/>
      <c r="C279" s="45"/>
      <c r="I279" s="51"/>
      <c r="O279" s="46"/>
    </row>
    <row r="280" spans="1:15" ht="36.75" customHeight="1" x14ac:dyDescent="0.25">
      <c r="B280" s="45"/>
      <c r="C280" s="45"/>
      <c r="I280" s="51"/>
      <c r="O280" s="46"/>
    </row>
    <row r="281" spans="1:15" ht="36.75" customHeight="1" x14ac:dyDescent="0.25">
      <c r="B281" s="45"/>
      <c r="C281" s="45"/>
      <c r="H281" s="50"/>
      <c r="I281" s="49"/>
      <c r="O281" s="46"/>
    </row>
    <row r="282" spans="1:15" ht="36.75" customHeight="1" x14ac:dyDescent="0.25">
      <c r="B282" s="45"/>
      <c r="C282" s="45"/>
      <c r="I282" s="51"/>
    </row>
    <row r="283" spans="1:15" ht="36.75" customHeight="1" x14ac:dyDescent="0.25">
      <c r="B283" s="45"/>
      <c r="C283" s="45"/>
      <c r="I283" s="51"/>
      <c r="N283" s="54"/>
    </row>
    <row r="284" spans="1:15" ht="36.75" customHeight="1" x14ac:dyDescent="0.25">
      <c r="B284" s="45"/>
      <c r="C284" s="45"/>
      <c r="I284" s="51"/>
      <c r="N284" s="54"/>
    </row>
    <row r="285" spans="1:15" ht="36.75" customHeight="1" x14ac:dyDescent="0.25">
      <c r="B285" s="45"/>
      <c r="C285" s="45"/>
    </row>
    <row r="286" spans="1:15" ht="36.75" customHeight="1" x14ac:dyDescent="0.25">
      <c r="B286" s="45"/>
      <c r="C286" s="45"/>
      <c r="I286" s="51"/>
      <c r="O286" s="46"/>
    </row>
    <row r="287" spans="1:15" ht="36.75" customHeight="1" x14ac:dyDescent="0.25">
      <c r="B287" s="45"/>
      <c r="C287" s="45"/>
      <c r="I287" s="51"/>
      <c r="N287" s="54"/>
    </row>
    <row r="288" spans="1:15" ht="36.75" customHeight="1" x14ac:dyDescent="0.25">
      <c r="B288" s="45"/>
      <c r="C288" s="45"/>
      <c r="I288" s="51"/>
      <c r="O288" s="46"/>
    </row>
    <row r="289" spans="2:15" ht="36.75" customHeight="1" x14ac:dyDescent="0.25">
      <c r="B289" s="45"/>
      <c r="C289" s="45"/>
      <c r="I289" s="51"/>
      <c r="N289" s="54"/>
    </row>
    <row r="290" spans="2:15" ht="60.75" customHeight="1" x14ac:dyDescent="0.25">
      <c r="B290" s="45"/>
      <c r="C290" s="45"/>
      <c r="H290" s="50"/>
      <c r="I290" s="51"/>
      <c r="N290" s="54"/>
    </row>
    <row r="291" spans="2:15" ht="36.75" customHeight="1" x14ac:dyDescent="0.25">
      <c r="B291" s="45"/>
      <c r="C291" s="45"/>
    </row>
    <row r="292" spans="2:15" ht="36.75" customHeight="1" x14ac:dyDescent="0.25">
      <c r="B292" s="45"/>
      <c r="C292" s="45"/>
      <c r="I292" s="51"/>
    </row>
    <row r="293" spans="2:15" ht="163.5" customHeight="1" x14ac:dyDescent="0.25">
      <c r="B293" s="45"/>
      <c r="C293" s="45"/>
      <c r="H293" s="50"/>
      <c r="I293" s="51"/>
      <c r="O293" s="46"/>
    </row>
    <row r="294" spans="2:15" ht="36.75" customHeight="1" x14ac:dyDescent="0.25">
      <c r="B294" s="45"/>
      <c r="C294" s="45"/>
      <c r="H294" s="50"/>
      <c r="I294" s="51"/>
    </row>
    <row r="295" spans="2:15" ht="36.75" customHeight="1" x14ac:dyDescent="0.25">
      <c r="B295" s="45"/>
      <c r="C295" s="45"/>
      <c r="H295" s="50"/>
      <c r="I295" s="51"/>
    </row>
    <row r="296" spans="2:15" ht="98.25" customHeight="1" x14ac:dyDescent="0.25">
      <c r="B296" s="45"/>
      <c r="C296" s="45"/>
      <c r="I296" s="51"/>
    </row>
    <row r="297" spans="2:15" ht="36.75" customHeight="1" x14ac:dyDescent="0.25">
      <c r="B297" s="45"/>
      <c r="C297" s="45"/>
      <c r="H297" s="50"/>
      <c r="I297" s="51"/>
    </row>
    <row r="298" spans="2:15" ht="36.75" customHeight="1" x14ac:dyDescent="0.25">
      <c r="B298" s="45"/>
      <c r="C298" s="45"/>
      <c r="D298" s="46"/>
      <c r="E298" s="46"/>
      <c r="F298" s="46"/>
      <c r="H298" s="48"/>
      <c r="I298" s="51"/>
      <c r="J298" s="46"/>
    </row>
    <row r="299" spans="2:15" ht="36.75" customHeight="1" x14ac:dyDescent="0.25">
      <c r="B299" s="45"/>
      <c r="C299" s="45"/>
      <c r="H299" s="50"/>
      <c r="I299" s="51"/>
      <c r="J299" s="46"/>
    </row>
    <row r="300" spans="2:15" ht="36.75" customHeight="1" x14ac:dyDescent="0.25">
      <c r="B300" s="45"/>
      <c r="C300" s="45"/>
      <c r="I300" s="51"/>
      <c r="N300" s="54"/>
    </row>
    <row r="301" spans="2:15" ht="36.75" customHeight="1" x14ac:dyDescent="0.25">
      <c r="B301" s="45"/>
      <c r="C301" s="45"/>
      <c r="D301" s="46"/>
      <c r="E301" s="46"/>
      <c r="F301" s="46"/>
      <c r="H301" s="48"/>
      <c r="I301" s="51"/>
    </row>
    <row r="302" spans="2:15" ht="36.75" customHeight="1" x14ac:dyDescent="0.25">
      <c r="B302" s="45"/>
      <c r="C302" s="45"/>
      <c r="I302" s="51"/>
      <c r="N302" s="54"/>
    </row>
    <row r="303" spans="2:15" ht="36.75" customHeight="1" x14ac:dyDescent="0.25">
      <c r="B303" s="45"/>
      <c r="C303" s="45"/>
      <c r="I303" s="51"/>
      <c r="N303" s="54"/>
    </row>
    <row r="304" spans="2:15" ht="36.75" customHeight="1" x14ac:dyDescent="0.25">
      <c r="B304" s="45"/>
      <c r="C304" s="45"/>
      <c r="H304" s="50"/>
      <c r="I304" s="51"/>
      <c r="L304" s="56"/>
    </row>
    <row r="305" spans="1:15" ht="36.75" customHeight="1" x14ac:dyDescent="0.25">
      <c r="B305" s="45"/>
      <c r="C305" s="45"/>
      <c r="I305" s="51"/>
    </row>
    <row r="306" spans="1:15" ht="120.75" customHeight="1" x14ac:dyDescent="0.25">
      <c r="B306" s="45"/>
      <c r="C306" s="45"/>
      <c r="H306" s="50"/>
      <c r="I306" s="51"/>
    </row>
    <row r="307" spans="1:15" ht="36.75" customHeight="1" x14ac:dyDescent="0.25">
      <c r="B307" s="45"/>
      <c r="C307" s="45"/>
      <c r="I307" s="51"/>
    </row>
    <row r="308" spans="1:15" ht="36.75" customHeight="1" x14ac:dyDescent="0.25">
      <c r="A308" s="46"/>
      <c r="B308" s="47"/>
      <c r="C308" s="45"/>
      <c r="D308" s="46"/>
      <c r="E308" s="46"/>
      <c r="F308" s="46"/>
      <c r="G308" s="46"/>
      <c r="H308" s="46"/>
      <c r="I308" s="55"/>
      <c r="J308" s="46"/>
      <c r="K308" s="46"/>
      <c r="L308" s="46"/>
      <c r="M308" s="46"/>
      <c r="N308" s="46"/>
      <c r="O308" s="46"/>
    </row>
    <row r="309" spans="1:15" ht="36.75" customHeight="1" x14ac:dyDescent="0.25">
      <c r="B309" s="45"/>
      <c r="C309" s="45"/>
      <c r="I309" s="51"/>
    </row>
    <row r="310" spans="1:15" ht="36.75" customHeight="1" x14ac:dyDescent="0.25">
      <c r="B310" s="45"/>
      <c r="C310" s="45"/>
      <c r="H310" s="50"/>
      <c r="I310" s="51"/>
    </row>
    <row r="311" spans="1:15" ht="36.75" customHeight="1" x14ac:dyDescent="0.25">
      <c r="B311" s="45"/>
      <c r="C311" s="45"/>
      <c r="H311" s="50"/>
      <c r="I311" s="51"/>
    </row>
    <row r="312" spans="1:15" ht="36.75" customHeight="1" x14ac:dyDescent="0.25">
      <c r="B312" s="45"/>
      <c r="C312" s="45"/>
      <c r="I312" s="51"/>
    </row>
    <row r="313" spans="1:15" ht="36.75" customHeight="1" x14ac:dyDescent="0.25">
      <c r="B313" s="45"/>
      <c r="C313" s="45"/>
      <c r="H313" s="50"/>
      <c r="I313" s="49"/>
    </row>
    <row r="314" spans="1:15" ht="36.75" customHeight="1" x14ac:dyDescent="0.25">
      <c r="B314" s="45"/>
      <c r="C314" s="45"/>
      <c r="I314" s="51"/>
    </row>
    <row r="315" spans="1:15" ht="36.75" customHeight="1" x14ac:dyDescent="0.25">
      <c r="B315" s="45"/>
      <c r="C315" s="45"/>
      <c r="I315" s="51"/>
    </row>
    <row r="316" spans="1:15" ht="36.75" customHeight="1" x14ac:dyDescent="0.25">
      <c r="B316" s="45"/>
      <c r="C316" s="45"/>
      <c r="I316" s="51"/>
    </row>
    <row r="317" spans="1:15" ht="36.75" customHeight="1" x14ac:dyDescent="0.25">
      <c r="B317" s="45"/>
      <c r="C317" s="45"/>
      <c r="I317" s="51"/>
      <c r="M317" s="57"/>
    </row>
    <row r="318" spans="1:15" ht="36.75" customHeight="1" x14ac:dyDescent="0.25">
      <c r="B318" s="45"/>
      <c r="C318" s="45"/>
      <c r="I318" s="51"/>
    </row>
    <row r="319" spans="1:15" ht="110.25" customHeight="1" x14ac:dyDescent="0.25">
      <c r="B319" s="45"/>
      <c r="C319" s="45"/>
      <c r="H319" s="50"/>
      <c r="I319" s="51"/>
      <c r="M319" s="57"/>
    </row>
    <row r="320" spans="1:15" ht="36.75" customHeight="1" x14ac:dyDescent="0.25">
      <c r="B320" s="45"/>
      <c r="C320" s="45"/>
      <c r="I320" s="51"/>
      <c r="M320" s="58"/>
    </row>
    <row r="321" spans="1:15" ht="36.75" customHeight="1" x14ac:dyDescent="0.25">
      <c r="B321" s="45"/>
      <c r="C321" s="45"/>
      <c r="I321" s="51"/>
      <c r="M321" s="57"/>
      <c r="N321" s="59"/>
    </row>
    <row r="322" spans="1:15" ht="36.75" customHeight="1" x14ac:dyDescent="0.25">
      <c r="B322" s="45"/>
      <c r="C322" s="45"/>
      <c r="I322" s="51"/>
    </row>
    <row r="323" spans="1:15" ht="228" customHeight="1" x14ac:dyDescent="0.25">
      <c r="B323" s="45"/>
      <c r="C323" s="45"/>
      <c r="H323" s="50"/>
      <c r="I323" s="51"/>
    </row>
    <row r="324" spans="1:15" ht="36.75" customHeight="1" x14ac:dyDescent="0.25">
      <c r="B324" s="45"/>
      <c r="C324" s="45"/>
      <c r="H324" s="50"/>
      <c r="I324" s="51"/>
    </row>
    <row r="325" spans="1:15" ht="36.75" customHeight="1" x14ac:dyDescent="0.25">
      <c r="B325" s="45"/>
      <c r="C325" s="45"/>
      <c r="I325" s="51"/>
    </row>
    <row r="326" spans="1:15" ht="36.75" customHeight="1" x14ac:dyDescent="0.25">
      <c r="B326" s="45"/>
      <c r="C326" s="45"/>
      <c r="H326" s="50"/>
      <c r="I326" s="51"/>
    </row>
    <row r="327" spans="1:15" ht="36.75" customHeight="1" x14ac:dyDescent="0.25">
      <c r="B327" s="45"/>
      <c r="C327" s="45"/>
      <c r="I327" s="51"/>
    </row>
    <row r="328" spans="1:15" ht="36.75" customHeight="1" x14ac:dyDescent="0.25">
      <c r="B328" s="45"/>
      <c r="C328" s="45"/>
      <c r="I328" s="51"/>
    </row>
    <row r="329" spans="1:15" ht="36.75" customHeight="1" x14ac:dyDescent="0.25">
      <c r="B329" s="45"/>
      <c r="C329" s="45"/>
      <c r="I329" s="51"/>
      <c r="N329" s="54"/>
    </row>
    <row r="330" spans="1:15" ht="36.75" customHeight="1" x14ac:dyDescent="0.25">
      <c r="B330" s="45"/>
      <c r="C330" s="45"/>
      <c r="H330" s="50"/>
      <c r="I330" s="51"/>
      <c r="N330" s="54"/>
    </row>
    <row r="331" spans="1:15" ht="36.75" customHeight="1" x14ac:dyDescent="0.25">
      <c r="B331" s="45"/>
      <c r="C331" s="45"/>
      <c r="I331" s="51"/>
      <c r="N331" s="54"/>
    </row>
    <row r="332" spans="1:15" ht="36.75" customHeight="1" x14ac:dyDescent="0.25">
      <c r="B332" s="45"/>
      <c r="C332" s="45"/>
      <c r="H332" s="50"/>
      <c r="I332" s="51"/>
    </row>
    <row r="333" spans="1:15" ht="48.75" customHeight="1" x14ac:dyDescent="0.25">
      <c r="B333" s="45"/>
      <c r="C333" s="45"/>
      <c r="H333" s="50"/>
      <c r="I333" s="51"/>
      <c r="L333" s="60"/>
    </row>
    <row r="334" spans="1:15" ht="36.75" customHeight="1" x14ac:dyDescent="0.25">
      <c r="B334" s="45"/>
      <c r="C334" s="45"/>
      <c r="I334" s="51"/>
    </row>
    <row r="335" spans="1:15" ht="36.75" customHeight="1" x14ac:dyDescent="0.25">
      <c r="B335" s="45"/>
      <c r="C335" s="45"/>
      <c r="I335" s="51"/>
    </row>
    <row r="336" spans="1:15" s="42" customFormat="1" ht="36.75" customHeight="1" x14ac:dyDescent="0.25">
      <c r="A336" s="46"/>
      <c r="B336" s="47"/>
      <c r="C336" s="47"/>
      <c r="D336" s="46"/>
      <c r="E336" s="46"/>
      <c r="F336" s="46"/>
      <c r="G336" s="46"/>
      <c r="H336" s="46"/>
      <c r="I336" s="55"/>
      <c r="J336" s="46"/>
      <c r="K336" s="43"/>
      <c r="L336" s="46"/>
      <c r="M336" s="46"/>
      <c r="N336" s="46"/>
      <c r="O336" s="46"/>
    </row>
    <row r="337" spans="1:15" s="42" customFormat="1" ht="36.75" customHeight="1" x14ac:dyDescent="0.25">
      <c r="A337" s="46"/>
      <c r="B337" s="47"/>
      <c r="C337" s="47"/>
      <c r="D337" s="46"/>
      <c r="E337" s="46"/>
      <c r="F337" s="46"/>
      <c r="G337" s="46"/>
      <c r="H337" s="46"/>
      <c r="I337" s="55"/>
      <c r="J337" s="46"/>
      <c r="K337" s="43"/>
      <c r="L337" s="57"/>
      <c r="M337" s="46"/>
      <c r="N337" s="46"/>
      <c r="O337" s="46"/>
    </row>
    <row r="338" spans="1:15" ht="36.75" customHeight="1" x14ac:dyDescent="0.25">
      <c r="B338" s="45"/>
      <c r="C338" s="45"/>
      <c r="H338" s="50"/>
      <c r="I338" s="51"/>
      <c r="N338" s="54"/>
    </row>
    <row r="339" spans="1:15" ht="36.75" customHeight="1" x14ac:dyDescent="0.25">
      <c r="B339" s="45"/>
      <c r="C339" s="45"/>
      <c r="H339" s="50"/>
      <c r="I339" s="51"/>
      <c r="N339" s="54"/>
    </row>
    <row r="340" spans="1:15" ht="36.75" customHeight="1" x14ac:dyDescent="0.25">
      <c r="B340" s="45"/>
      <c r="C340" s="45"/>
      <c r="I340" s="51"/>
      <c r="L340" s="46"/>
      <c r="M340" s="46"/>
      <c r="N340" s="46"/>
    </row>
    <row r="341" spans="1:15" ht="36.75" customHeight="1" x14ac:dyDescent="0.25">
      <c r="B341" s="45"/>
      <c r="C341" s="45"/>
      <c r="I341" s="49"/>
    </row>
    <row r="342" spans="1:15" ht="15" x14ac:dyDescent="0.25">
      <c r="B342" s="45"/>
      <c r="C342" s="45"/>
      <c r="I342" s="51"/>
    </row>
    <row r="343" spans="1:15" ht="36.75" customHeight="1" x14ac:dyDescent="0.25">
      <c r="B343" s="45"/>
      <c r="C343" s="45"/>
      <c r="I343" s="51"/>
    </row>
    <row r="344" spans="1:15" ht="36.75" customHeight="1" x14ac:dyDescent="0.25">
      <c r="B344" s="45"/>
      <c r="C344" s="45"/>
      <c r="I344" s="51"/>
    </row>
    <row r="345" spans="1:15" ht="36.75" customHeight="1" x14ac:dyDescent="0.25">
      <c r="B345" s="45"/>
      <c r="C345" s="45"/>
      <c r="H345" s="50"/>
      <c r="I345" s="51"/>
      <c r="N345" s="54"/>
    </row>
    <row r="346" spans="1:15" ht="36.75" customHeight="1" x14ac:dyDescent="0.25">
      <c r="B346" s="45"/>
      <c r="C346" s="45"/>
      <c r="I346" s="51"/>
    </row>
    <row r="347" spans="1:15" ht="36.75" customHeight="1" x14ac:dyDescent="0.25">
      <c r="B347" s="45"/>
      <c r="C347" s="45"/>
      <c r="H347" s="50"/>
      <c r="I347" s="51"/>
    </row>
    <row r="348" spans="1:15" ht="36.75" customHeight="1" x14ac:dyDescent="0.25">
      <c r="A348" s="46"/>
      <c r="B348" s="47"/>
      <c r="C348" s="47"/>
      <c r="H348" s="50"/>
      <c r="I348" s="51"/>
    </row>
    <row r="349" spans="1:15" ht="36.75" customHeight="1" x14ac:dyDescent="0.25">
      <c r="B349" s="45"/>
      <c r="C349" s="45"/>
      <c r="H349" s="50"/>
      <c r="I349" s="51"/>
      <c r="N349" s="54"/>
    </row>
    <row r="350" spans="1:15" ht="36.75" customHeight="1" x14ac:dyDescent="0.25">
      <c r="B350" s="45"/>
      <c r="C350" s="45"/>
      <c r="H350" s="50"/>
      <c r="I350" s="51"/>
    </row>
    <row r="351" spans="1:15" ht="36.75" customHeight="1" x14ac:dyDescent="0.25">
      <c r="B351" s="45"/>
      <c r="C351" s="45"/>
      <c r="H351" s="50"/>
      <c r="I351" s="51"/>
      <c r="N351" s="54"/>
    </row>
    <row r="352" spans="1:15" ht="36.75" customHeight="1" x14ac:dyDescent="0.25">
      <c r="B352" s="45"/>
      <c r="C352" s="45"/>
      <c r="I352" s="49"/>
    </row>
    <row r="353" spans="2:14" ht="36.75" customHeight="1" x14ac:dyDescent="0.25">
      <c r="B353" s="45"/>
      <c r="C353" s="45"/>
      <c r="H353" s="50"/>
      <c r="I353" s="51"/>
      <c r="N353" s="54"/>
    </row>
    <row r="354" spans="2:14" ht="36.75" customHeight="1" x14ac:dyDescent="0.25">
      <c r="B354" s="45"/>
      <c r="C354" s="45"/>
      <c r="I354" s="51"/>
    </row>
    <row r="355" spans="2:14" ht="36.75" customHeight="1" x14ac:dyDescent="0.25">
      <c r="B355" s="45"/>
      <c r="C355" s="45"/>
      <c r="H355" s="50"/>
      <c r="I355" s="51"/>
      <c r="N355" s="54"/>
    </row>
    <row r="356" spans="2:14" ht="36.75" customHeight="1" x14ac:dyDescent="0.25">
      <c r="B356" s="45"/>
      <c r="C356" s="45"/>
      <c r="H356" s="50"/>
      <c r="I356" s="51"/>
      <c r="N356" s="54"/>
    </row>
    <row r="357" spans="2:14" ht="36.75" customHeight="1" x14ac:dyDescent="0.15">
      <c r="B357" s="45"/>
      <c r="C357" s="45"/>
      <c r="H357" s="50"/>
      <c r="I357" s="51"/>
      <c r="K357" s="61"/>
    </row>
    <row r="358" spans="2:14" ht="36.75" customHeight="1" x14ac:dyDescent="0.25">
      <c r="B358" s="45"/>
      <c r="C358" s="45"/>
      <c r="H358" s="50"/>
      <c r="I358" s="51"/>
    </row>
    <row r="359" spans="2:14" ht="42.75" customHeight="1" x14ac:dyDescent="0.25">
      <c r="B359" s="45"/>
      <c r="C359" s="45"/>
      <c r="H359" s="50"/>
      <c r="I359" s="62"/>
    </row>
    <row r="360" spans="2:14" ht="36.75" customHeight="1" x14ac:dyDescent="0.25">
      <c r="B360" s="45"/>
      <c r="C360" s="45"/>
      <c r="H360" s="50"/>
      <c r="I360" s="51"/>
    </row>
    <row r="361" spans="2:14" ht="36.75" customHeight="1" x14ac:dyDescent="0.15">
      <c r="B361" s="45"/>
      <c r="C361" s="45"/>
      <c r="H361" s="50"/>
      <c r="I361" s="51"/>
      <c r="K361" s="61"/>
    </row>
    <row r="362" spans="2:14" ht="36.75" customHeight="1" x14ac:dyDescent="0.25">
      <c r="B362" s="45"/>
      <c r="C362" s="45"/>
      <c r="I362" s="51"/>
      <c r="M362" s="57"/>
      <c r="N362" s="59"/>
    </row>
    <row r="363" spans="2:14" ht="32.25" customHeight="1" x14ac:dyDescent="0.25">
      <c r="B363" s="45"/>
      <c r="C363" s="45"/>
      <c r="H363" s="50"/>
      <c r="I363" s="51"/>
    </row>
    <row r="364" spans="2:14" ht="45.75" customHeight="1" x14ac:dyDescent="0.25">
      <c r="B364" s="45"/>
      <c r="C364" s="45"/>
      <c r="H364" s="50"/>
      <c r="I364" s="51"/>
    </row>
    <row r="365" spans="2:14" ht="36.75" customHeight="1" x14ac:dyDescent="0.2">
      <c r="B365" s="45"/>
      <c r="C365" s="45"/>
      <c r="I365" s="51"/>
      <c r="N365" s="59"/>
    </row>
    <row r="366" spans="2:14" ht="36.75" customHeight="1" x14ac:dyDescent="0.25">
      <c r="B366" s="45"/>
      <c r="C366" s="45"/>
      <c r="H366" s="50"/>
      <c r="I366" s="51"/>
    </row>
    <row r="367" spans="2:14" ht="54.75" customHeight="1" x14ac:dyDescent="0.25">
      <c r="B367" s="45"/>
      <c r="C367" s="45"/>
      <c r="H367" s="50"/>
      <c r="I367" s="51"/>
      <c r="N367" s="54"/>
    </row>
    <row r="368" spans="2:14" ht="36.75" customHeight="1" x14ac:dyDescent="0.25">
      <c r="B368" s="45"/>
      <c r="C368" s="45"/>
      <c r="H368" s="50"/>
      <c r="I368" s="51"/>
      <c r="N368" s="54"/>
    </row>
    <row r="369" spans="2:14" ht="36.75" customHeight="1" x14ac:dyDescent="0.25">
      <c r="B369" s="45"/>
      <c r="C369" s="45"/>
      <c r="H369" s="50"/>
      <c r="I369" s="51"/>
    </row>
    <row r="370" spans="2:14" ht="36.75" customHeight="1" x14ac:dyDescent="0.25">
      <c r="B370" s="45"/>
      <c r="C370" s="45"/>
      <c r="H370" s="50"/>
      <c r="I370" s="51"/>
    </row>
    <row r="371" spans="2:14" ht="36.75" customHeight="1" x14ac:dyDescent="0.25">
      <c r="B371" s="45"/>
      <c r="C371" s="45"/>
      <c r="H371" s="50"/>
      <c r="I371" s="51"/>
      <c r="N371" s="54"/>
    </row>
    <row r="372" spans="2:14" ht="36.75" customHeight="1" x14ac:dyDescent="0.25">
      <c r="B372" s="45"/>
      <c r="C372" s="45"/>
      <c r="H372" s="50"/>
      <c r="I372" s="51"/>
    </row>
    <row r="373" spans="2:14" ht="36.75" customHeight="1" x14ac:dyDescent="0.25">
      <c r="B373" s="45"/>
      <c r="C373" s="45"/>
      <c r="H373" s="50"/>
      <c r="I373" s="51"/>
      <c r="N373" s="54"/>
    </row>
    <row r="374" spans="2:14" ht="36.75" customHeight="1" x14ac:dyDescent="0.25">
      <c r="B374" s="45"/>
      <c r="C374" s="45"/>
      <c r="H374" s="50"/>
      <c r="I374" s="51"/>
      <c r="N374" s="54"/>
    </row>
    <row r="375" spans="2:14" ht="36.75" customHeight="1" x14ac:dyDescent="0.25">
      <c r="B375" s="45"/>
      <c r="C375" s="45"/>
      <c r="H375" s="50"/>
      <c r="I375" s="51"/>
      <c r="N375" s="54"/>
    </row>
    <row r="376" spans="2:14" ht="36.75" customHeight="1" x14ac:dyDescent="0.25">
      <c r="B376" s="45"/>
      <c r="C376" s="45"/>
      <c r="H376" s="50"/>
      <c r="I376" s="51"/>
    </row>
    <row r="377" spans="2:14" ht="36.75" customHeight="1" x14ac:dyDescent="0.25">
      <c r="B377" s="45"/>
      <c r="C377" s="45"/>
      <c r="H377" s="50"/>
      <c r="I377" s="51"/>
      <c r="N377" s="54"/>
    </row>
    <row r="378" spans="2:14" ht="36.75" customHeight="1" x14ac:dyDescent="0.25">
      <c r="B378" s="45"/>
      <c r="C378" s="45"/>
      <c r="I378" s="51"/>
      <c r="N378" s="54"/>
    </row>
    <row r="379" spans="2:14" ht="36.75" customHeight="1" x14ac:dyDescent="0.25">
      <c r="B379" s="45"/>
      <c r="C379" s="45"/>
      <c r="I379" s="51"/>
      <c r="N379" s="54"/>
    </row>
    <row r="380" spans="2:14" ht="36.75" customHeight="1" x14ac:dyDescent="0.25">
      <c r="B380" s="45"/>
      <c r="C380" s="45"/>
      <c r="I380" s="51"/>
      <c r="N380" s="54"/>
    </row>
    <row r="381" spans="2:14" ht="36.75" customHeight="1" x14ac:dyDescent="0.25">
      <c r="B381" s="45"/>
      <c r="C381" s="45"/>
      <c r="I381" s="51"/>
      <c r="N381" s="54"/>
    </row>
    <row r="382" spans="2:14" ht="36.75" customHeight="1" x14ac:dyDescent="0.25">
      <c r="B382" s="45"/>
      <c r="C382" s="45"/>
      <c r="I382" s="51"/>
      <c r="N382" s="54"/>
    </row>
    <row r="383" spans="2:14" ht="36.75" customHeight="1" x14ac:dyDescent="0.25">
      <c r="B383" s="45"/>
      <c r="C383" s="45"/>
      <c r="I383" s="51"/>
    </row>
    <row r="384" spans="2:14" ht="36.75" customHeight="1" x14ac:dyDescent="0.25">
      <c r="B384" s="45"/>
      <c r="C384" s="45"/>
      <c r="H384" s="50"/>
      <c r="I384" s="51"/>
      <c r="N384" s="54"/>
    </row>
    <row r="385" spans="2:14" ht="36.75" customHeight="1" x14ac:dyDescent="0.25">
      <c r="B385" s="45"/>
      <c r="C385" s="45"/>
      <c r="H385" s="50"/>
      <c r="I385" s="51"/>
      <c r="N385" s="54"/>
    </row>
    <row r="386" spans="2:14" ht="36.75" customHeight="1" x14ac:dyDescent="0.25">
      <c r="B386" s="45"/>
      <c r="C386" s="45"/>
      <c r="H386" s="50"/>
      <c r="I386" s="51"/>
      <c r="N386" s="54"/>
    </row>
    <row r="387" spans="2:14" ht="36.75" customHeight="1" x14ac:dyDescent="0.25">
      <c r="B387" s="45"/>
      <c r="C387" s="45"/>
      <c r="H387" s="50"/>
      <c r="I387" s="51"/>
      <c r="N387" s="54"/>
    </row>
    <row r="388" spans="2:14" ht="36.75" customHeight="1" x14ac:dyDescent="0.25">
      <c r="B388" s="45"/>
      <c r="C388" s="45"/>
      <c r="H388" s="50"/>
      <c r="I388" s="51"/>
    </row>
    <row r="389" spans="2:14" ht="36.75" customHeight="1" x14ac:dyDescent="0.25">
      <c r="B389" s="45"/>
      <c r="C389" s="45"/>
      <c r="H389" s="50"/>
      <c r="I389" s="51"/>
      <c r="N389" s="54"/>
    </row>
    <row r="390" spans="2:14" ht="36.75" customHeight="1" x14ac:dyDescent="0.25">
      <c r="B390" s="45"/>
      <c r="C390" s="45"/>
      <c r="H390" s="50"/>
      <c r="I390" s="51"/>
    </row>
    <row r="391" spans="2:14" ht="43.5" customHeight="1" x14ac:dyDescent="0.25">
      <c r="B391" s="45"/>
      <c r="C391" s="45"/>
      <c r="H391" s="50"/>
      <c r="I391" s="51"/>
    </row>
    <row r="392" spans="2:14" ht="36.75" customHeight="1" x14ac:dyDescent="0.25">
      <c r="B392" s="45"/>
      <c r="C392" s="45"/>
      <c r="I392" s="51"/>
      <c r="N392" s="54"/>
    </row>
    <row r="393" spans="2:14" ht="36.75" customHeight="1" x14ac:dyDescent="0.25">
      <c r="B393" s="45"/>
      <c r="C393" s="45"/>
      <c r="I393" s="51"/>
      <c r="N393" s="54"/>
    </row>
    <row r="394" spans="2:14" ht="36.75" customHeight="1" x14ac:dyDescent="0.25">
      <c r="B394" s="45"/>
      <c r="C394" s="45"/>
      <c r="I394" s="51"/>
      <c r="N394" s="54"/>
    </row>
    <row r="395" spans="2:14" ht="36.75" customHeight="1" x14ac:dyDescent="0.25">
      <c r="B395" s="45"/>
      <c r="C395" s="45"/>
      <c r="I395" s="51"/>
      <c r="N395" s="54"/>
    </row>
    <row r="396" spans="2:14" ht="36.75" customHeight="1" x14ac:dyDescent="0.25">
      <c r="B396" s="45"/>
      <c r="C396" s="45"/>
      <c r="I396" s="51"/>
      <c r="N396" s="54"/>
    </row>
    <row r="397" spans="2:14" ht="36.75" customHeight="1" x14ac:dyDescent="0.25">
      <c r="B397" s="45"/>
      <c r="C397" s="45"/>
      <c r="I397" s="51"/>
      <c r="N397" s="54"/>
    </row>
    <row r="398" spans="2:14" ht="36.75" customHeight="1" x14ac:dyDescent="0.25">
      <c r="B398" s="45"/>
      <c r="C398" s="45"/>
      <c r="I398" s="51"/>
      <c r="N398" s="54"/>
    </row>
    <row r="399" spans="2:14" ht="36.75" customHeight="1" x14ac:dyDescent="0.25">
      <c r="B399" s="45"/>
      <c r="C399" s="45"/>
      <c r="I399" s="51"/>
      <c r="N399" s="54"/>
    </row>
    <row r="400" spans="2:14" ht="36.75" customHeight="1" x14ac:dyDescent="0.25">
      <c r="B400" s="45"/>
      <c r="C400" s="45"/>
      <c r="I400" s="51"/>
      <c r="N400" s="54"/>
    </row>
    <row r="401" spans="2:14" ht="36.75" customHeight="1" x14ac:dyDescent="0.25">
      <c r="B401" s="45"/>
      <c r="C401" s="45"/>
      <c r="I401" s="51"/>
      <c r="N401" s="54"/>
    </row>
    <row r="402" spans="2:14" ht="36.75" customHeight="1" x14ac:dyDescent="0.25">
      <c r="B402" s="45"/>
      <c r="C402" s="45"/>
      <c r="H402" s="50"/>
      <c r="I402" s="51"/>
    </row>
    <row r="403" spans="2:14" ht="36.75" customHeight="1" x14ac:dyDescent="0.25">
      <c r="B403" s="45"/>
      <c r="C403" s="45"/>
      <c r="H403" s="50"/>
      <c r="I403" s="51"/>
    </row>
    <row r="404" spans="2:14" ht="36.75" customHeight="1" x14ac:dyDescent="0.25">
      <c r="B404" s="45"/>
      <c r="C404" s="45"/>
      <c r="H404" s="50"/>
      <c r="I404" s="51"/>
    </row>
    <row r="405" spans="2:14" ht="36.75" customHeight="1" x14ac:dyDescent="0.25">
      <c r="B405" s="45"/>
      <c r="C405" s="45"/>
      <c r="H405" s="50"/>
      <c r="I405" s="51"/>
    </row>
    <row r="406" spans="2:14" ht="36.75" customHeight="1" x14ac:dyDescent="0.25">
      <c r="B406" s="45"/>
      <c r="C406" s="45"/>
      <c r="H406" s="50"/>
      <c r="I406" s="51"/>
    </row>
    <row r="407" spans="2:14" ht="36.75" customHeight="1" x14ac:dyDescent="0.25">
      <c r="B407" s="45"/>
      <c r="C407" s="45"/>
      <c r="H407" s="50"/>
      <c r="I407" s="51"/>
      <c r="N407" s="54"/>
    </row>
    <row r="408" spans="2:14" ht="36.75" customHeight="1" x14ac:dyDescent="0.25">
      <c r="B408" s="45"/>
      <c r="C408" s="45"/>
      <c r="H408" s="50"/>
      <c r="I408" s="51"/>
      <c r="N408" s="54"/>
    </row>
    <row r="409" spans="2:14" ht="43.5" customHeight="1" x14ac:dyDescent="0.25">
      <c r="B409" s="45"/>
      <c r="C409" s="45"/>
      <c r="H409" s="50"/>
      <c r="I409" s="51"/>
      <c r="N409" s="54"/>
    </row>
    <row r="410" spans="2:14" ht="65.25" customHeight="1" x14ac:dyDescent="0.25">
      <c r="B410" s="45"/>
      <c r="C410" s="45"/>
      <c r="H410" s="50"/>
      <c r="I410" s="51"/>
    </row>
    <row r="411" spans="2:14" ht="34.5" customHeight="1" x14ac:dyDescent="0.25">
      <c r="B411" s="45"/>
      <c r="C411" s="45"/>
      <c r="H411" s="50"/>
      <c r="I411" s="51"/>
      <c r="N411" s="54"/>
    </row>
    <row r="412" spans="2:14" ht="36.75" customHeight="1" x14ac:dyDescent="0.2">
      <c r="B412" s="45"/>
      <c r="C412" s="45"/>
      <c r="I412" s="51"/>
      <c r="N412" s="59"/>
    </row>
    <row r="413" spans="2:14" ht="36.75" customHeight="1" x14ac:dyDescent="0.25">
      <c r="B413" s="45"/>
      <c r="C413" s="45"/>
      <c r="H413" s="50"/>
      <c r="I413" s="51"/>
      <c r="N413" s="54"/>
    </row>
    <row r="414" spans="2:14" ht="36.75" customHeight="1" x14ac:dyDescent="0.25">
      <c r="B414" s="45"/>
      <c r="C414" s="45"/>
      <c r="H414" s="50"/>
      <c r="I414" s="51"/>
    </row>
    <row r="415" spans="2:14" ht="36.75" customHeight="1" x14ac:dyDescent="0.25">
      <c r="B415" s="45"/>
      <c r="C415" s="45"/>
      <c r="H415" s="50"/>
      <c r="I415" s="51"/>
    </row>
    <row r="416" spans="2:14" ht="36.75" customHeight="1" x14ac:dyDescent="0.25">
      <c r="B416" s="45"/>
      <c r="C416" s="45"/>
      <c r="H416" s="50"/>
      <c r="I416" s="51"/>
    </row>
    <row r="417" spans="1:15" ht="36.75" customHeight="1" x14ac:dyDescent="0.25">
      <c r="B417" s="45"/>
      <c r="C417" s="45"/>
      <c r="H417" s="50"/>
      <c r="I417" s="51"/>
    </row>
    <row r="418" spans="1:15" ht="36.75" customHeight="1" x14ac:dyDescent="0.25">
      <c r="B418" s="45"/>
      <c r="C418" s="45"/>
      <c r="H418" s="50"/>
      <c r="I418" s="51"/>
    </row>
    <row r="419" spans="1:15" ht="36.75" customHeight="1" x14ac:dyDescent="0.25">
      <c r="B419" s="45"/>
      <c r="C419" s="45"/>
      <c r="I419" s="51"/>
    </row>
    <row r="420" spans="1:15" ht="36.75" customHeight="1" x14ac:dyDescent="0.25">
      <c r="B420" s="45"/>
      <c r="C420" s="45"/>
      <c r="H420" s="50"/>
      <c r="I420" s="51"/>
    </row>
    <row r="421" spans="1:15" ht="36.75" customHeight="1" x14ac:dyDescent="0.25">
      <c r="B421" s="45"/>
      <c r="C421" s="45"/>
      <c r="I421" s="51"/>
    </row>
    <row r="422" spans="1:15" ht="36.75" customHeight="1" x14ac:dyDescent="0.25">
      <c r="B422" s="45"/>
      <c r="C422" s="45"/>
      <c r="H422" s="50"/>
      <c r="I422" s="51"/>
    </row>
    <row r="423" spans="1:15" ht="36.75" customHeight="1" x14ac:dyDescent="0.25">
      <c r="A423" s="52"/>
      <c r="B423" s="45"/>
      <c r="C423" s="45"/>
      <c r="H423" s="50"/>
      <c r="I423" s="51"/>
      <c r="J423" s="52"/>
      <c r="N423" s="54"/>
    </row>
    <row r="424" spans="1:15" ht="36.75" customHeight="1" x14ac:dyDescent="0.25">
      <c r="B424" s="45"/>
      <c r="C424" s="45"/>
      <c r="H424" s="50"/>
      <c r="I424" s="51"/>
    </row>
    <row r="425" spans="1:15" ht="32.25" customHeight="1" x14ac:dyDescent="0.25">
      <c r="B425" s="45"/>
      <c r="C425" s="45"/>
      <c r="H425" s="50"/>
      <c r="I425" s="51"/>
    </row>
    <row r="426" spans="1:15" ht="39" customHeight="1" x14ac:dyDescent="0.25">
      <c r="B426" s="45"/>
      <c r="C426" s="45"/>
      <c r="H426" s="50"/>
      <c r="I426" s="51"/>
    </row>
    <row r="427" spans="1:15" ht="36.75" customHeight="1" x14ac:dyDescent="0.25">
      <c r="B427" s="45"/>
      <c r="C427" s="45"/>
      <c r="I427" s="51"/>
    </row>
    <row r="428" spans="1:15" ht="36.75" customHeight="1" x14ac:dyDescent="0.25">
      <c r="B428" s="45"/>
      <c r="C428" s="45"/>
      <c r="H428" s="50"/>
      <c r="I428" s="51"/>
    </row>
    <row r="429" spans="1:15" ht="36.75" customHeight="1" x14ac:dyDescent="0.25">
      <c r="B429" s="45"/>
      <c r="C429" s="45"/>
      <c r="I429" s="51"/>
      <c r="N429" s="54"/>
    </row>
    <row r="430" spans="1:15" ht="36.75" customHeight="1" x14ac:dyDescent="0.25">
      <c r="B430" s="45"/>
      <c r="C430" s="45"/>
      <c r="H430" s="50"/>
      <c r="I430" s="51"/>
      <c r="N430" s="54"/>
    </row>
    <row r="431" spans="1:15" s="42" customFormat="1" ht="36.75" customHeight="1" x14ac:dyDescent="0.25">
      <c r="A431" s="46"/>
      <c r="B431" s="47"/>
      <c r="C431" s="47"/>
      <c r="D431" s="46"/>
      <c r="E431" s="46"/>
      <c r="F431" s="46"/>
      <c r="G431" s="46"/>
      <c r="H431" s="48"/>
      <c r="I431" s="51"/>
      <c r="J431" s="46"/>
      <c r="K431" s="46"/>
      <c r="L431" s="46"/>
      <c r="M431" s="46"/>
      <c r="N431" s="46"/>
      <c r="O431" s="46"/>
    </row>
    <row r="432" spans="1:15" ht="36.75" customHeight="1" x14ac:dyDescent="0.2">
      <c r="H432" s="50"/>
      <c r="I432" s="51"/>
      <c r="N432" s="59"/>
    </row>
    <row r="433" spans="1:14" ht="65.25" customHeight="1" x14ac:dyDescent="0.25">
      <c r="B433" s="45"/>
      <c r="C433" s="45"/>
      <c r="F433" s="46"/>
      <c r="G433" s="46"/>
      <c r="H433" s="50"/>
      <c r="I433" s="51"/>
      <c r="J433" s="46"/>
    </row>
    <row r="434" spans="1:14" ht="36.75" customHeight="1" x14ac:dyDescent="0.25">
      <c r="B434" s="45"/>
      <c r="C434" s="45"/>
      <c r="I434" s="51"/>
    </row>
    <row r="435" spans="1:14" ht="30" customHeight="1" x14ac:dyDescent="0.25">
      <c r="B435" s="45"/>
      <c r="C435" s="45"/>
      <c r="H435" s="50"/>
      <c r="I435" s="51"/>
      <c r="J435" s="46"/>
    </row>
    <row r="436" spans="1:14" ht="36.75" customHeight="1" x14ac:dyDescent="0.25">
      <c r="A436" s="46"/>
      <c r="B436" s="45"/>
      <c r="C436" s="45"/>
      <c r="H436" s="50"/>
      <c r="I436" s="51"/>
      <c r="J436" s="46"/>
    </row>
    <row r="437" spans="1:14" ht="36.75" customHeight="1" x14ac:dyDescent="0.25">
      <c r="B437" s="45"/>
      <c r="C437" s="45"/>
      <c r="G437" s="46"/>
      <c r="H437" s="50"/>
      <c r="I437" s="51"/>
      <c r="J437" s="46"/>
      <c r="N437" s="63"/>
    </row>
    <row r="438" spans="1:14" ht="36.75" customHeight="1" x14ac:dyDescent="0.25">
      <c r="B438" s="45"/>
      <c r="C438" s="45"/>
      <c r="H438" s="50"/>
      <c r="I438" s="51"/>
    </row>
    <row r="439" spans="1:14" ht="27.75" customHeight="1" x14ac:dyDescent="0.25">
      <c r="B439" s="45"/>
      <c r="C439" s="45"/>
      <c r="H439" s="50"/>
      <c r="I439" s="51"/>
    </row>
    <row r="440" spans="1:14" ht="36.75" customHeight="1" x14ac:dyDescent="0.25">
      <c r="B440" s="45"/>
      <c r="C440" s="45"/>
      <c r="I440" s="51"/>
      <c r="N440" s="54"/>
    </row>
    <row r="441" spans="1:14" ht="36.75" customHeight="1" x14ac:dyDescent="0.25">
      <c r="B441" s="45"/>
      <c r="C441" s="45"/>
      <c r="H441" s="50"/>
      <c r="I441" s="51"/>
    </row>
    <row r="442" spans="1:14" ht="36.75" customHeight="1" x14ac:dyDescent="0.2">
      <c r="B442" s="45"/>
      <c r="C442" s="45"/>
      <c r="H442" s="50"/>
      <c r="I442" s="51"/>
      <c r="N442" s="59"/>
    </row>
    <row r="443" spans="1:14" ht="36.75" customHeight="1" x14ac:dyDescent="0.25">
      <c r="B443" s="45"/>
      <c r="C443" s="45"/>
      <c r="H443" s="50"/>
      <c r="I443" s="51"/>
      <c r="N443" s="63"/>
    </row>
    <row r="444" spans="1:14" ht="36.75" customHeight="1" x14ac:dyDescent="0.2">
      <c r="B444" s="45"/>
      <c r="C444" s="45"/>
      <c r="I444" s="51"/>
      <c r="N444" s="59"/>
    </row>
    <row r="445" spans="1:14" ht="36.75" customHeight="1" x14ac:dyDescent="0.25">
      <c r="B445" s="45"/>
      <c r="C445" s="45"/>
      <c r="H445" s="50"/>
      <c r="I445" s="51"/>
      <c r="M445" s="57"/>
    </row>
    <row r="446" spans="1:14" ht="36.75" customHeight="1" x14ac:dyDescent="0.25">
      <c r="B446" s="45"/>
      <c r="C446" s="45"/>
      <c r="H446" s="50"/>
      <c r="I446" s="51"/>
    </row>
    <row r="447" spans="1:14" ht="36.75" customHeight="1" x14ac:dyDescent="0.25">
      <c r="B447" s="45"/>
      <c r="C447" s="45"/>
      <c r="H447" s="50"/>
      <c r="I447" s="51"/>
      <c r="N447" s="63"/>
    </row>
    <row r="448" spans="1:14" ht="36.75" customHeight="1" x14ac:dyDescent="0.25">
      <c r="B448" s="45"/>
      <c r="C448" s="45"/>
      <c r="H448" s="50"/>
      <c r="I448" s="51"/>
      <c r="N448" s="63"/>
    </row>
    <row r="449" spans="1:15" ht="36.75" customHeight="1" x14ac:dyDescent="0.25">
      <c r="B449" s="45"/>
      <c r="C449" s="45"/>
      <c r="H449" s="50"/>
      <c r="I449" s="51"/>
      <c r="N449" s="63"/>
    </row>
    <row r="450" spans="1:15" ht="36.75" customHeight="1" x14ac:dyDescent="0.25">
      <c r="B450" s="45"/>
      <c r="C450" s="45"/>
      <c r="H450" s="50"/>
      <c r="I450" s="51"/>
      <c r="N450" s="63"/>
    </row>
    <row r="451" spans="1:15" ht="36.75" customHeight="1" x14ac:dyDescent="0.25">
      <c r="B451" s="45"/>
      <c r="C451" s="45"/>
      <c r="H451" s="50"/>
      <c r="I451" s="51"/>
      <c r="N451" s="54"/>
    </row>
    <row r="452" spans="1:15" ht="36.75" customHeight="1" x14ac:dyDescent="0.25">
      <c r="B452" s="45"/>
      <c r="C452" s="45"/>
      <c r="H452" s="50"/>
      <c r="I452" s="51"/>
      <c r="N452" s="54"/>
    </row>
    <row r="453" spans="1:15" ht="36.75" customHeight="1" x14ac:dyDescent="0.25">
      <c r="B453" s="45"/>
      <c r="C453" s="45"/>
      <c r="H453" s="50"/>
      <c r="I453" s="51"/>
      <c r="N453" s="54"/>
    </row>
    <row r="454" spans="1:15" ht="36.75" customHeight="1" x14ac:dyDescent="0.25">
      <c r="B454" s="45"/>
      <c r="C454" s="45"/>
      <c r="H454" s="50"/>
      <c r="I454" s="51"/>
      <c r="N454" s="54"/>
    </row>
    <row r="455" spans="1:15" ht="36.75" customHeight="1" x14ac:dyDescent="0.25">
      <c r="B455" s="45"/>
      <c r="C455" s="45"/>
    </row>
    <row r="456" spans="1:15" ht="36.75" customHeight="1" x14ac:dyDescent="0.25">
      <c r="B456" s="45"/>
      <c r="C456" s="45"/>
      <c r="H456" s="50"/>
      <c r="I456" s="51"/>
    </row>
    <row r="457" spans="1:15" ht="36.75" customHeight="1" x14ac:dyDescent="0.25">
      <c r="B457" s="45"/>
      <c r="C457" s="45"/>
      <c r="H457" s="50"/>
      <c r="I457" s="51"/>
    </row>
    <row r="458" spans="1:15" ht="36.75" customHeight="1" x14ac:dyDescent="0.25">
      <c r="B458" s="45"/>
      <c r="C458" s="45"/>
      <c r="H458" s="50"/>
      <c r="I458" s="51"/>
    </row>
    <row r="459" spans="1:15" s="42" customFormat="1" ht="36.75" customHeight="1" x14ac:dyDescent="0.25">
      <c r="A459" s="46"/>
      <c r="B459" s="47"/>
      <c r="C459" s="47"/>
      <c r="D459" s="46"/>
      <c r="E459" s="46"/>
      <c r="F459" s="46"/>
      <c r="G459" s="46"/>
      <c r="H459" s="48"/>
      <c r="I459" s="51"/>
      <c r="J459" s="46"/>
      <c r="K459" s="46"/>
      <c r="L459" s="46"/>
      <c r="M459" s="46"/>
      <c r="N459" s="46"/>
      <c r="O459" s="46"/>
    </row>
    <row r="460" spans="1:15" s="42" customFormat="1" ht="48" customHeight="1" x14ac:dyDescent="0.2">
      <c r="A460" s="46"/>
      <c r="B460" s="47"/>
      <c r="C460" s="47"/>
      <c r="D460" s="46"/>
      <c r="E460" s="46"/>
      <c r="F460" s="46"/>
      <c r="G460" s="46"/>
      <c r="H460" s="48"/>
      <c r="I460" s="51"/>
      <c r="J460" s="46"/>
      <c r="K460" s="43"/>
      <c r="L460" s="46"/>
      <c r="M460" s="46"/>
      <c r="N460" s="64"/>
      <c r="O460" s="43"/>
    </row>
    <row r="461" spans="1:15" s="42" customFormat="1" ht="36.75" customHeight="1" x14ac:dyDescent="0.25">
      <c r="A461" s="46"/>
      <c r="B461" s="47"/>
      <c r="C461" s="47"/>
      <c r="D461" s="46"/>
      <c r="E461" s="46"/>
      <c r="F461" s="46"/>
      <c r="G461" s="46"/>
      <c r="H461" s="48"/>
      <c r="I461" s="51"/>
      <c r="J461" s="46"/>
      <c r="K461" s="46"/>
      <c r="L461" s="46"/>
      <c r="M461" s="46"/>
      <c r="N461" s="65"/>
      <c r="O461" s="46"/>
    </row>
    <row r="462" spans="1:15" ht="36.75" customHeight="1" x14ac:dyDescent="0.25">
      <c r="B462" s="45"/>
      <c r="C462" s="45"/>
      <c r="I462" s="51"/>
    </row>
    <row r="463" spans="1:15" ht="36.75" customHeight="1" x14ac:dyDescent="0.25">
      <c r="B463" s="45"/>
      <c r="C463" s="45"/>
      <c r="H463" s="50"/>
      <c r="I463" s="51"/>
      <c r="N463" s="66"/>
    </row>
    <row r="464" spans="1:15" ht="36.75" customHeight="1" x14ac:dyDescent="0.25">
      <c r="B464" s="45"/>
      <c r="C464" s="45"/>
      <c r="H464" s="50"/>
      <c r="I464" s="51"/>
      <c r="N464" s="66"/>
    </row>
    <row r="465" spans="1:14" ht="36.75" customHeight="1" x14ac:dyDescent="0.25">
      <c r="A465" s="46"/>
      <c r="B465" s="47"/>
      <c r="C465" s="47"/>
      <c r="I465" s="51"/>
      <c r="N465" s="54"/>
    </row>
    <row r="466" spans="1:14" ht="36.75" customHeight="1" x14ac:dyDescent="0.25">
      <c r="B466" s="45"/>
      <c r="C466" s="45"/>
      <c r="H466" s="50"/>
      <c r="I466" s="51"/>
    </row>
    <row r="467" spans="1:14" ht="36.75" customHeight="1" x14ac:dyDescent="0.25">
      <c r="B467" s="45"/>
      <c r="C467" s="45"/>
      <c r="H467" s="50"/>
      <c r="I467" s="51"/>
      <c r="N467" s="54"/>
    </row>
    <row r="468" spans="1:14" ht="36.75" customHeight="1" x14ac:dyDescent="0.25">
      <c r="B468" s="45"/>
      <c r="C468" s="45"/>
      <c r="I468" s="51"/>
      <c r="N468" s="54"/>
    </row>
    <row r="469" spans="1:14" ht="36.75" customHeight="1" x14ac:dyDescent="0.25">
      <c r="B469" s="45"/>
      <c r="C469" s="45"/>
      <c r="I469" s="51"/>
    </row>
    <row r="470" spans="1:14" ht="36.75" customHeight="1" x14ac:dyDescent="0.25">
      <c r="B470" s="45"/>
      <c r="C470" s="45"/>
      <c r="I470" s="51"/>
    </row>
    <row r="471" spans="1:14" ht="74.25" customHeight="1" x14ac:dyDescent="0.25">
      <c r="B471" s="45"/>
      <c r="C471" s="45"/>
      <c r="H471" s="50"/>
      <c r="I471" s="51"/>
    </row>
    <row r="472" spans="1:14" ht="45.75" customHeight="1" x14ac:dyDescent="0.25">
      <c r="B472" s="45"/>
      <c r="C472" s="45"/>
      <c r="I472" s="51"/>
    </row>
    <row r="473" spans="1:14" ht="36.75" customHeight="1" x14ac:dyDescent="0.2">
      <c r="B473" s="45"/>
      <c r="C473" s="45"/>
      <c r="I473" s="51"/>
      <c r="N473" s="59"/>
    </row>
    <row r="474" spans="1:14" ht="38.25" customHeight="1" x14ac:dyDescent="0.25">
      <c r="B474" s="45"/>
      <c r="C474" s="45"/>
      <c r="I474" s="51"/>
    </row>
    <row r="475" spans="1:14" ht="36.75" customHeight="1" x14ac:dyDescent="0.25">
      <c r="B475" s="45"/>
      <c r="C475" s="45"/>
      <c r="H475" s="50"/>
      <c r="I475" s="51"/>
      <c r="N475" s="54"/>
    </row>
    <row r="476" spans="1:14" ht="36.75" customHeight="1" x14ac:dyDescent="0.25">
      <c r="B476" s="45"/>
      <c r="C476" s="45"/>
      <c r="I476" s="51"/>
      <c r="N476" s="54"/>
    </row>
    <row r="477" spans="1:14" ht="36.75" customHeight="1" x14ac:dyDescent="0.25">
      <c r="B477" s="45"/>
      <c r="C477" s="45"/>
      <c r="I477" s="51"/>
      <c r="N477" s="54"/>
    </row>
    <row r="478" spans="1:14" ht="36.75" customHeight="1" x14ac:dyDescent="0.25">
      <c r="B478" s="45"/>
      <c r="C478" s="45"/>
      <c r="I478" s="51"/>
    </row>
    <row r="479" spans="1:14" ht="36.75" customHeight="1" x14ac:dyDescent="0.25">
      <c r="B479" s="45"/>
      <c r="C479" s="45"/>
      <c r="I479" s="51"/>
    </row>
    <row r="480" spans="1:14" ht="36.75" customHeight="1" x14ac:dyDescent="0.25">
      <c r="B480" s="45"/>
      <c r="C480" s="45"/>
      <c r="I480" s="51"/>
    </row>
    <row r="481" spans="2:14" ht="36.75" customHeight="1" x14ac:dyDescent="0.25">
      <c r="B481" s="45"/>
      <c r="C481" s="45"/>
      <c r="H481" s="50"/>
      <c r="I481" s="51"/>
      <c r="J481" s="46"/>
      <c r="K481" s="46"/>
      <c r="N481" s="54"/>
    </row>
    <row r="482" spans="2:14" ht="36.75" customHeight="1" x14ac:dyDescent="0.25">
      <c r="B482" s="45"/>
      <c r="C482" s="45"/>
      <c r="H482" s="50"/>
      <c r="I482" s="51"/>
      <c r="J482" s="46"/>
      <c r="K482" s="46"/>
      <c r="N482" s="54"/>
    </row>
    <row r="483" spans="2:14" ht="36.75" customHeight="1" x14ac:dyDescent="0.25">
      <c r="B483" s="45"/>
      <c r="C483" s="45"/>
      <c r="H483" s="50"/>
      <c r="I483" s="51"/>
      <c r="J483" s="46"/>
      <c r="K483" s="46"/>
      <c r="N483" s="54"/>
    </row>
    <row r="484" spans="2:14" ht="36.75" customHeight="1" x14ac:dyDescent="0.25">
      <c r="B484" s="45"/>
      <c r="C484" s="45"/>
      <c r="H484" s="50"/>
      <c r="I484" s="51"/>
      <c r="J484" s="46"/>
      <c r="K484" s="46"/>
      <c r="N484" s="54"/>
    </row>
    <row r="485" spans="2:14" ht="36.75" customHeight="1" x14ac:dyDescent="0.25">
      <c r="B485" s="45"/>
      <c r="C485" s="45"/>
      <c r="I485" s="51"/>
      <c r="N485" s="54"/>
    </row>
    <row r="486" spans="2:14" ht="46.5" customHeight="1" x14ac:dyDescent="0.25">
      <c r="B486" s="45"/>
      <c r="C486" s="45"/>
      <c r="I486" s="51"/>
      <c r="N486" s="54"/>
    </row>
    <row r="487" spans="2:14" ht="36.75" customHeight="1" x14ac:dyDescent="0.25">
      <c r="B487" s="45"/>
      <c r="C487" s="45"/>
      <c r="I487" s="51"/>
    </row>
    <row r="488" spans="2:14" ht="36.75" customHeight="1" x14ac:dyDescent="0.25">
      <c r="B488" s="45"/>
      <c r="C488" s="45"/>
      <c r="E488" s="36"/>
      <c r="I488" s="51"/>
    </row>
    <row r="489" spans="2:14" ht="36.75" customHeight="1" x14ac:dyDescent="0.25">
      <c r="B489" s="45"/>
      <c r="C489" s="45"/>
      <c r="E489" s="36"/>
      <c r="I489" s="51"/>
    </row>
    <row r="490" spans="2:14" ht="36.75" customHeight="1" x14ac:dyDescent="0.25">
      <c r="B490" s="45"/>
      <c r="C490" s="45"/>
      <c r="E490" s="36"/>
      <c r="I490" s="51"/>
    </row>
    <row r="491" spans="2:14" ht="36.75" customHeight="1" x14ac:dyDescent="0.25">
      <c r="B491" s="45"/>
      <c r="C491" s="45"/>
      <c r="E491" s="36"/>
      <c r="I491" s="51"/>
    </row>
    <row r="492" spans="2:14" ht="36.75" customHeight="1" x14ac:dyDescent="0.25">
      <c r="B492" s="45"/>
      <c r="C492" s="45"/>
      <c r="I492" s="51"/>
    </row>
    <row r="493" spans="2:14" ht="36.75" customHeight="1" x14ac:dyDescent="0.25">
      <c r="B493" s="45"/>
      <c r="C493" s="45"/>
      <c r="I493" s="51"/>
    </row>
    <row r="494" spans="2:14" ht="36.75" customHeight="1" x14ac:dyDescent="0.25">
      <c r="B494" s="45"/>
      <c r="C494" s="45"/>
      <c r="H494" s="50"/>
      <c r="I494" s="51"/>
    </row>
    <row r="495" spans="2:14" ht="36.75" customHeight="1" x14ac:dyDescent="0.25">
      <c r="B495" s="45"/>
      <c r="C495" s="45"/>
      <c r="H495" s="50"/>
      <c r="I495" s="51"/>
      <c r="N495" s="54"/>
    </row>
    <row r="496" spans="2:14" ht="36.75" customHeight="1" x14ac:dyDescent="0.25">
      <c r="B496" s="45"/>
      <c r="C496" s="45"/>
      <c r="H496" s="50"/>
      <c r="I496" s="51"/>
    </row>
    <row r="497" spans="2:15" ht="36.75" customHeight="1" x14ac:dyDescent="0.25">
      <c r="B497" s="45"/>
      <c r="C497" s="45"/>
      <c r="I497" s="51"/>
    </row>
    <row r="498" spans="2:15" ht="36.75" customHeight="1" x14ac:dyDescent="0.25">
      <c r="B498" s="45"/>
      <c r="C498" s="45"/>
      <c r="H498" s="50"/>
      <c r="I498" s="51"/>
    </row>
    <row r="499" spans="2:15" ht="36.75" customHeight="1" x14ac:dyDescent="0.25">
      <c r="B499" s="45"/>
      <c r="C499" s="45"/>
      <c r="I499" s="49"/>
    </row>
    <row r="500" spans="2:15" ht="36.75" customHeight="1" x14ac:dyDescent="0.25">
      <c r="B500" s="45"/>
      <c r="C500" s="45"/>
      <c r="I500" s="49"/>
    </row>
    <row r="501" spans="2:15" ht="36.75" customHeight="1" x14ac:dyDescent="0.25">
      <c r="B501" s="45"/>
      <c r="C501" s="45"/>
      <c r="H501" s="50"/>
      <c r="I501" s="51"/>
    </row>
    <row r="502" spans="2:15" ht="36.75" customHeight="1" x14ac:dyDescent="0.25">
      <c r="B502" s="45"/>
      <c r="C502" s="45"/>
      <c r="H502" s="50"/>
      <c r="I502" s="51"/>
    </row>
    <row r="503" spans="2:15" ht="36.75" customHeight="1" x14ac:dyDescent="0.25">
      <c r="B503" s="45"/>
      <c r="C503" s="45"/>
      <c r="I503" s="51"/>
      <c r="N503" s="54"/>
    </row>
    <row r="504" spans="2:15" ht="36.75" customHeight="1" x14ac:dyDescent="0.25">
      <c r="B504" s="45"/>
      <c r="C504" s="45"/>
      <c r="H504" s="50"/>
      <c r="I504" s="51"/>
    </row>
    <row r="505" spans="2:15" ht="36.75" customHeight="1" x14ac:dyDescent="0.25">
      <c r="B505" s="45"/>
      <c r="C505" s="45"/>
      <c r="H505" s="50"/>
      <c r="I505" s="51"/>
      <c r="N505" s="54"/>
    </row>
    <row r="506" spans="2:15" ht="36.75" customHeight="1" x14ac:dyDescent="0.25">
      <c r="B506" s="45"/>
      <c r="C506" s="45"/>
      <c r="I506" s="51"/>
    </row>
    <row r="507" spans="2:15" ht="36.75" customHeight="1" x14ac:dyDescent="0.25">
      <c r="B507" s="45"/>
      <c r="C507" s="45"/>
      <c r="I507" s="51"/>
      <c r="N507" s="54"/>
    </row>
    <row r="508" spans="2:15" ht="36.75" customHeight="1" x14ac:dyDescent="0.25">
      <c r="B508" s="45"/>
      <c r="C508" s="45"/>
      <c r="I508" s="51"/>
      <c r="L508" s="46"/>
      <c r="N508" s="46"/>
      <c r="O508" s="46"/>
    </row>
    <row r="509" spans="2:15" ht="36.75" customHeight="1" x14ac:dyDescent="0.25">
      <c r="B509" s="45"/>
      <c r="C509" s="45"/>
      <c r="I509" s="51"/>
      <c r="N509" s="54"/>
    </row>
    <row r="510" spans="2:15" ht="36.75" customHeight="1" x14ac:dyDescent="0.25">
      <c r="B510" s="45"/>
      <c r="C510" s="45"/>
      <c r="I510" s="51"/>
    </row>
    <row r="511" spans="2:15" ht="36.75" customHeight="1" x14ac:dyDescent="0.25">
      <c r="B511" s="45"/>
      <c r="C511" s="45"/>
      <c r="N511" s="67"/>
    </row>
    <row r="512" spans="2:15" ht="36.75" customHeight="1" x14ac:dyDescent="0.25">
      <c r="B512" s="45"/>
      <c r="C512" s="45"/>
      <c r="I512" s="49"/>
    </row>
    <row r="513" spans="2:14" ht="36.75" customHeight="1" x14ac:dyDescent="0.25">
      <c r="B513" s="45"/>
      <c r="C513" s="45"/>
      <c r="I513" s="49"/>
    </row>
    <row r="514" spans="2:14" ht="36.75" customHeight="1" x14ac:dyDescent="0.25">
      <c r="B514" s="45"/>
      <c r="C514" s="45"/>
    </row>
    <row r="515" spans="2:14" ht="36.75" customHeight="1" x14ac:dyDescent="0.25">
      <c r="B515" s="45"/>
      <c r="C515" s="45"/>
      <c r="H515" s="50"/>
      <c r="I515" s="51"/>
      <c r="N515" s="54"/>
    </row>
    <row r="516" spans="2:14" ht="36.75" customHeight="1" x14ac:dyDescent="0.25">
      <c r="B516" s="45"/>
      <c r="C516" s="45"/>
      <c r="H516" s="50"/>
      <c r="I516" s="51"/>
      <c r="N516" s="54"/>
    </row>
    <row r="517" spans="2:14" ht="36.75" customHeight="1" x14ac:dyDescent="0.25">
      <c r="B517" s="45"/>
      <c r="C517" s="45"/>
      <c r="H517" s="50"/>
      <c r="I517" s="51"/>
    </row>
    <row r="518" spans="2:14" ht="36.75" customHeight="1" x14ac:dyDescent="0.25">
      <c r="B518" s="45"/>
      <c r="C518" s="45"/>
      <c r="H518" s="50"/>
      <c r="I518" s="51"/>
    </row>
    <row r="519" spans="2:14" ht="36.75" customHeight="1" x14ac:dyDescent="0.25">
      <c r="B519" s="45"/>
      <c r="C519" s="45"/>
      <c r="I519" s="51"/>
    </row>
    <row r="520" spans="2:14" ht="32.25" customHeight="1" x14ac:dyDescent="0.25">
      <c r="B520" s="45"/>
      <c r="C520" s="45"/>
      <c r="H520" s="50"/>
      <c r="I520" s="51"/>
    </row>
    <row r="521" spans="2:14" ht="36" customHeight="1" x14ac:dyDescent="0.25">
      <c r="B521" s="45"/>
      <c r="C521" s="45"/>
      <c r="H521" s="50"/>
      <c r="I521" s="49"/>
    </row>
    <row r="522" spans="2:14" ht="36.75" customHeight="1" x14ac:dyDescent="0.25">
      <c r="B522" s="45"/>
      <c r="C522" s="45"/>
      <c r="H522" s="50"/>
      <c r="I522" s="51"/>
      <c r="N522" s="54"/>
    </row>
    <row r="523" spans="2:14" ht="36.75" customHeight="1" x14ac:dyDescent="0.25">
      <c r="B523" s="45"/>
      <c r="C523" s="45"/>
    </row>
    <row r="524" spans="2:14" ht="36.75" customHeight="1" x14ac:dyDescent="0.25">
      <c r="B524" s="45"/>
      <c r="C524" s="45"/>
      <c r="H524" s="50"/>
      <c r="I524" s="51"/>
    </row>
    <row r="525" spans="2:14" ht="36.75" customHeight="1" x14ac:dyDescent="0.25">
      <c r="B525" s="45"/>
      <c r="C525" s="45"/>
      <c r="H525" s="50"/>
      <c r="I525" s="51"/>
    </row>
    <row r="526" spans="2:14" ht="59.25" customHeight="1" x14ac:dyDescent="0.25">
      <c r="B526" s="45"/>
      <c r="C526" s="45"/>
      <c r="I526" s="51"/>
    </row>
    <row r="527" spans="2:14" ht="36.75" customHeight="1" x14ac:dyDescent="0.25">
      <c r="B527" s="45"/>
      <c r="C527" s="45"/>
      <c r="H527" s="50"/>
      <c r="I527" s="51"/>
    </row>
    <row r="528" spans="2:14" ht="36.75" customHeight="1" x14ac:dyDescent="0.25">
      <c r="B528" s="45"/>
      <c r="C528" s="45"/>
      <c r="I528" s="51"/>
    </row>
    <row r="529" spans="2:14" ht="36.75" customHeight="1" x14ac:dyDescent="0.25">
      <c r="B529" s="45"/>
      <c r="C529" s="45"/>
      <c r="H529" s="50"/>
      <c r="I529" s="51"/>
      <c r="N529" s="66"/>
    </row>
    <row r="530" spans="2:14" ht="36.75" customHeight="1" x14ac:dyDescent="0.25">
      <c r="B530" s="45"/>
      <c r="C530" s="45"/>
      <c r="H530" s="50"/>
      <c r="I530" s="51"/>
      <c r="N530" s="66"/>
    </row>
    <row r="531" spans="2:14" ht="36.75" customHeight="1" x14ac:dyDescent="0.25">
      <c r="B531" s="45"/>
      <c r="C531" s="45"/>
      <c r="H531" s="50"/>
      <c r="I531" s="49"/>
    </row>
    <row r="532" spans="2:14" ht="36.75" customHeight="1" x14ac:dyDescent="0.25">
      <c r="B532" s="45"/>
      <c r="C532" s="45"/>
      <c r="I532" s="51"/>
    </row>
    <row r="533" spans="2:14" ht="36.75" customHeight="1" x14ac:dyDescent="0.25">
      <c r="B533" s="45"/>
      <c r="C533" s="45"/>
      <c r="H533" s="50"/>
      <c r="I533" s="51"/>
      <c r="N533" s="54"/>
    </row>
  </sheetData>
  <autoFilter ref="A5:O5" xr:uid="{00000000-0001-0000-0000-000000000000}"/>
  <mergeCells count="8">
    <mergeCell ref="C1:M1"/>
    <mergeCell ref="A4:O4"/>
    <mergeCell ref="C2:M2"/>
    <mergeCell ref="A3:B3"/>
    <mergeCell ref="C3:M3"/>
    <mergeCell ref="A1:B2"/>
    <mergeCell ref="N3:O3"/>
    <mergeCell ref="N1:O2"/>
  </mergeCells>
  <dataValidations count="1">
    <dataValidation type="list" allowBlank="1" showInputMessage="1" showErrorMessage="1" sqref="G454 F6:F1169 O6:O1048576" xr:uid="{BDE26D99-E8AF-4393-BF31-511C54AF4973}">
      <formula1>#REF!</formula1>
    </dataValidation>
  </dataValidations>
  <pageMargins left="0.25" right="0.25" top="0.75" bottom="0.75" header="0.3" footer="0.3"/>
  <pageSetup paperSize="9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640AB-1C5F-4C7A-99EB-0D9B6F6D1BF7}">
  <dimension ref="A1:K77"/>
  <sheetViews>
    <sheetView workbookViewId="0">
      <pane ySplit="1" topLeftCell="A2" activePane="bottomLeft" state="frozen"/>
      <selection pane="bottomLeft" activeCell="B15" sqref="B15"/>
    </sheetView>
  </sheetViews>
  <sheetFormatPr baseColWidth="10" defaultColWidth="9.140625" defaultRowHeight="12.75" x14ac:dyDescent="0.2"/>
  <cols>
    <col min="1" max="1" width="63.85546875" style="5" bestFit="1" customWidth="1"/>
    <col min="2" max="2" width="11.5703125" style="5" customWidth="1"/>
    <col min="3" max="3" width="14.42578125" style="5" customWidth="1"/>
    <col min="4" max="4" width="6.85546875" style="5" bestFit="1" customWidth="1"/>
    <col min="5" max="5" width="13" style="5" customWidth="1"/>
    <col min="6" max="6" width="12.42578125" style="5" customWidth="1"/>
    <col min="7" max="7" width="15" style="6" bestFit="1" customWidth="1"/>
    <col min="8" max="8" width="15.5703125" style="5" customWidth="1"/>
    <col min="9" max="9" width="11.85546875" style="5" customWidth="1"/>
    <col min="10" max="16384" width="9.140625" style="5"/>
  </cols>
  <sheetData>
    <row r="1" spans="1:11" ht="25.5" x14ac:dyDescent="0.2">
      <c r="A1" s="1" t="s">
        <v>43</v>
      </c>
      <c r="B1" s="2" t="s">
        <v>44</v>
      </c>
      <c r="C1" s="3" t="s">
        <v>45</v>
      </c>
      <c r="D1" s="4" t="s">
        <v>46</v>
      </c>
      <c r="E1" s="2" t="s">
        <v>5</v>
      </c>
      <c r="F1" s="2" t="s">
        <v>44</v>
      </c>
      <c r="G1" s="7" t="s">
        <v>45</v>
      </c>
      <c r="H1" s="8" t="s">
        <v>13</v>
      </c>
      <c r="I1" s="9" t="s">
        <v>44</v>
      </c>
    </row>
    <row r="2" spans="1:11" x14ac:dyDescent="0.2">
      <c r="A2" s="10" t="s">
        <v>15</v>
      </c>
      <c r="B2" s="11">
        <f>COUNTIFS(Seguimiento!N6:N33,"El estado de una factura electrónica")</f>
        <v>0</v>
      </c>
      <c r="C2" s="12">
        <f ca="1">B2/B14</f>
        <v>0.14285714285714285</v>
      </c>
      <c r="D2" s="13"/>
      <c r="E2" s="10" t="s">
        <v>14</v>
      </c>
      <c r="F2" s="10">
        <f>COUNTIFS(Seguimiento!F6:F33,"PRESENCIAL")</f>
        <v>0</v>
      </c>
      <c r="G2" s="14">
        <f ca="1">F2/B14</f>
        <v>0.5</v>
      </c>
      <c r="H2" s="10" t="s">
        <v>20</v>
      </c>
      <c r="I2" s="10">
        <f>COUNTIFS(Seguimiento!O6:O33,"EN TRAMITE")</f>
        <v>0</v>
      </c>
    </row>
    <row r="3" spans="1:11" x14ac:dyDescent="0.2">
      <c r="A3" s="15" t="s">
        <v>17</v>
      </c>
      <c r="B3" s="15">
        <f>COUNTIFS(Seguimiento!N6:N33,"Paso a seguir despues de  hacer la correción de la cuenta")</f>
        <v>0</v>
      </c>
      <c r="C3" s="16">
        <f ca="1">B3/B14</f>
        <v>0.17857142857142858</v>
      </c>
      <c r="D3" s="17"/>
      <c r="E3" s="10" t="s">
        <v>7</v>
      </c>
      <c r="F3" s="10">
        <f>COUNTIFS(Seguimiento!F6:F33,"CORREO")</f>
        <v>0</v>
      </c>
      <c r="G3" s="14">
        <f ca="1">F3/B14</f>
        <v>0.5</v>
      </c>
      <c r="H3" s="10" t="s">
        <v>16</v>
      </c>
      <c r="I3" s="10">
        <f>COUNTIFS(Seguimiento!O6:O33,"CONTESTADA")</f>
        <v>0</v>
      </c>
      <c r="K3" s="5">
        <f>SUM(B2:B13,B16:B36,B39:B56,B59:B76)</f>
        <v>0</v>
      </c>
    </row>
    <row r="4" spans="1:11" x14ac:dyDescent="0.2">
      <c r="A4" s="10" t="s">
        <v>19</v>
      </c>
      <c r="B4" s="10">
        <f>COUNTIFS(Seguimiento!N6:N33,"Se me brinde una fecha de pago")</f>
        <v>0</v>
      </c>
      <c r="C4" s="12">
        <f ca="1">B4/B14</f>
        <v>0.25</v>
      </c>
      <c r="D4" s="10"/>
      <c r="E4" s="18" t="s">
        <v>47</v>
      </c>
      <c r="F4" s="18">
        <f>SUM(F1:F3)</f>
        <v>0</v>
      </c>
      <c r="G4" s="19"/>
      <c r="H4" s="10" t="s">
        <v>18</v>
      </c>
      <c r="I4" s="10">
        <f>COUNTIFS(Seguimiento!O6:O33,"AMPLIACIÓN")</f>
        <v>0</v>
      </c>
    </row>
    <row r="5" spans="1:11" x14ac:dyDescent="0.2">
      <c r="A5" s="10" t="s">
        <v>21</v>
      </c>
      <c r="B5" s="10">
        <f>COUNTIFS(Seguimiento!N6:N33,"Se genera error en factura electrónica")</f>
        <v>0</v>
      </c>
      <c r="C5" s="12">
        <f ca="1">B5/B14</f>
        <v>3.5714285714285712E-2</v>
      </c>
      <c r="D5" s="10"/>
      <c r="E5" s="20"/>
      <c r="F5" s="20"/>
      <c r="G5" s="19"/>
      <c r="H5" s="18" t="s">
        <v>47</v>
      </c>
      <c r="I5" s="18">
        <f>SUM(I2:I4)</f>
        <v>0</v>
      </c>
    </row>
    <row r="6" spans="1:11" x14ac:dyDescent="0.2">
      <c r="A6" s="10" t="s">
        <v>23</v>
      </c>
      <c r="B6" s="10">
        <f>COUNTIFS(Seguimiento!N6:N33,"Pasos en financiera para ceder un contrato")</f>
        <v>0</v>
      </c>
      <c r="C6" s="12">
        <f ca="1">B6/B14</f>
        <v>0.10714285714285714</v>
      </c>
      <c r="D6" s="10"/>
      <c r="E6" s="20"/>
      <c r="F6" s="20"/>
      <c r="G6" s="19"/>
      <c r="H6" s="20"/>
      <c r="I6" s="20"/>
    </row>
    <row r="7" spans="1:11" x14ac:dyDescent="0.2">
      <c r="A7" s="10" t="s">
        <v>24</v>
      </c>
      <c r="B7" s="10">
        <f>COUNTIFS(Seguimiento!N6:N33,"Estado de aprobación de comisión")</f>
        <v>0</v>
      </c>
      <c r="C7" s="12">
        <f ca="1">B7/B14</f>
        <v>3.5714285714285712E-2</v>
      </c>
      <c r="D7" s="10"/>
      <c r="E7" s="20"/>
      <c r="F7" s="20"/>
      <c r="G7" s="19"/>
      <c r="H7" s="20"/>
      <c r="I7" s="20"/>
    </row>
    <row r="8" spans="1:11" x14ac:dyDescent="0.2">
      <c r="A8" s="21" t="s">
        <v>25</v>
      </c>
      <c r="B8" s="21">
        <f>COUNTIFS(Seguimiento!N6:N33,"Asesoria correción de la cuenta")</f>
        <v>0</v>
      </c>
      <c r="C8" s="22">
        <f ca="1">B8/B14</f>
        <v>3.5714285714285712E-2</v>
      </c>
      <c r="D8" s="21"/>
      <c r="E8" s="20"/>
      <c r="F8" s="20"/>
      <c r="G8" s="19"/>
      <c r="H8" s="20"/>
      <c r="I8" s="20"/>
    </row>
    <row r="9" spans="1:11" x14ac:dyDescent="0.2">
      <c r="A9" s="10" t="s">
        <v>26</v>
      </c>
      <c r="B9" s="10">
        <f>COUNTIFS(Seguimiento!N6:N33,"Como se calcula el IBC para pago de planilla")</f>
        <v>0</v>
      </c>
      <c r="C9" s="12">
        <f ca="1">B9/B14</f>
        <v>7.1428571428571425E-2</v>
      </c>
      <c r="D9" s="10"/>
      <c r="E9" s="20"/>
      <c r="F9" s="20"/>
      <c r="G9" s="19"/>
      <c r="H9" s="20"/>
      <c r="I9" s="20"/>
    </row>
    <row r="10" spans="1:11" x14ac:dyDescent="0.2">
      <c r="A10" s="10" t="s">
        <v>27</v>
      </c>
      <c r="B10" s="10">
        <f>COUNTIFS(Seguimiento!N6:N33,"Acogerse a decreto 2231 del 2023")</f>
        <v>0</v>
      </c>
      <c r="C10" s="12">
        <f ca="1">B10/B14</f>
        <v>3.5714285714285712E-2</v>
      </c>
      <c r="D10" s="10"/>
      <c r="E10" s="20"/>
      <c r="F10" s="20"/>
      <c r="G10" s="19"/>
      <c r="H10" s="20"/>
      <c r="I10" s="20"/>
    </row>
    <row r="11" spans="1:11" x14ac:dyDescent="0.2">
      <c r="A11" s="10" t="s">
        <v>28</v>
      </c>
      <c r="B11" s="10">
        <f>COUNTIFS(Seguimiento!N6:N33,"Asesoria diligenciamiento de la cuenta")</f>
        <v>0</v>
      </c>
      <c r="C11" s="12">
        <f ca="1">B11/B14</f>
        <v>3.5714285714285712E-2</v>
      </c>
      <c r="D11" s="10"/>
      <c r="E11" s="20"/>
      <c r="F11" s="20"/>
      <c r="G11" s="19"/>
      <c r="H11" s="20"/>
      <c r="I11" s="20"/>
    </row>
    <row r="12" spans="1:11" x14ac:dyDescent="0.2">
      <c r="A12" s="10" t="s">
        <v>29</v>
      </c>
      <c r="B12" s="10">
        <f>COUNTIFS(Seguimiento!N6:N33,"Fecha radicación Factura")</f>
        <v>0</v>
      </c>
      <c r="C12" s="12">
        <f ca="1">B12/B14</f>
        <v>3.5714285714285712E-2</v>
      </c>
      <c r="D12" s="10"/>
      <c r="E12" s="20"/>
      <c r="F12" s="20"/>
      <c r="G12" s="19"/>
      <c r="H12" s="20"/>
      <c r="I12" s="20"/>
    </row>
    <row r="13" spans="1:11" x14ac:dyDescent="0.2">
      <c r="A13" s="23" t="s">
        <v>30</v>
      </c>
      <c r="B13" s="10">
        <f>COUNTIFS(Seguimiento!N6:N33,"Deducción por medicina prepagada")</f>
        <v>0</v>
      </c>
      <c r="C13" s="12">
        <f ca="1">B13/B14</f>
        <v>3.5714285714285712E-2</v>
      </c>
      <c r="D13" s="10"/>
      <c r="E13" s="20"/>
      <c r="F13" s="20"/>
      <c r="G13" s="19"/>
      <c r="H13" s="20"/>
      <c r="I13" s="20"/>
    </row>
    <row r="14" spans="1:11" x14ac:dyDescent="0.2">
      <c r="A14" s="18" t="s">
        <v>47</v>
      </c>
      <c r="B14" s="18">
        <f ca="1">SUM(B2:B15)</f>
        <v>0</v>
      </c>
      <c r="C14" s="20"/>
      <c r="D14" s="20"/>
      <c r="E14" s="20"/>
      <c r="F14" s="20"/>
      <c r="G14" s="19"/>
      <c r="H14" s="20"/>
      <c r="I14" s="20"/>
    </row>
    <row r="16" spans="1:11" x14ac:dyDescent="0.2">
      <c r="A16" s="24" t="s">
        <v>31</v>
      </c>
      <c r="B16" s="24">
        <f>COUNTIFS(Seguimiento!N34:N313,"Informacion planilla seguridad social en SECOP")</f>
        <v>0</v>
      </c>
      <c r="C16" s="25" t="e">
        <f>B16/B37</f>
        <v>#DIV/0!</v>
      </c>
      <c r="D16" s="26"/>
      <c r="E16" s="24" t="s">
        <v>14</v>
      </c>
      <c r="F16" s="24">
        <f>COUNTIFS(Seguimiento!F34:F313,"PRESENCIAL")</f>
        <v>0</v>
      </c>
      <c r="G16" s="27" t="e">
        <f>F16/B37</f>
        <v>#DIV/0!</v>
      </c>
      <c r="H16" s="28" t="s">
        <v>20</v>
      </c>
      <c r="I16" s="24">
        <f>COUNTIFS(Seguimiento!O34:O313,"EN TRAMITE")</f>
        <v>0</v>
      </c>
    </row>
    <row r="17" spans="1:9" x14ac:dyDescent="0.2">
      <c r="A17" s="24" t="s">
        <v>26</v>
      </c>
      <c r="B17" s="24">
        <f>COUNTIFS(Seguimiento!N34:N313,"Como se calcula el IBC para pago de planilla")</f>
        <v>0</v>
      </c>
      <c r="C17" s="25" t="e">
        <f>B17/B37</f>
        <v>#DIV/0!</v>
      </c>
      <c r="D17" s="26"/>
      <c r="E17" s="24" t="s">
        <v>7</v>
      </c>
      <c r="F17" s="24">
        <f>COUNTIFS(Seguimiento!F34:F313,"CORREO")</f>
        <v>0</v>
      </c>
      <c r="G17" s="27" t="e">
        <f>F17/B37</f>
        <v>#DIV/0!</v>
      </c>
      <c r="H17" s="28" t="s">
        <v>16</v>
      </c>
      <c r="I17" s="24">
        <f>COUNTIFS(Seguimiento!O34:O313,"CONTESTADA")</f>
        <v>0</v>
      </c>
    </row>
    <row r="18" spans="1:9" x14ac:dyDescent="0.2">
      <c r="A18" s="24" t="s">
        <v>19</v>
      </c>
      <c r="B18" s="24">
        <f>COUNTIFS(Seguimiento!N34:N313,"Se me brinde una fecha de pago")</f>
        <v>0</v>
      </c>
      <c r="C18" s="25" t="e">
        <f>B18/B37</f>
        <v>#DIV/0!</v>
      </c>
      <c r="D18" s="26"/>
      <c r="E18" s="24" t="s">
        <v>22</v>
      </c>
      <c r="F18" s="24">
        <f>COUNTIFS(Seguimiento!F34:F313,"TELEFÓNICO")</f>
        <v>0</v>
      </c>
      <c r="G18" s="27" t="e">
        <f>F18/B37</f>
        <v>#DIV/0!</v>
      </c>
      <c r="H18" s="28" t="s">
        <v>18</v>
      </c>
      <c r="I18" s="24">
        <f>COUNTIFS(Seguimiento!O34:O313,"AMPLIACIÓN")</f>
        <v>0</v>
      </c>
    </row>
    <row r="19" spans="1:9" x14ac:dyDescent="0.2">
      <c r="A19" s="24" t="s">
        <v>32</v>
      </c>
      <c r="B19" s="24">
        <f>COUNTIFS(Seguimiento!N34:N313,"Certificado Rete IVA")</f>
        <v>0</v>
      </c>
      <c r="C19" s="25" t="e">
        <f>B19/B37</f>
        <v>#DIV/0!</v>
      </c>
      <c r="D19" s="24"/>
      <c r="E19" s="30" t="s">
        <v>47</v>
      </c>
      <c r="F19" s="30">
        <f>SUM(F15:F18)</f>
        <v>0</v>
      </c>
      <c r="G19" s="31"/>
      <c r="H19" s="30" t="s">
        <v>47</v>
      </c>
      <c r="I19" s="30">
        <f>SUM(I16:I18)</f>
        <v>0</v>
      </c>
    </row>
    <row r="20" spans="1:9" x14ac:dyDescent="0.2">
      <c r="A20" s="24" t="s">
        <v>33</v>
      </c>
      <c r="B20" s="24">
        <f>COUNTIFS(Seguimiento!N34:N313,"Procesos a seguir por ser último cobro")</f>
        <v>0</v>
      </c>
      <c r="C20" s="25" t="e">
        <f>B20/B37</f>
        <v>#DIV/0!</v>
      </c>
      <c r="D20" s="24"/>
      <c r="E20" s="29"/>
      <c r="F20" s="29"/>
      <c r="G20" s="31"/>
      <c r="H20" s="29"/>
      <c r="I20" s="29"/>
    </row>
    <row r="21" spans="1:9" x14ac:dyDescent="0.2">
      <c r="A21" s="24" t="s">
        <v>27</v>
      </c>
      <c r="B21" s="24">
        <f>COUNTIFS(Seguimiento!N34:N313,"Acogerse a decreto 2231 del 2023")</f>
        <v>0</v>
      </c>
      <c r="C21" s="25" t="e">
        <f>B21/B37</f>
        <v>#DIV/0!</v>
      </c>
      <c r="D21" s="24"/>
      <c r="E21" s="29"/>
      <c r="F21" s="29"/>
      <c r="G21" s="31"/>
      <c r="H21" s="29"/>
      <c r="I21" s="29"/>
    </row>
    <row r="22" spans="1:9" x14ac:dyDescent="0.2">
      <c r="A22" s="24" t="s">
        <v>48</v>
      </c>
      <c r="B22" s="24">
        <f>COUNTIFS(Seguimiento!N34:N313,"Paso despues delegalización de comisión")</f>
        <v>0</v>
      </c>
      <c r="C22" s="25" t="e">
        <f>B22/B37</f>
        <v>#DIV/0!</v>
      </c>
      <c r="D22" s="24"/>
      <c r="E22" s="29"/>
      <c r="F22" s="29"/>
      <c r="G22" s="31"/>
      <c r="H22" s="29"/>
      <c r="I22" s="29"/>
    </row>
    <row r="23" spans="1:9" x14ac:dyDescent="0.2">
      <c r="A23" s="24" t="s">
        <v>28</v>
      </c>
      <c r="B23" s="24">
        <f>COUNTIFS(Seguimiento!N34:N313,"Asesoria diligenciamiento de la cuenta")</f>
        <v>0</v>
      </c>
      <c r="C23" s="25" t="e">
        <f>B23/B37</f>
        <v>#DIV/0!</v>
      </c>
      <c r="D23" s="24"/>
      <c r="E23" s="29"/>
      <c r="F23" s="29"/>
      <c r="G23" s="31"/>
      <c r="H23" s="29"/>
      <c r="I23" s="29"/>
    </row>
    <row r="24" spans="1:9" x14ac:dyDescent="0.2">
      <c r="A24" s="32" t="s">
        <v>34</v>
      </c>
      <c r="B24" s="32">
        <f>COUNTIFS(Seguimiento!N34:N313,"Error al asignar cuenta por ARCA")</f>
        <v>0</v>
      </c>
      <c r="C24" s="33" t="e">
        <f>B24/B37</f>
        <v>#DIV/0!</v>
      </c>
      <c r="D24" s="32"/>
      <c r="E24" s="29"/>
      <c r="F24" s="29"/>
      <c r="G24" s="31"/>
      <c r="H24" s="29"/>
      <c r="I24" s="29"/>
    </row>
    <row r="25" spans="1:9" x14ac:dyDescent="0.2">
      <c r="A25" s="24" t="s">
        <v>17</v>
      </c>
      <c r="B25" s="24">
        <f>COUNTIFS(Seguimiento!N34:N313,"Paso a seguir despues de  hacer la correción de la cuenta")</f>
        <v>0</v>
      </c>
      <c r="C25" s="25" t="e">
        <f>B25/B37</f>
        <v>#DIV/0!</v>
      </c>
      <c r="D25" s="24"/>
      <c r="E25" s="29"/>
      <c r="F25" s="29"/>
      <c r="G25" s="31"/>
      <c r="H25" s="29"/>
      <c r="I25" s="29"/>
    </row>
    <row r="26" spans="1:9" x14ac:dyDescent="0.2">
      <c r="A26" s="24" t="s">
        <v>15</v>
      </c>
      <c r="B26" s="34">
        <f>COUNTIFS(Seguimiento!N34:N313,"El estado de una factura electrónica")</f>
        <v>0</v>
      </c>
      <c r="C26" s="25" t="e">
        <f>B26/B37</f>
        <v>#DIV/0!</v>
      </c>
      <c r="D26" s="24"/>
      <c r="E26" s="29"/>
      <c r="F26" s="29"/>
      <c r="G26" s="31"/>
      <c r="H26" s="29"/>
      <c r="I26" s="29"/>
    </row>
    <row r="27" spans="1:9" x14ac:dyDescent="0.2">
      <c r="A27" s="24" t="s">
        <v>35</v>
      </c>
      <c r="B27" s="34">
        <f>COUNTIFS(Seguimiento!N34:N313,"Tramite por suspención de contrato")</f>
        <v>0</v>
      </c>
      <c r="C27" s="25" t="e">
        <f>B27/B37</f>
        <v>#DIV/0!</v>
      </c>
      <c r="D27" s="24"/>
      <c r="E27" s="29"/>
      <c r="F27" s="29"/>
      <c r="G27" s="31"/>
      <c r="H27" s="29"/>
      <c r="I27" s="29"/>
    </row>
    <row r="28" spans="1:9" x14ac:dyDescent="0.2">
      <c r="A28" s="32" t="s">
        <v>36</v>
      </c>
      <c r="B28" s="35">
        <f>COUNTIFS(Seguimiento!N34:N313,"Estado de radicación de cuentas")</f>
        <v>0</v>
      </c>
      <c r="C28" s="33" t="e">
        <f>B28/B37</f>
        <v>#DIV/0!</v>
      </c>
      <c r="D28" s="32"/>
      <c r="E28" s="29"/>
      <c r="F28" s="29"/>
      <c r="G28" s="31"/>
      <c r="H28" s="29"/>
      <c r="I28" s="29"/>
    </row>
    <row r="29" spans="1:9" x14ac:dyDescent="0.2">
      <c r="A29" s="24" t="s">
        <v>37</v>
      </c>
      <c r="B29" s="34">
        <f>COUNTIFS(Seguimiento!N34:N313,"Devolución Secop por falta de evidencias")</f>
        <v>0</v>
      </c>
      <c r="C29" s="25" t="e">
        <f>B29/B37</f>
        <v>#DIV/0!</v>
      </c>
      <c r="D29" s="24"/>
      <c r="E29" s="29"/>
      <c r="F29" s="29"/>
      <c r="G29" s="31"/>
      <c r="H29" s="29"/>
      <c r="I29" s="29"/>
    </row>
    <row r="30" spans="1:9" x14ac:dyDescent="0.2">
      <c r="A30" s="24" t="s">
        <v>38</v>
      </c>
      <c r="B30" s="34">
        <f>COUNTIFS(Seguimiento!N34:N313,"Como tramitar pasivos exegibles")</f>
        <v>0</v>
      </c>
      <c r="C30" s="25" t="e">
        <f>B30/B37</f>
        <v>#DIV/0!</v>
      </c>
      <c r="D30" s="24"/>
      <c r="E30" s="29"/>
      <c r="F30" s="29"/>
      <c r="G30" s="31"/>
      <c r="H30" s="29"/>
      <c r="I30" s="29"/>
    </row>
    <row r="31" spans="1:9" x14ac:dyDescent="0.2">
      <c r="A31" s="32" t="s">
        <v>24</v>
      </c>
      <c r="B31" s="35">
        <f>COUNTIFS(Seguimiento!N34:N313,"Estado de aprobación de comisión")</f>
        <v>0</v>
      </c>
      <c r="C31" s="33" t="e">
        <f>B31/B37</f>
        <v>#DIV/0!</v>
      </c>
      <c r="D31" s="32"/>
      <c r="E31" s="29"/>
      <c r="F31" s="29"/>
      <c r="G31" s="31"/>
      <c r="H31" s="29"/>
      <c r="I31" s="29"/>
    </row>
    <row r="32" spans="1:9" x14ac:dyDescent="0.2">
      <c r="A32" s="24" t="s">
        <v>40</v>
      </c>
      <c r="B32" s="34">
        <f>COUNTIFS(Seguimiento!N34:N313,"Solicitud Rut Ministerio")</f>
        <v>0</v>
      </c>
      <c r="C32" s="25" t="e">
        <f>B32/B37</f>
        <v>#DIV/0!</v>
      </c>
      <c r="D32" s="24"/>
      <c r="E32" s="29"/>
      <c r="F32" s="29"/>
      <c r="G32" s="31"/>
      <c r="H32" s="29"/>
      <c r="I32" s="29"/>
    </row>
    <row r="33" spans="1:9" x14ac:dyDescent="0.2">
      <c r="A33" s="32" t="s">
        <v>39</v>
      </c>
      <c r="B33" s="35">
        <f>COUNTIFS(Seguimiento!N34:N313,"Registro cuenta bancara en SIIF")</f>
        <v>0</v>
      </c>
      <c r="C33" s="33" t="e">
        <f>B33/B37</f>
        <v>#DIV/0!</v>
      </c>
      <c r="D33" s="32"/>
      <c r="E33" s="29"/>
      <c r="F33" s="29"/>
      <c r="G33" s="31"/>
      <c r="H33" s="29"/>
      <c r="I33" s="29"/>
    </row>
    <row r="34" spans="1:9" x14ac:dyDescent="0.2">
      <c r="A34" s="24" t="s">
        <v>41</v>
      </c>
      <c r="B34" s="34">
        <f>COUNTIFS(Seguimiento!N35:N313,"Asesoria Paz y Salvo")</f>
        <v>0</v>
      </c>
      <c r="C34" s="25" t="e">
        <f>B34/B37</f>
        <v>#DIV/0!</v>
      </c>
      <c r="D34" s="24"/>
      <c r="E34" s="29"/>
      <c r="F34" s="29"/>
      <c r="G34" s="31"/>
      <c r="H34" s="29"/>
      <c r="I34" s="29"/>
    </row>
    <row r="35" spans="1:9" x14ac:dyDescent="0.2">
      <c r="A35" s="24" t="s">
        <v>23</v>
      </c>
      <c r="B35" s="34">
        <f>COUNTIFS(Seguimiento!N36:N313,"Pasos en financiera para ceder un contrato")</f>
        <v>0</v>
      </c>
      <c r="C35" s="25" t="e">
        <f>B35/B37</f>
        <v>#DIV/0!</v>
      </c>
      <c r="D35" s="24"/>
      <c r="E35" s="29"/>
      <c r="F35" s="29"/>
      <c r="G35" s="31"/>
      <c r="H35" s="29"/>
      <c r="I35" s="29"/>
    </row>
    <row r="36" spans="1:9" x14ac:dyDescent="0.2">
      <c r="A36" s="24" t="s">
        <v>42</v>
      </c>
      <c r="B36" s="34">
        <f>COUNTIFS(Seguimiento!N37:N313,"Solicitud Auditorio")</f>
        <v>0</v>
      </c>
      <c r="C36" s="25" t="e">
        <f>B36/B37</f>
        <v>#DIV/0!</v>
      </c>
      <c r="D36" s="24"/>
      <c r="E36" s="29"/>
      <c r="F36" s="29"/>
      <c r="G36" s="31"/>
      <c r="H36" s="29"/>
      <c r="I36" s="29"/>
    </row>
    <row r="37" spans="1:9" x14ac:dyDescent="0.2">
      <c r="A37" s="29"/>
      <c r="B37" s="30">
        <f>SUM(B16:B36)</f>
        <v>0</v>
      </c>
      <c r="C37" s="29"/>
      <c r="D37" s="29"/>
      <c r="E37" s="29"/>
      <c r="F37" s="29"/>
      <c r="G37" s="31"/>
      <c r="H37" s="29"/>
      <c r="I37" s="29"/>
    </row>
    <row r="39" spans="1:9" x14ac:dyDescent="0.2">
      <c r="C39" s="37"/>
    </row>
    <row r="40" spans="1:9" x14ac:dyDescent="0.2">
      <c r="C40" s="37"/>
    </row>
    <row r="41" spans="1:9" x14ac:dyDescent="0.2">
      <c r="C41" s="37"/>
    </row>
    <row r="42" spans="1:9" x14ac:dyDescent="0.2">
      <c r="C42" s="37"/>
      <c r="E42" s="38"/>
      <c r="F42" s="38"/>
      <c r="H42" s="38"/>
      <c r="I42" s="38"/>
    </row>
    <row r="43" spans="1:9" x14ac:dyDescent="0.2">
      <c r="C43" s="37"/>
    </row>
    <row r="44" spans="1:9" x14ac:dyDescent="0.2">
      <c r="B44" s="39"/>
      <c r="C44" s="37"/>
    </row>
    <row r="45" spans="1:9" x14ac:dyDescent="0.2">
      <c r="B45" s="39"/>
      <c r="C45" s="37"/>
    </row>
    <row r="46" spans="1:9" x14ac:dyDescent="0.2">
      <c r="B46" s="39"/>
      <c r="C46" s="37"/>
    </row>
    <row r="47" spans="1:9" x14ac:dyDescent="0.2">
      <c r="B47" s="39"/>
      <c r="C47" s="37"/>
    </row>
    <row r="48" spans="1:9" x14ac:dyDescent="0.2">
      <c r="B48" s="39"/>
      <c r="C48" s="37"/>
    </row>
    <row r="49" spans="2:9" x14ac:dyDescent="0.2">
      <c r="B49" s="39"/>
      <c r="C49" s="37"/>
    </row>
    <row r="50" spans="2:9" x14ac:dyDescent="0.2">
      <c r="B50" s="39"/>
      <c r="C50" s="37"/>
    </row>
    <row r="51" spans="2:9" x14ac:dyDescent="0.2">
      <c r="B51" s="39"/>
      <c r="C51" s="37"/>
    </row>
    <row r="52" spans="2:9" x14ac:dyDescent="0.2">
      <c r="B52" s="39"/>
      <c r="C52" s="37"/>
    </row>
    <row r="53" spans="2:9" x14ac:dyDescent="0.2">
      <c r="B53" s="39"/>
      <c r="C53" s="37"/>
    </row>
    <row r="54" spans="2:9" x14ac:dyDescent="0.2">
      <c r="B54" s="39"/>
      <c r="C54" s="37"/>
    </row>
    <row r="55" spans="2:9" x14ac:dyDescent="0.2">
      <c r="B55" s="39"/>
      <c r="C55" s="37"/>
    </row>
    <row r="56" spans="2:9" x14ac:dyDescent="0.2">
      <c r="C56" s="37"/>
    </row>
    <row r="57" spans="2:9" x14ac:dyDescent="0.2">
      <c r="B57" s="38"/>
    </row>
    <row r="59" spans="2:9" x14ac:dyDescent="0.2">
      <c r="C59" s="37"/>
    </row>
    <row r="60" spans="2:9" x14ac:dyDescent="0.2">
      <c r="C60" s="37"/>
    </row>
    <row r="61" spans="2:9" x14ac:dyDescent="0.2">
      <c r="C61" s="37"/>
    </row>
    <row r="62" spans="2:9" x14ac:dyDescent="0.2">
      <c r="C62" s="37"/>
      <c r="E62" s="38"/>
      <c r="F62" s="38"/>
      <c r="H62" s="38"/>
      <c r="I62" s="38"/>
    </row>
    <row r="63" spans="2:9" x14ac:dyDescent="0.2">
      <c r="C63" s="37"/>
    </row>
    <row r="64" spans="2:9" x14ac:dyDescent="0.2">
      <c r="B64" s="39"/>
      <c r="C64" s="37"/>
    </row>
    <row r="65" spans="2:3" x14ac:dyDescent="0.2">
      <c r="B65" s="39"/>
      <c r="C65" s="37"/>
    </row>
    <row r="66" spans="2:3" x14ac:dyDescent="0.2">
      <c r="B66" s="39"/>
      <c r="C66" s="37"/>
    </row>
    <row r="67" spans="2:3" x14ac:dyDescent="0.2">
      <c r="B67" s="39"/>
      <c r="C67" s="37"/>
    </row>
    <row r="68" spans="2:3" x14ac:dyDescent="0.2">
      <c r="B68" s="39"/>
      <c r="C68" s="37"/>
    </row>
    <row r="69" spans="2:3" x14ac:dyDescent="0.2">
      <c r="B69" s="39"/>
      <c r="C69" s="37"/>
    </row>
    <row r="70" spans="2:3" x14ac:dyDescent="0.2">
      <c r="B70" s="39"/>
      <c r="C70" s="37"/>
    </row>
    <row r="71" spans="2:3" x14ac:dyDescent="0.2">
      <c r="B71" s="39"/>
      <c r="C71" s="37"/>
    </row>
    <row r="72" spans="2:3" x14ac:dyDescent="0.2">
      <c r="B72" s="39"/>
      <c r="C72" s="37"/>
    </row>
    <row r="73" spans="2:3" x14ac:dyDescent="0.2">
      <c r="B73" s="39"/>
      <c r="C73" s="37"/>
    </row>
    <row r="74" spans="2:3" x14ac:dyDescent="0.2">
      <c r="B74" s="39"/>
      <c r="C74" s="37"/>
    </row>
    <row r="75" spans="2:3" x14ac:dyDescent="0.2">
      <c r="B75" s="39"/>
      <c r="C75" s="37"/>
    </row>
    <row r="76" spans="2:3" x14ac:dyDescent="0.2">
      <c r="C76" s="37"/>
    </row>
    <row r="77" spans="2:3" x14ac:dyDescent="0.2">
      <c r="B77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4ac2fcc-900d-403d-9082-163bb69925b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979030BDFF284AB4707CE6DB80293B" ma:contentTypeVersion="15" ma:contentTypeDescription="Crear nuevo documento." ma:contentTypeScope="" ma:versionID="548e0231df90f04a5bcbba2094969c1e">
  <xsd:schema xmlns:xsd="http://www.w3.org/2001/XMLSchema" xmlns:xs="http://www.w3.org/2001/XMLSchema" xmlns:p="http://schemas.microsoft.com/office/2006/metadata/properties" xmlns:ns3="24ac2fcc-900d-403d-9082-163bb69925bf" xmlns:ns4="5eefd09e-ffbd-4467-9bf3-79adc0705467" targetNamespace="http://schemas.microsoft.com/office/2006/metadata/properties" ma:root="true" ma:fieldsID="5dc6ef94e354e0aa2efd8e2a21df4452" ns3:_="" ns4:_="">
    <xsd:import namespace="24ac2fcc-900d-403d-9082-163bb69925bf"/>
    <xsd:import namespace="5eefd09e-ffbd-4467-9bf3-79adc07054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c2fcc-900d-403d-9082-163bb6992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fd09e-ffbd-4467-9bf3-79adc07054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330D69-CBD1-451D-8DDA-80F3FE0783DA}">
  <ds:schemaRefs>
    <ds:schemaRef ds:uri="5eefd09e-ffbd-4467-9bf3-79adc0705467"/>
    <ds:schemaRef ds:uri="http://www.w3.org/XML/1998/namespace"/>
    <ds:schemaRef ds:uri="24ac2fcc-900d-403d-9082-163bb69925bf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732C1F6-0440-4757-88BB-56C18B3D2A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99590F-9C8C-487F-BAA1-1780B1F29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ac2fcc-900d-403d-9082-163bb69925bf"/>
    <ds:schemaRef ds:uri="5eefd09e-ffbd-4467-9bf3-79adc07054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</vt:lpstr>
      <vt:lpstr>Informe Preguntas Frecuentes</vt:lpstr>
      <vt:lpstr>Seguimiento!Área_de_impresión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Dario Ortega Salazar</dc:creator>
  <cp:keywords/>
  <dc:description/>
  <cp:lastModifiedBy>Pat Bello</cp:lastModifiedBy>
  <cp:revision/>
  <dcterms:created xsi:type="dcterms:W3CDTF">2006-09-16T00:00:00Z</dcterms:created>
  <dcterms:modified xsi:type="dcterms:W3CDTF">2024-09-05T13:31:40Z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0x01010005979030BDFF284AB4707CE6DB80293B</vt:lpwstr>
  </property>
</Properties>
</file>