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3.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6.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3.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4.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5.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6.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7.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8.xml" ContentType="application/vnd.openxmlformats-officedocument.drawing+xml"/>
  <Override PartName="/xl/comments1.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omments2.xml" ContentType="application/vnd.openxmlformats-officedocument.spreadsheetml.comments+xml"/>
  <Override PartName="/xl/drawings/drawing67.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D:\USUARIOS\opbellos\Documents\OLGA PATRICIA BELLO SEPULVEDA\2024\Trabajo mes a mes 2024\Mes de Julio\03 de Julio\Proceso ATH\"/>
    </mc:Choice>
  </mc:AlternateContent>
  <xr:revisionPtr revIDLastSave="0" documentId="13_ncr:1_{E08EA694-C52C-4FC4-955E-8DCA59F36977}" xr6:coauthVersionLast="47" xr6:coauthVersionMax="47" xr10:uidLastSave="{00000000-0000-0000-0000-000000000000}"/>
  <bookViews>
    <workbookView xWindow="-120" yWindow="-120" windowWidth="29040" windowHeight="15840" tabRatio="824" xr2:uid="{DAFBF50A-361E-4CC9-AECB-7D408577F8FA}"/>
  </bookViews>
  <sheets>
    <sheet name="Home" sheetId="1" r:id="rId1"/>
    <sheet name="DESIGNACION LIDERES PESV" sheetId="145" r:id="rId2"/>
    <sheet name="POLITICA DE SEGURIDAD VIAL" sheetId="11" r:id="rId3"/>
    <sheet name="LIDERAZGO ESTRATEGICO" sheetId="12" r:id="rId4"/>
    <sheet name="GESTIÓN LIDERAZGO" sheetId="13" r:id="rId5"/>
    <sheet name="Grafica Avance Pro. Liderazgo" sheetId="14" state="hidden" r:id="rId6"/>
    <sheet name="CUMPLIM - LIDERAZO ESTRA" sheetId="15" r:id="rId7"/>
    <sheet name="DIAGNOSTICO" sheetId="33" r:id="rId8"/>
    <sheet name="EVALUACIÓN" sheetId="32" r:id="rId9"/>
    <sheet name="EVALUACION DE RIESGOS" sheetId="127" r:id="rId10"/>
    <sheet name="ESTRATREGICOS" sheetId="123" r:id="rId11"/>
    <sheet name="MISIONALES" sheetId="124" r:id="rId12"/>
    <sheet name="APOYO" sheetId="125" r:id="rId13"/>
    <sheet name="EVALUACION INDEPENDIENTE" sheetId="128" r:id="rId14"/>
    <sheet name="OBJETIVOS Y METAS." sheetId="138" r:id="rId15"/>
    <sheet name="OBJETIVOS - METAS - ALCANCE" sheetId="96" r:id="rId16"/>
    <sheet name="INDICADORES PESV" sheetId="140" r:id="rId17"/>
    <sheet name="PROGRAMAS" sheetId="31" r:id="rId18"/>
    <sheet name="GESTIÓN DE LA VELOCIDAD" sheetId="25" r:id="rId19"/>
    <sheet name="PGR Gestión de la Velocidad" sheetId="26" r:id="rId20"/>
    <sheet name="Cumpli. PGR de la Velocidad" sheetId="27" r:id="rId21"/>
    <sheet name="Indice Frecuencia x Velocidad" sheetId="28" r:id="rId22"/>
    <sheet name="Cobertura PGR de Limite Velocid" sheetId="120" r:id="rId23"/>
    <sheet name="Cobertura PGR de la Velocidad" sheetId="29" r:id="rId24"/>
    <sheet name="Avance Velocidad" sheetId="30" state="hidden" r:id="rId25"/>
    <sheet name="Gestión de La Fatiga" sheetId="35" r:id="rId26"/>
    <sheet name="PGR Gestión de la Fatiga" sheetId="36" r:id="rId27"/>
    <sheet name="Cumpli. PGR de la Fatiga" sheetId="37" r:id="rId28"/>
    <sheet name="Indice Frecuencia x Fatiga" sheetId="38" r:id="rId29"/>
    <sheet name="Avance Fatiga" sheetId="40" state="hidden" r:id="rId30"/>
    <sheet name="Gestión de La Distracción" sheetId="41" r:id="rId31"/>
    <sheet name="PGR Gestión de la Distracción" sheetId="42" r:id="rId32"/>
    <sheet name="Cumpli. PGR de la Distracción" sheetId="43" r:id="rId33"/>
    <sheet name="Indice Frecuencia x Distracción" sheetId="44" r:id="rId34"/>
    <sheet name="Avance Distracción" sheetId="46" state="hidden" r:id="rId35"/>
    <sheet name="Gestión Protección Actores V" sheetId="53" r:id="rId36"/>
    <sheet name="PGR Protección Actores V " sheetId="54" r:id="rId37"/>
    <sheet name="Cumpli. PGR Protección Actores " sheetId="55" r:id="rId38"/>
    <sheet name="Indice Frecuencia x Actores Vul" sheetId="56" r:id="rId39"/>
    <sheet name="Cobertura PGR Actores Vulnerabl" sheetId="57" r:id="rId40"/>
    <sheet name="Avance Actores Vulnerables" sheetId="58" state="hidden" r:id="rId41"/>
    <sheet name="Gestión Cero Tolerancia A-P" sheetId="47" r:id="rId42"/>
    <sheet name="PGR Gestión Cero Tolerancia A-P" sheetId="48" r:id="rId43"/>
    <sheet name="Cumpli. PGR Cero Tolerancia A-P" sheetId="49" r:id="rId44"/>
    <sheet name="Indice Frecuencia x Sustancia A" sheetId="50" r:id="rId45"/>
    <sheet name="Cobertura PGR Cero Tolerancia A" sheetId="51" r:id="rId46"/>
    <sheet name="Avance Cero Tolerancia" sheetId="52" state="hidden" r:id="rId47"/>
    <sheet name="PLAN ANUAL DE TRABAJO" sheetId="67" r:id="rId48"/>
    <sheet name="Planeación PDT" sheetId="141" r:id="rId49"/>
    <sheet name="Recursos" sheetId="142" r:id="rId50"/>
    <sheet name="Grafica Avance Plan Anual" sheetId="69" state="hidden" r:id="rId51"/>
    <sheet name="PLAN DE FORMACIONES" sheetId="71" r:id="rId52"/>
    <sheet name="Matriz de Formacion" sheetId="62" r:id="rId53"/>
    <sheet name="Cobertura Formacion" sheetId="75" r:id="rId54"/>
    <sheet name="EMERGENCIAS" sheetId="99" r:id="rId55"/>
    <sheet name="Alteración Orden Público" sheetId="100" r:id="rId56"/>
    <sheet name="Accidente con Herido" sheetId="101" r:id="rId57"/>
    <sheet name="Varada en Carretera" sheetId="102" r:id="rId58"/>
    <sheet name="CIERRE DE VIAS" sheetId="103" r:id="rId59"/>
    <sheet name="HURTO DE VEHICULO" sheetId="104" r:id="rId60"/>
    <sheet name="DAÑO A LA PROPIEDAD" sheetId="105" r:id="rId61"/>
    <sheet name="PROGRAMACION DESPLAZAMIENTOS" sheetId="148" r:id="rId62"/>
    <sheet name="INSPECCIÓN DE VEHÍCULOS" sheetId="106" r:id="rId63"/>
    <sheet name="FORMATOS" sheetId="146" r:id="rId64"/>
    <sheet name="CONSOLIDADO INSPECCIONES" sheetId="108" r:id="rId65"/>
    <sheet name="ESQUEMA DE MANTENIMIENTOS" sheetId="110" r:id="rId66"/>
    <sheet name="MEJORA DEL PESV" sheetId="117" r:id="rId67"/>
    <sheet name="Estandare pesv" sheetId="118" state="hidden" r:id="rId68"/>
    <sheet name="Valoración" sheetId="91" state="hidden" r:id="rId69"/>
    <sheet name="Avance Competencia y Formación" sheetId="76" state="hidden" r:id="rId70"/>
  </sheets>
  <definedNames>
    <definedName name="__123Graph_A" hidden="1">#REF!</definedName>
    <definedName name="__123Graph_B" hidden="1">#REF!</definedName>
    <definedName name="__123Graph_C" hidden="1">#REF!</definedName>
    <definedName name="__123Graph_D" hidden="1">#REF!</definedName>
    <definedName name="__123Graph_X" hidden="1">#REF!</definedName>
    <definedName name="__xlfn_AGGREGATE">NA()</definedName>
    <definedName name="_10B____123Graph_XGráfico" hidden="1">#REF!</definedName>
    <definedName name="_2__123Graph_AGráfico_4A" hidden="1">#REF!</definedName>
    <definedName name="_4__123Graph_BGráfico_4A" hidden="1">#REF!</definedName>
    <definedName name="_6__123Graph_XGráfico_4A" hidden="1">#REF!</definedName>
    <definedName name="_8_4____123Grap"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100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AP0598">#REF!</definedName>
    <definedName name="_Dist_Bin" hidden="1">#REF!</definedName>
    <definedName name="_Fill" hidden="1">#REF!</definedName>
    <definedName name="_xlnm._FilterDatabase" localSheetId="12" hidden="1">APOYO!$A$3:$X$132</definedName>
    <definedName name="_xlnm._FilterDatabase" localSheetId="64" hidden="1">'CONSOLIDADO INSPECCIONES'!$B$14:$CZ$14</definedName>
    <definedName name="_xlnm._FilterDatabase" localSheetId="10" hidden="1">ESTRATREGICOS!$A$3:$X$61</definedName>
    <definedName name="_xlnm._FilterDatabase" localSheetId="13" hidden="1">'EVALUACION INDEPENDIENTE'!$A$3:$X$28</definedName>
    <definedName name="_xlnm._FilterDatabase" localSheetId="4" hidden="1">'GESTIÓN LIDERAZGO'!$N$30:$AH$48</definedName>
    <definedName name="_xlnm._FilterDatabase" localSheetId="16" hidden="1">'INDICADORES PESV'!$A$4:$WVU$4</definedName>
    <definedName name="_xlnm._FilterDatabase" localSheetId="52" hidden="1">'Matriz de Formacion'!$B$8:$P$15</definedName>
    <definedName name="_xlnm._FilterDatabase" localSheetId="11" hidden="1">MISIONALES!$A$3:$X$144</definedName>
    <definedName name="_xlnm._FilterDatabase" localSheetId="42" hidden="1">'PGR Gestión Cero Tolerancia A-P'!$O$36:$AI$66</definedName>
    <definedName name="_xlnm._FilterDatabase" localSheetId="31" hidden="1">'PGR Gestión de la Distracción'!$O$36:$AI$66</definedName>
    <definedName name="_xlnm._FilterDatabase" localSheetId="26" hidden="1">'PGR Gestión de la Fatiga'!$O$36:$AI$68</definedName>
    <definedName name="_xlnm._FilterDatabase" localSheetId="19" hidden="1">'PGR Gestión de la Velocidad'!$D$34:$BK$77</definedName>
    <definedName name="_xlnm._FilterDatabase" localSheetId="36" hidden="1">'PGR Protección Actores V '!$O$36:$AI$64</definedName>
    <definedName name="_xlnm._FilterDatabase" localSheetId="48" hidden="1">'Planeación PDT'!$A$4:$BB$136</definedName>
    <definedName name="_Key1" hidden="1">#REF!</definedName>
    <definedName name="_Order1" hidden="1">255</definedName>
    <definedName name="_Order2" hidden="1">0</definedName>
    <definedName name="_Regression_Out" hidden="1">#REF!</definedName>
    <definedName name="_Sort" hidden="1">#REF!</definedName>
    <definedName name="A">#REF!</definedName>
    <definedName name="a6d" hidden="1">{#N/A,#N/A,FALSE,"DITCAR";#N/A,#N/A,FALSE,"a1";#N/A,#N/A,FALSE,"a2";#N/A,#N/A,FALSE,"a3";#N/A,#N/A,FALSE,"a4";#N/A,#N/A,FALSE,"a4a";#N/A,#N/A,FALSE,"a4B";#N/A,#N/A,FALSE,"a4C";#N/A,#N/A,FALSE,"A5a ";#N/A,#N/A,FALSE,"A5b";#N/A,#N/A,FALSE,"A6A";#N/A,#N/A,FALSE,"A6B";#N/A,#N/A,FALSE,"A6C";#N/A,#N/A,FALSE,"04PG12NB"}</definedName>
    <definedName name="a6da" hidden="1">{#N/A,#N/A,FALSE,"DITCAR";#N/A,#N/A,FALSE,"a1";#N/A,#N/A,FALSE,"a2";#N/A,#N/A,FALSE,"a3";#N/A,#N/A,FALSE,"a4";#N/A,#N/A,FALSE,"a4a";#N/A,#N/A,FALSE,"a4B";#N/A,#N/A,FALSE,"a4C";#N/A,#N/A,FALSE,"A5a ";#N/A,#N/A,FALSE,"A5b";#N/A,#N/A,FALSE,"A6A";#N/A,#N/A,FALSE,"A6B";#N/A,#N/A,FALSE,"A6C";#N/A,#N/A,FALSE,"04PG12NB"}</definedName>
    <definedName name="AA" hidden="1">#REF!</definedName>
    <definedName name="aaa" hidden="1">{#N/A,#N/A,FALSE,"Costos Productos 6A";#N/A,#N/A,FALSE,"Costo Unitario Total H-94-12"}</definedName>
    <definedName name="ab" hidden="1">{#N/A,#N/A,FALSE,"Costos Productos 6A";#N/A,#N/A,FALSE,"Costo Unitario Total H-94-12"}</definedName>
    <definedName name="ABDCCC" hidden="1">{#N/A,#N/A,FALSE,"VOL695";#N/A,#N/A,FALSE,"anexo1";#N/A,#N/A,FALSE,"anexo2";#N/A,#N/A,FALSE,"anexo3";#N/A,#N/A,FALSE,"anexo4";#N/A,#N/A,FALSE,"anexo5a";#N/A,#N/A,FALSE,"anexo5b";#N/A,#N/A,FALSE,"anexo6a";#N/A,#N/A,FALSE,"anexo6a";#N/A,#N/A,FALSE,"anexo6c";#N/A,#N/A,FALSE,"anexo7a";#N/A,#N/A,FALSE,"anexo7b";#N/A,#N/A,FALSE,"anexo7c"}</definedName>
    <definedName name="ABSOLUTE_TIMES" hidden="1">"TEST_ITEM"</definedName>
    <definedName name="ACCION">#REF!</definedName>
    <definedName name="acto" localSheetId="6">#REF!</definedName>
    <definedName name="acto" localSheetId="8">#REF!</definedName>
    <definedName name="acto" localSheetId="4">#REF!</definedName>
    <definedName name="acto" localSheetId="66">#REF!</definedName>
    <definedName name="acto">#REF!</definedName>
    <definedName name="Actos_Inseguros">#REF!</definedName>
    <definedName name="actual_or_plan" localSheetId="6">#REF!</definedName>
    <definedName name="actual_or_plan" localSheetId="8">#REF!</definedName>
    <definedName name="actual_or_plan" localSheetId="4">#REF!</definedName>
    <definedName name="actual_or_plan" localSheetId="66">#REF!</definedName>
    <definedName name="actual_or_plan">#REF!</definedName>
    <definedName name="ActualBeyond" localSheetId="53">'Cobertura Formacion'!PeriodInActual*(#REF!&gt;0)</definedName>
    <definedName name="ActualBeyond" localSheetId="39">'Cobertura PGR Actores Vulnerabl'!PeriodInActual*(#REF!&gt;0)</definedName>
    <definedName name="ActualBeyond" localSheetId="45">'Cobertura PGR Cero Tolerancia A'!PeriodInActual*(#REF!&gt;0)</definedName>
    <definedName name="ActualBeyond" localSheetId="23">'Cobertura PGR de la Velocidad'!PeriodInActual*(#REF!&gt;0)</definedName>
    <definedName name="ActualBeyond" localSheetId="22">'Cobertura PGR de Limite Velocid'!PeriodInActual*(#REF!&gt;0)</definedName>
    <definedName name="ActualBeyond" localSheetId="43">'Cumpli. PGR Cero Tolerancia A-P'!PeriodInActual*(#REF!&gt;0)</definedName>
    <definedName name="ActualBeyond" localSheetId="32">'Cumpli. PGR de la Distracción'!PeriodInActual*(#REF!&gt;0)</definedName>
    <definedName name="ActualBeyond" localSheetId="27">'Cumpli. PGR de la Fatiga'!PeriodInActual*(#REF!&gt;0)</definedName>
    <definedName name="ActualBeyond" localSheetId="20">'Cumpli. PGR de la Velocidad'!PeriodInActual*(#REF!&gt;0)</definedName>
    <definedName name="ActualBeyond" localSheetId="37">'Cumpli. PGR Protección Actores '!PeriodInActual*(#REF!&gt;0)</definedName>
    <definedName name="ActualBeyond" localSheetId="6">'CUMPLIM - LIDERAZO ESTRA'!PeriodInActual*(#REF!&gt;0)</definedName>
    <definedName name="ActualBeyond" localSheetId="8">EVALUACIÓN!PeriodInActual*(#REF!&gt;0)</definedName>
    <definedName name="ActualBeyond" localSheetId="4">'GESTIÓN LIDERAZGO'!PeriodInActual*(#REF!&gt;0)</definedName>
    <definedName name="ActualBeyond" localSheetId="38">'Indice Frecuencia x Actores Vul'!PeriodInActual*(#REF!&gt;0)</definedName>
    <definedName name="ActualBeyond" localSheetId="33">'Indice Frecuencia x Distracción'!PeriodInActual*(#REF!&gt;0)</definedName>
    <definedName name="ActualBeyond" localSheetId="28">'Indice Frecuencia x Fatiga'!PeriodInActual*(#REF!&gt;0)</definedName>
    <definedName name="ActualBeyond" localSheetId="44">'Indice Frecuencia x Sustancia A'!PeriodInActual*(#REF!&gt;0)</definedName>
    <definedName name="ActualBeyond" localSheetId="21">'Indice Frecuencia x Velocidad'!PeriodInActual*(#REF!&gt;0)</definedName>
    <definedName name="ActualBeyond" localSheetId="52">'Matriz de Formacion'!PeriodInActual*(#REF!&gt;0)</definedName>
    <definedName name="ActualBeyond" localSheetId="66">'MEJORA DEL PESV'!PeriodInActual*(#REF!&gt;0)</definedName>
    <definedName name="ActualBeyond" localSheetId="42">'PGR Gestión Cero Tolerancia A-P'!PeriodInActual*(#REF!&gt;0)</definedName>
    <definedName name="ActualBeyond" localSheetId="31">'PGR Gestión de la Distracción'!PeriodInActual*(#REF!&gt;0)</definedName>
    <definedName name="ActualBeyond" localSheetId="26">'PGR Gestión de la Fatiga'!PeriodInActual*(#REF!&gt;0)</definedName>
    <definedName name="ActualBeyond" localSheetId="19">'PGR Gestión de la Velocidad'!PeriodInActual*(#REF!&gt;0)</definedName>
    <definedName name="ActualBeyond" localSheetId="36">'PGR Protección Actores V '!PeriodInActual*(#REF!&gt;0)</definedName>
    <definedName name="ActualBeyond">PeriodInActual*(#REF!&gt;0)</definedName>
    <definedName name="Administrativos" localSheetId="6">#REF!</definedName>
    <definedName name="Administrativos" localSheetId="8">#REF!</definedName>
    <definedName name="Administrativos" localSheetId="4">#REF!</definedName>
    <definedName name="Administrativos">#REF!</definedName>
    <definedName name="Ajusteinf" hidden="1">{#N/A,#N/A,FALSE,"Costos Productos 6A";#N/A,#N/A,FALSE,"Costo Unitario Total H-94-12"}</definedName>
    <definedName name="AJUSTPTO" hidden="1">{#N/A,#N/A,FALSE,"Costos Productos 6A";#N/A,#N/A,FALSE,"Costo Unitario Total H-94-12"}</definedName>
    <definedName name="AMBIENT">#REF!</definedName>
    <definedName name="ambiental" localSheetId="6">#REF!</definedName>
    <definedName name="ambiental" localSheetId="8">#REF!</definedName>
    <definedName name="ambiental" localSheetId="4">#REF!</definedName>
    <definedName name="ambiental" localSheetId="66">#REF!</definedName>
    <definedName name="ambiental">#REF!</definedName>
    <definedName name="ambiente" localSheetId="6">#REF!</definedName>
    <definedName name="ambiente" localSheetId="8">#REF!</definedName>
    <definedName name="ambiente" localSheetId="4">#REF!</definedName>
    <definedName name="ambiente">#REF!</definedName>
    <definedName name="ANOVABaseCell">#REF!</definedName>
    <definedName name="ANOVABiasAnalysis">#REF!</definedName>
    <definedName name="ANOVAMainAnalysis">#REF!</definedName>
    <definedName name="ANOVAPrecisionAnalysis">#REF!</definedName>
    <definedName name="anscount" hidden="1">3</definedName>
    <definedName name="años" localSheetId="66">#REF!</definedName>
    <definedName name="años">#REF!</definedName>
    <definedName name="area" localSheetId="64">#REF!</definedName>
    <definedName name="area">#REF!</definedName>
    <definedName name="_xlnm.Print_Area" localSheetId="56">'Accidente con Herido'!$B$2:$J$28</definedName>
    <definedName name="_xlnm.Print_Area" localSheetId="55">'Alteración Orden Público'!$B$2:$J$28</definedName>
    <definedName name="_xlnm.Print_Area" localSheetId="12">APOYO!$A$1:$X$132</definedName>
    <definedName name="_xlnm.Print_Area" localSheetId="58">'CIERRE DE VIAS'!$B$2:$J$28</definedName>
    <definedName name="_xlnm.Print_Area" localSheetId="53">'Cobertura Formacion'!$B$2:$Q$33</definedName>
    <definedName name="_xlnm.Print_Area" localSheetId="39">'Cobertura PGR Actores Vulnerabl'!$B$2:$Q$33</definedName>
    <definedName name="_xlnm.Print_Area" localSheetId="45">'Cobertura PGR Cero Tolerancia A'!$B$2:$Q$33</definedName>
    <definedName name="_xlnm.Print_Area" localSheetId="23">'Cobertura PGR de la Velocidad'!$B$2:$Q$33</definedName>
    <definedName name="_xlnm.Print_Area" localSheetId="22">'Cobertura PGR de Limite Velocid'!$B$2:$Q$33</definedName>
    <definedName name="_xlnm.Print_Area" localSheetId="64">'CONSOLIDADO INSPECCIONES'!$A$2:$G$9</definedName>
    <definedName name="_xlnm.Print_Area" localSheetId="43">'Cumpli. PGR Cero Tolerancia A-P'!$B$2:$Q$31</definedName>
    <definedName name="_xlnm.Print_Area" localSheetId="32">'Cumpli. PGR de la Distracción'!$B$2:$Q$31</definedName>
    <definedName name="_xlnm.Print_Area" localSheetId="27">'Cumpli. PGR de la Fatiga'!$B$2:$Q$31</definedName>
    <definedName name="_xlnm.Print_Area" localSheetId="20">'Cumpli. PGR de la Velocidad'!$B$2:$Q$30</definedName>
    <definedName name="_xlnm.Print_Area" localSheetId="37">'Cumpli. PGR Protección Actores '!$B$2:$Q$31</definedName>
    <definedName name="_xlnm.Print_Area" localSheetId="6">'CUMPLIM - LIDERAZO ESTRA'!$B$2:$Q$41</definedName>
    <definedName name="_xlnm.Print_Area" localSheetId="60">'DAÑO A LA PROPIEDAD'!$B$2:$J$28</definedName>
    <definedName name="_xlnm.Print_Area" localSheetId="1">'DESIGNACION LIDERES PESV'!$A$1:$I$60</definedName>
    <definedName name="_xlnm.Print_Area" localSheetId="65">'ESQUEMA DE MANTENIMIENTOS'!$B$2:$M$41</definedName>
    <definedName name="_xlnm.Print_Area" localSheetId="10">ESTRATREGICOS!$A$1:$X$61</definedName>
    <definedName name="_xlnm.Print_Area" localSheetId="13">'EVALUACION INDEPENDIENTE'!$A$1:$X$28</definedName>
    <definedName name="_xlnm.Print_Area" localSheetId="4">'GESTIÓN LIDERAZGO'!$A$1:$BK$71</definedName>
    <definedName name="_xlnm.Print_Area" localSheetId="59">'HURTO DE VEHICULO'!$B$2:$J$28</definedName>
    <definedName name="_xlnm.Print_Area" localSheetId="16">'INDICADORES PESV'!$A$1:$Y$41</definedName>
    <definedName name="_xlnm.Print_Area" localSheetId="38">'Indice Frecuencia x Actores Vul'!$B$2:$Q$33</definedName>
    <definedName name="_xlnm.Print_Area" localSheetId="33">'Indice Frecuencia x Distracción'!$B$2:$Q$33</definedName>
    <definedName name="_xlnm.Print_Area" localSheetId="28">'Indice Frecuencia x Fatiga'!$B$2:$Q$33</definedName>
    <definedName name="_xlnm.Print_Area" localSheetId="44">'Indice Frecuencia x Sustancia A'!$B$2:$Q$33</definedName>
    <definedName name="_xlnm.Print_Area" localSheetId="21">'Indice Frecuencia x Velocidad'!$B$2:$Q$33</definedName>
    <definedName name="_xlnm.Print_Area" localSheetId="52">'Matriz de Formacion'!$B$1:$W$19</definedName>
    <definedName name="_xlnm.Print_Area" localSheetId="66">'MEJORA DEL PESV'!$B$2:$AA$10</definedName>
    <definedName name="_xlnm.Print_Area" localSheetId="11">MISIONALES!$A$1:$X$144</definedName>
    <definedName name="_xlnm.Print_Area" localSheetId="15">'OBJETIVOS - METAS - ALCANCE'!$B$2:$J$19</definedName>
    <definedName name="_xlnm.Print_Area" localSheetId="42">'PGR Gestión Cero Tolerancia A-P'!$B$2:$BL$104</definedName>
    <definedName name="_xlnm.Print_Area" localSheetId="31">'PGR Gestión de la Distracción'!$B$2:$BK$132</definedName>
    <definedName name="_xlnm.Print_Area" localSheetId="26">'PGR Gestión de la Fatiga'!$B$2:$BL$134</definedName>
    <definedName name="_xlnm.Print_Area" localSheetId="19">'PGR Gestión de la Velocidad'!$B$2:$BL$138</definedName>
    <definedName name="_xlnm.Print_Area" localSheetId="36">'PGR Protección Actores V '!$A$2:$BL$101</definedName>
    <definedName name="_xlnm.Print_Area" localSheetId="48">'Planeación PDT'!$A$1:$BB$136</definedName>
    <definedName name="_xlnm.Print_Area" localSheetId="2">'POLITICA DE SEGURIDAD VIAL'!$A$1:$I$27</definedName>
    <definedName name="_xlnm.Print_Area" localSheetId="57">'Varada en Carretera'!$B$2:$J$28</definedName>
    <definedName name="ausentes" localSheetId="64">#REF!</definedName>
    <definedName name="ausentes">#REF!</definedName>
    <definedName name="base5">#REF!</definedName>
    <definedName name="bbbb" hidden="1">{#N/A,#N/A,FALSE,"Costos Productos 6A";#N/A,#N/A,FALSE,"Costo Unitario Total H-94-12"}</definedName>
    <definedName name="BIOLÓGICO" localSheetId="8">#REF!</definedName>
    <definedName name="BIOLÓGICO">#REF!</definedName>
    <definedName name="BIOMECÁNICO" localSheetId="8">#REF!</definedName>
    <definedName name="BIOMECÁNICO">#REF!</definedName>
    <definedName name="BSERTFSWERFEW" localSheetId="53">'Cobertura Formacion'!PeriodInActual*(#REF!&gt;0)</definedName>
    <definedName name="BSERTFSWERFEW" localSheetId="39">'Cobertura PGR Actores Vulnerabl'!PeriodInActual*(#REF!&gt;0)</definedName>
    <definedName name="BSERTFSWERFEW" localSheetId="45">'Cobertura PGR Cero Tolerancia A'!PeriodInActual*(#REF!&gt;0)</definedName>
    <definedName name="BSERTFSWERFEW" localSheetId="23">'Cobertura PGR de la Velocidad'!PeriodInActual*(#REF!&gt;0)</definedName>
    <definedName name="BSERTFSWERFEW" localSheetId="22">'Cobertura PGR de Limite Velocid'!PeriodInActual*(#REF!&gt;0)</definedName>
    <definedName name="BSERTFSWERFEW" localSheetId="43">'Cumpli. PGR Cero Tolerancia A-P'!PeriodInActual*(#REF!&gt;0)</definedName>
    <definedName name="BSERTFSWERFEW" localSheetId="32">'Cumpli. PGR de la Distracción'!PeriodInActual*(#REF!&gt;0)</definedName>
    <definedName name="BSERTFSWERFEW" localSheetId="27">'Cumpli. PGR de la Fatiga'!PeriodInActual*(#REF!&gt;0)</definedName>
    <definedName name="BSERTFSWERFEW" localSheetId="20">'Cumpli. PGR de la Velocidad'!PeriodInActual*(#REF!&gt;0)</definedName>
    <definedName name="BSERTFSWERFEW" localSheetId="37">'Cumpli. PGR Protección Actores '!PeriodInActual*(#REF!&gt;0)</definedName>
    <definedName name="BSERTFSWERFEW" localSheetId="6">'CUMPLIM - LIDERAZO ESTRA'!PeriodInActual*(#REF!&gt;0)</definedName>
    <definedName name="BSERTFSWERFEW" localSheetId="8">EVALUACIÓN!PeriodInActual*(#REF!&gt;0)</definedName>
    <definedName name="BSERTFSWERFEW" localSheetId="4">#REF!*(#REF!&gt;0)</definedName>
    <definedName name="BSERTFSWERFEW" localSheetId="38">'Indice Frecuencia x Actores Vul'!PeriodInActual*(#REF!&gt;0)</definedName>
    <definedName name="BSERTFSWERFEW" localSheetId="33">'Indice Frecuencia x Distracción'!PeriodInActual*(#REF!&gt;0)</definedName>
    <definedName name="BSERTFSWERFEW" localSheetId="28">'Indice Frecuencia x Fatiga'!PeriodInActual*(#REF!&gt;0)</definedName>
    <definedName name="BSERTFSWERFEW" localSheetId="44">'Indice Frecuencia x Sustancia A'!PeriodInActual*(#REF!&gt;0)</definedName>
    <definedName name="BSERTFSWERFEW" localSheetId="21">'Indice Frecuencia x Velocidad'!PeriodInActual*(#REF!&gt;0)</definedName>
    <definedName name="BSERTFSWERFEW" localSheetId="52">'Matriz de Formacion'!PeriodInActual*(#REF!&gt;0)</definedName>
    <definedName name="BSERTFSWERFEW" localSheetId="66">#N/A</definedName>
    <definedName name="BSERTFSWERFEW">PeriodInActual*(#REF!&gt;0)</definedName>
    <definedName name="Budget">#REF!</definedName>
    <definedName name="CA" hidden="1">#REF!</definedName>
    <definedName name="CABCELAR" hidden="1">{#N/A,#N/A,FALSE,"Costos Productos 6A";#N/A,#N/A,FALSE,"Costo Unitario Total H-94-12"}</definedName>
    <definedName name="CALIDAD3" hidden="1">{#N/A,#N/A,FALSE,"Costos Productos 6A";#N/A,#N/A,FALSE,"Costo Unitario Total H-94-12"}</definedName>
    <definedName name="caso">#REF!</definedName>
    <definedName name="centro" localSheetId="52">#REF!</definedName>
    <definedName name="centro">#REF!</definedName>
    <definedName name="Centro2017" localSheetId="53">#REF!,#REF!,#REF!,#REF!,#REF!,#REF!,#REF!,#REF!,#REF!,#REF!,#REF!,#REF!,#REF!,#REF!,#REF!</definedName>
    <definedName name="Centro2017" localSheetId="39">#REF!,#REF!,#REF!,#REF!,#REF!,#REF!,#REF!,#REF!,#REF!,#REF!,#REF!,#REF!,#REF!,#REF!,#REF!</definedName>
    <definedName name="Centro2017" localSheetId="45">#REF!,#REF!,#REF!,#REF!,#REF!,#REF!,#REF!,#REF!,#REF!,#REF!,#REF!,#REF!,#REF!,#REF!,#REF!</definedName>
    <definedName name="Centro2017" localSheetId="23">#REF!,#REF!,#REF!,#REF!,#REF!,#REF!,#REF!,#REF!,#REF!,#REF!,#REF!,#REF!,#REF!,#REF!,#REF!</definedName>
    <definedName name="Centro2017" localSheetId="22">#REF!,#REF!,#REF!,#REF!,#REF!,#REF!,#REF!,#REF!,#REF!,#REF!,#REF!,#REF!,#REF!,#REF!,#REF!</definedName>
    <definedName name="Centro2017" localSheetId="43">#REF!,#REF!,#REF!,#REF!,#REF!,#REF!,#REF!,#REF!,#REF!,#REF!,#REF!,#REF!,#REF!,#REF!,#REF!</definedName>
    <definedName name="Centro2017" localSheetId="32">#REF!,#REF!,#REF!,#REF!,#REF!,#REF!,#REF!,#REF!,#REF!,#REF!,#REF!,#REF!,#REF!,#REF!,#REF!</definedName>
    <definedName name="Centro2017" localSheetId="27">#REF!,#REF!,#REF!,#REF!,#REF!,#REF!,#REF!,#REF!,#REF!,#REF!,#REF!,#REF!,#REF!,#REF!,#REF!</definedName>
    <definedName name="Centro2017" localSheetId="20">#REF!,#REF!,#REF!,#REF!,#REF!,#REF!,#REF!,#REF!,#REF!,#REF!,#REF!,#REF!,#REF!,#REF!,#REF!</definedName>
    <definedName name="Centro2017" localSheetId="37">#REF!,#REF!,#REF!,#REF!,#REF!,#REF!,#REF!,#REF!,#REF!,#REF!,#REF!,#REF!,#REF!,#REF!,#REF!</definedName>
    <definedName name="Centro2017" localSheetId="6">#REF!,#REF!,#REF!,#REF!,#REF!,#REF!,#REF!,#REF!,#REF!,#REF!,#REF!,#REF!,#REF!,#REF!,#REF!</definedName>
    <definedName name="Centro2017" localSheetId="8">#REF!,#REF!,#REF!,#REF!,#REF!,#REF!,#REF!,#REF!,#REF!,#REF!,#REF!,#REF!,#REF!,#REF!,#REF!</definedName>
    <definedName name="Centro2017" localSheetId="4">#REF!,#REF!,#REF!,#REF!,#REF!,#REF!,#REF!,#REF!,#REF!,#REF!,#REF!,#REF!,#REF!,#REF!,#REF!</definedName>
    <definedName name="Centro2017" localSheetId="38">#REF!,#REF!,#REF!,#REF!,#REF!,#REF!,#REF!,#REF!,#REF!,#REF!,#REF!,#REF!,#REF!,#REF!,#REF!</definedName>
    <definedName name="Centro2017" localSheetId="33">#REF!,#REF!,#REF!,#REF!,#REF!,#REF!,#REF!,#REF!,#REF!,#REF!,#REF!,#REF!,#REF!,#REF!,#REF!</definedName>
    <definedName name="Centro2017" localSheetId="28">#REF!,#REF!,#REF!,#REF!,#REF!,#REF!,#REF!,#REF!,#REF!,#REF!,#REF!,#REF!,#REF!,#REF!,#REF!</definedName>
    <definedName name="Centro2017" localSheetId="44">#REF!,#REF!,#REF!,#REF!,#REF!,#REF!,#REF!,#REF!,#REF!,#REF!,#REF!,#REF!,#REF!,#REF!,#REF!</definedName>
    <definedName name="Centro2017" localSheetId="21">#REF!,#REF!,#REF!,#REF!,#REF!,#REF!,#REF!,#REF!,#REF!,#REF!,#REF!,#REF!,#REF!,#REF!,#REF!</definedName>
    <definedName name="Centro2017" localSheetId="52">#REF!,#REF!,#REF!,#REF!,#REF!,#REF!,#REF!,#REF!,#REF!,#REF!,#REF!,#REF!,#REF!,#REF!,#REF!</definedName>
    <definedName name="Centro2017" localSheetId="66">#REF!,#REF!,#REF!,#REF!,#REF!,#REF!,#REF!,#REF!,#REF!,#REF!,#REF!,#REF!,#REF!,#REF!,#REF!</definedName>
    <definedName name="Centro2017" localSheetId="42">#REF!,#REF!,#REF!,#REF!,#REF!,#REF!,#REF!,#REF!,#REF!,#REF!,#REF!,#REF!,#REF!,#REF!,#REF!</definedName>
    <definedName name="Centro2017" localSheetId="31">#REF!,#REF!,#REF!,#REF!,#REF!,#REF!,#REF!,#REF!,#REF!,#REF!,#REF!,#REF!,#REF!,#REF!,#REF!</definedName>
    <definedName name="Centro2017" localSheetId="26">#REF!,#REF!,#REF!,#REF!,#REF!,#REF!,#REF!,#REF!,#REF!,#REF!,#REF!,#REF!,#REF!,#REF!,#REF!</definedName>
    <definedName name="Centro2017" localSheetId="19">#REF!,#REF!,#REF!,#REF!,#REF!,#REF!,#REF!,#REF!,#REF!,#REF!,#REF!,#REF!,#REF!,#REF!,#REF!</definedName>
    <definedName name="Centro2017" localSheetId="36">#REF!,#REF!,#REF!,#REF!,#REF!,#REF!,#REF!,#REF!,#REF!,#REF!,#REF!,#REF!,#REF!,#REF!,#REF!</definedName>
    <definedName name="Centro2017">#REF!,#REF!,#REF!,#REF!,#REF!,#REF!,#REF!,#REF!,#REF!,#REF!,#REF!,#REF!,#REF!,#REF!,#REF!</definedName>
    <definedName name="CESAR" hidden="1">{#N/A,#N/A,FALSE,"Costos Productos 6A";#N/A,#N/A,FALSE,"Costo Unitario Total H-94-12"}</definedName>
    <definedName name="cggbase">#REF!</definedName>
    <definedName name="CHACA" hidden="1">#REF!</definedName>
    <definedName name="CIERRE">#REF!</definedName>
    <definedName name="CLASIFICACIÓN" localSheetId="6">#REF!</definedName>
    <definedName name="CLASIFICACIÓN" localSheetId="8">#REF!</definedName>
    <definedName name="CLASIFICACIÓN" localSheetId="4">#REF!</definedName>
    <definedName name="CLASIFICACIÓN" localSheetId="66">#REF!</definedName>
    <definedName name="CLASIFICACIÓN">#REF!</definedName>
    <definedName name="condicion" localSheetId="6">#REF!</definedName>
    <definedName name="condicion" localSheetId="8">#REF!</definedName>
    <definedName name="condicion" localSheetId="4">#REF!</definedName>
    <definedName name="condicion" localSheetId="66">#REF!</definedName>
    <definedName name="condicion">#REF!</definedName>
    <definedName name="Condiciones_Inseguras">#REF!</definedName>
    <definedName name="CONDICIONESDESEGURIDAD" comment="CONDICIONES DE SEGURIDAD" localSheetId="8">#REF!</definedName>
    <definedName name="CONDICIONESDESEGURIDAD" comment="CONDICIONES DE SEGURIDAD">#REF!</definedName>
    <definedName name="CONT" hidden="1">{#N/A,#N/A,FALSE,"VOL695";#N/A,#N/A,FALSE,"anexo1";#N/A,#N/A,FALSE,"anexo2";#N/A,#N/A,FALSE,"anexo3";#N/A,#N/A,FALSE,"anexo4";#N/A,#N/A,FALSE,"anexo5a";#N/A,#N/A,FALSE,"anexo5b";#N/A,#N/A,FALSE,"anexo6a";#N/A,#N/A,FALSE,"anexo6a";#N/A,#N/A,FALSE,"anexo6c";#N/A,#N/A,FALSE,"anexo7a";#N/A,#N/A,FALSE,"anexo7b";#N/A,#N/A,FALSE,"anexo7c"}</definedName>
    <definedName name="CONTABLE" hidden="1">{#N/A,#N/A,FALSE,"CIBHA05A";#N/A,#N/A,FALSE,"CIBHA05B"}</definedName>
    <definedName name="CONTABLES" hidden="1">{#N/A,#N/A,FALSE,"Costos Productos 6A";#N/A,#N/A,FALSE,"Costo Unitario Total H-94-12"}</definedName>
    <definedName name="controleffec">#REF!</definedName>
    <definedName name="CorrelationBaseCell">#REF!</definedName>
    <definedName name="cost04" hidden="1">{#N/A,#N/A,FALSE,"Costos Productos 6A";#N/A,#N/A,FALSE,"Costo Unitario Total H-94-12"}</definedName>
    <definedName name="COSTCONTAB" hidden="1">{#N/A,#N/A,FALSE,"Costos Productos 6A";#N/A,#N/A,FALSE,"Costo Unitario Total H-94-12"}</definedName>
    <definedName name="costivos" hidden="1">{#N/A,#N/A,FALSE,"Costos Productos 6A";#N/A,#N/A,FALSE,"Costo Unitario Total H-94-12"}</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04" hidden="1">{#N/A,#N/A,FALSE,"Costos Productos 6A";#N/A,#N/A,FALSE,"Costo Unitario Total H-94-12"}</definedName>
    <definedName name="CRUDOS" hidden="1">{#N/A,#N/A,FALSE,"CIBHA05A";#N/A,#N/A,FALSE,"CIBHA05B"}</definedName>
    <definedName name="D">#REF!</definedName>
    <definedName name="dato1" localSheetId="8">#REF!</definedName>
    <definedName name="dato1" localSheetId="66">#REF!</definedName>
    <definedName name="dato1">#REF!</definedName>
    <definedName name="dato10" localSheetId="8">#REF!</definedName>
    <definedName name="dato10" localSheetId="66">#REF!</definedName>
    <definedName name="dato10">#REF!</definedName>
    <definedName name="dato100" localSheetId="6">#REF!</definedName>
    <definedName name="dato100" localSheetId="8">#REF!</definedName>
    <definedName name="dato100" localSheetId="4">#REF!</definedName>
    <definedName name="dato100">#REF!</definedName>
    <definedName name="dato101" localSheetId="6">#REF!</definedName>
    <definedName name="dato101" localSheetId="8">#REF!</definedName>
    <definedName name="dato101" localSheetId="4">#REF!</definedName>
    <definedName name="dato101">#REF!</definedName>
    <definedName name="dato102" localSheetId="6">#REF!</definedName>
    <definedName name="dato102" localSheetId="8">#REF!</definedName>
    <definedName name="dato102" localSheetId="4">#REF!</definedName>
    <definedName name="dato102">#REF!</definedName>
    <definedName name="dato103" localSheetId="6">#REF!</definedName>
    <definedName name="dato103" localSheetId="8">#REF!</definedName>
    <definedName name="dato103" localSheetId="4">#REF!</definedName>
    <definedName name="dato103">#REF!</definedName>
    <definedName name="dato104" localSheetId="6">#REF!</definedName>
    <definedName name="dato104" localSheetId="4">#REF!</definedName>
    <definedName name="dato104">#REF!</definedName>
    <definedName name="dato105" localSheetId="6">#REF!</definedName>
    <definedName name="dato105" localSheetId="4">#REF!</definedName>
    <definedName name="dato105">#REF!</definedName>
    <definedName name="dato106" localSheetId="6">#REF!</definedName>
    <definedName name="dato106" localSheetId="4">#REF!</definedName>
    <definedName name="dato106">#REF!</definedName>
    <definedName name="dato107" localSheetId="6">#REF!</definedName>
    <definedName name="dato107" localSheetId="4">#REF!</definedName>
    <definedName name="dato107">#REF!</definedName>
    <definedName name="dato108" localSheetId="6">#REF!</definedName>
    <definedName name="dato108" localSheetId="4">#REF!</definedName>
    <definedName name="dato108">#REF!</definedName>
    <definedName name="dato109" localSheetId="6">#REF!</definedName>
    <definedName name="dato109" localSheetId="4">#REF!</definedName>
    <definedName name="dato109">#REF!</definedName>
    <definedName name="dato11" localSheetId="8">#REF!</definedName>
    <definedName name="dato11" localSheetId="66">#REF!</definedName>
    <definedName name="dato11">#REF!</definedName>
    <definedName name="dato110" localSheetId="6">#REF!</definedName>
    <definedName name="dato110" localSheetId="8">#REF!</definedName>
    <definedName name="dato110" localSheetId="4">#REF!</definedName>
    <definedName name="dato110">#REF!</definedName>
    <definedName name="dato111" localSheetId="6">#REF!</definedName>
    <definedName name="dato111" localSheetId="4">#REF!</definedName>
    <definedName name="dato111">#REF!</definedName>
    <definedName name="dato112" localSheetId="6">#REF!</definedName>
    <definedName name="dato112" localSheetId="4">#REF!</definedName>
    <definedName name="dato112">#REF!</definedName>
    <definedName name="dato113" localSheetId="6">#REF!</definedName>
    <definedName name="dato113" localSheetId="4">#REF!</definedName>
    <definedName name="dato113">#REF!</definedName>
    <definedName name="dato114" localSheetId="6">#REF!</definedName>
    <definedName name="dato114" localSheetId="4">#REF!</definedName>
    <definedName name="dato114">#REF!</definedName>
    <definedName name="dato115" localSheetId="6">#REF!</definedName>
    <definedName name="dato115" localSheetId="4">#REF!</definedName>
    <definedName name="dato115">#REF!</definedName>
    <definedName name="dato116" localSheetId="6">#REF!</definedName>
    <definedName name="dato116" localSheetId="4">#REF!</definedName>
    <definedName name="dato116">#REF!</definedName>
    <definedName name="dato117" localSheetId="6">#REF!</definedName>
    <definedName name="dato117" localSheetId="4">#REF!</definedName>
    <definedName name="dato117">#REF!</definedName>
    <definedName name="dato118" localSheetId="6">#REF!</definedName>
    <definedName name="dato118" localSheetId="4">#REF!</definedName>
    <definedName name="dato118">#REF!</definedName>
    <definedName name="dato119" localSheetId="6">#REF!</definedName>
    <definedName name="dato119" localSheetId="4">#REF!</definedName>
    <definedName name="dato119">#REF!</definedName>
    <definedName name="dato12" localSheetId="8">#REF!</definedName>
    <definedName name="dato12" localSheetId="66">#REF!</definedName>
    <definedName name="dato12">#REF!</definedName>
    <definedName name="dato120" localSheetId="6">#REF!</definedName>
    <definedName name="dato120" localSheetId="8">#REF!</definedName>
    <definedName name="dato120" localSheetId="4">#REF!</definedName>
    <definedName name="dato120">#REF!</definedName>
    <definedName name="dato121" localSheetId="6">#REF!</definedName>
    <definedName name="dato121" localSheetId="4">#REF!</definedName>
    <definedName name="dato121">#REF!</definedName>
    <definedName name="dato122" localSheetId="6">#REF!</definedName>
    <definedName name="dato122" localSheetId="4">#REF!</definedName>
    <definedName name="dato122">#REF!</definedName>
    <definedName name="dato123" localSheetId="6">#REF!</definedName>
    <definedName name="dato123" localSheetId="4">#REF!</definedName>
    <definedName name="dato123">#REF!</definedName>
    <definedName name="dato124" localSheetId="6">#REF!</definedName>
    <definedName name="dato124" localSheetId="4">#REF!</definedName>
    <definedName name="dato124">#REF!</definedName>
    <definedName name="dato125" localSheetId="6">#REF!</definedName>
    <definedName name="dato125" localSheetId="4">#REF!</definedName>
    <definedName name="dato125">#REF!</definedName>
    <definedName name="dato126" localSheetId="6">#REF!</definedName>
    <definedName name="dato126" localSheetId="4">#REF!</definedName>
    <definedName name="dato126">#REF!</definedName>
    <definedName name="dato127" localSheetId="6">#REF!</definedName>
    <definedName name="dato127" localSheetId="4">#REF!</definedName>
    <definedName name="dato127">#REF!</definedName>
    <definedName name="dato128" localSheetId="6">#REF!</definedName>
    <definedName name="dato128" localSheetId="4">#REF!</definedName>
    <definedName name="dato128">#REF!</definedName>
    <definedName name="dato129" localSheetId="6">#REF!</definedName>
    <definedName name="dato129" localSheetId="4">#REF!</definedName>
    <definedName name="dato129">#REF!</definedName>
    <definedName name="dato13" localSheetId="8">#REF!</definedName>
    <definedName name="dato13" localSheetId="66">#REF!</definedName>
    <definedName name="dato13">#REF!</definedName>
    <definedName name="dato130" localSheetId="6">#REF!</definedName>
    <definedName name="dato130" localSheetId="8">#REF!</definedName>
    <definedName name="dato130" localSheetId="4">#REF!</definedName>
    <definedName name="dato130">#REF!</definedName>
    <definedName name="dato131" localSheetId="6">#REF!</definedName>
    <definedName name="dato131" localSheetId="4">#REF!</definedName>
    <definedName name="dato131">#REF!</definedName>
    <definedName name="dato132" localSheetId="6">#REF!</definedName>
    <definedName name="dato132" localSheetId="4">#REF!</definedName>
    <definedName name="dato132">#REF!</definedName>
    <definedName name="dato133" localSheetId="6">#REF!</definedName>
    <definedName name="dato133" localSheetId="4">#REF!</definedName>
    <definedName name="dato133">#REF!</definedName>
    <definedName name="dato134" localSheetId="6">#REF!</definedName>
    <definedName name="dato134" localSheetId="4">#REF!</definedName>
    <definedName name="dato134">#REF!</definedName>
    <definedName name="dato135" localSheetId="6">#REF!</definedName>
    <definedName name="dato135" localSheetId="4">#REF!</definedName>
    <definedName name="dato135">#REF!</definedName>
    <definedName name="dato136" localSheetId="6">#REF!</definedName>
    <definedName name="dato136" localSheetId="4">#REF!</definedName>
    <definedName name="dato136">#REF!</definedName>
    <definedName name="dato137" localSheetId="6">#REF!</definedName>
    <definedName name="dato137" localSheetId="4">#REF!</definedName>
    <definedName name="dato137">#REF!</definedName>
    <definedName name="dato138" localSheetId="6">#REF!</definedName>
    <definedName name="dato138" localSheetId="4">#REF!</definedName>
    <definedName name="dato138">#REF!</definedName>
    <definedName name="dato139" localSheetId="6">#REF!</definedName>
    <definedName name="dato139" localSheetId="4">#REF!</definedName>
    <definedName name="dato139">#REF!</definedName>
    <definedName name="dato14" localSheetId="8">#REF!</definedName>
    <definedName name="dato14" localSheetId="66">#REF!</definedName>
    <definedName name="dato14">#REF!</definedName>
    <definedName name="dato140" localSheetId="6">#REF!</definedName>
    <definedName name="dato140" localSheetId="8">#REF!</definedName>
    <definedName name="dato140" localSheetId="4">#REF!</definedName>
    <definedName name="dato140">#REF!</definedName>
    <definedName name="dato141" localSheetId="6">#REF!</definedName>
    <definedName name="dato141" localSheetId="4">#REF!</definedName>
    <definedName name="dato141">#REF!</definedName>
    <definedName name="dato142" localSheetId="6">#REF!</definedName>
    <definedName name="dato142" localSheetId="4">#REF!</definedName>
    <definedName name="dato142">#REF!</definedName>
    <definedName name="dato143" localSheetId="6">#REF!</definedName>
    <definedName name="dato143" localSheetId="4">#REF!</definedName>
    <definedName name="dato143">#REF!</definedName>
    <definedName name="dato144" localSheetId="6">#REF!</definedName>
    <definedName name="dato144" localSheetId="4">#REF!</definedName>
    <definedName name="dato144">#REF!</definedName>
    <definedName name="dato145" localSheetId="6">#REF!</definedName>
    <definedName name="dato145" localSheetId="4">#REF!</definedName>
    <definedName name="dato145">#REF!</definedName>
    <definedName name="dato146" localSheetId="6">#REF!</definedName>
    <definedName name="dato146" localSheetId="4">#REF!</definedName>
    <definedName name="dato146">#REF!</definedName>
    <definedName name="dato147" localSheetId="6">#REF!</definedName>
    <definedName name="dato147" localSheetId="4">#REF!</definedName>
    <definedName name="dato147">#REF!</definedName>
    <definedName name="dato148" localSheetId="6">#REF!</definedName>
    <definedName name="dato148" localSheetId="4">#REF!</definedName>
    <definedName name="dato148">#REF!</definedName>
    <definedName name="dato149" localSheetId="6">#REF!</definedName>
    <definedName name="dato149" localSheetId="4">#REF!</definedName>
    <definedName name="dato149">#REF!</definedName>
    <definedName name="dato15" localSheetId="8">#REF!</definedName>
    <definedName name="dato15" localSheetId="66">#REF!</definedName>
    <definedName name="dato15">#REF!</definedName>
    <definedName name="dato150" localSheetId="6">#REF!</definedName>
    <definedName name="dato150" localSheetId="8">#REF!</definedName>
    <definedName name="dato150" localSheetId="4">#REF!</definedName>
    <definedName name="dato150">#REF!</definedName>
    <definedName name="dato151" localSheetId="6">#REF!</definedName>
    <definedName name="dato151" localSheetId="4">#REF!</definedName>
    <definedName name="dato151">#REF!</definedName>
    <definedName name="dato152" localSheetId="6">#REF!</definedName>
    <definedName name="dato152" localSheetId="4">#REF!</definedName>
    <definedName name="dato152">#REF!</definedName>
    <definedName name="dato153" localSheetId="6">#REF!</definedName>
    <definedName name="dato153" localSheetId="4">#REF!</definedName>
    <definedName name="dato153">#REF!</definedName>
    <definedName name="dato154" localSheetId="6">#REF!</definedName>
    <definedName name="dato154" localSheetId="4">#REF!</definedName>
    <definedName name="dato154">#REF!</definedName>
    <definedName name="dato155" localSheetId="6">#REF!</definedName>
    <definedName name="dato155" localSheetId="4">#REF!</definedName>
    <definedName name="dato155">#REF!</definedName>
    <definedName name="dato156" localSheetId="6">#REF!</definedName>
    <definedName name="dato156" localSheetId="4">#REF!</definedName>
    <definedName name="dato156">#REF!</definedName>
    <definedName name="dato157" localSheetId="6">#REF!</definedName>
    <definedName name="dato157" localSheetId="4">#REF!</definedName>
    <definedName name="dato157">#REF!</definedName>
    <definedName name="dato158" localSheetId="6">#REF!</definedName>
    <definedName name="dato158" localSheetId="4">#REF!</definedName>
    <definedName name="dato158">#REF!</definedName>
    <definedName name="dato159" localSheetId="6">#REF!</definedName>
    <definedName name="dato159" localSheetId="4">#REF!</definedName>
    <definedName name="dato159">#REF!</definedName>
    <definedName name="DATO16" localSheetId="8">#REF!</definedName>
    <definedName name="DATO16" localSheetId="66">#REF!</definedName>
    <definedName name="DATO16">#REF!</definedName>
    <definedName name="dato160" localSheetId="6">#REF!</definedName>
    <definedName name="dato160" localSheetId="8">#REF!</definedName>
    <definedName name="dato160" localSheetId="4">#REF!</definedName>
    <definedName name="dato160">#REF!</definedName>
    <definedName name="dato161" localSheetId="6">#REF!</definedName>
    <definedName name="dato161" localSheetId="4">#REF!</definedName>
    <definedName name="dato161">#REF!</definedName>
    <definedName name="dato162" localSheetId="6">#REF!</definedName>
    <definedName name="dato162" localSheetId="4">#REF!</definedName>
    <definedName name="dato162">#REF!</definedName>
    <definedName name="dato163" localSheetId="6">#REF!</definedName>
    <definedName name="dato163" localSheetId="4">#REF!</definedName>
    <definedName name="dato163">#REF!</definedName>
    <definedName name="dato164" localSheetId="6">#REF!</definedName>
    <definedName name="dato164" localSheetId="4">#REF!</definedName>
    <definedName name="dato164">#REF!</definedName>
    <definedName name="dato165" localSheetId="6">#REF!</definedName>
    <definedName name="dato165" localSheetId="4">#REF!</definedName>
    <definedName name="dato165">#REF!</definedName>
    <definedName name="dato166" localSheetId="6">#REF!</definedName>
    <definedName name="dato166" localSheetId="4">#REF!</definedName>
    <definedName name="dato166">#REF!</definedName>
    <definedName name="dato167" localSheetId="6">#REF!</definedName>
    <definedName name="dato167" localSheetId="4">#REF!</definedName>
    <definedName name="dato167">#REF!</definedName>
    <definedName name="dato168" localSheetId="6">#REF!</definedName>
    <definedName name="dato168" localSheetId="4">#REF!</definedName>
    <definedName name="dato168">#REF!</definedName>
    <definedName name="dato169" localSheetId="6">#REF!</definedName>
    <definedName name="dato169" localSheetId="4">#REF!</definedName>
    <definedName name="dato169">#REF!</definedName>
    <definedName name="DATO17" localSheetId="8">#REF!</definedName>
    <definedName name="DATO17" localSheetId="66">#REF!</definedName>
    <definedName name="DATO17">#REF!</definedName>
    <definedName name="dato170" localSheetId="6">#REF!</definedName>
    <definedName name="dato170" localSheetId="8">#REF!</definedName>
    <definedName name="dato170" localSheetId="4">#REF!</definedName>
    <definedName name="dato170">#REF!</definedName>
    <definedName name="dato171" localSheetId="6">#REF!</definedName>
    <definedName name="dato171" localSheetId="4">#REF!</definedName>
    <definedName name="dato171">#REF!</definedName>
    <definedName name="dato172" localSheetId="6">#REF!</definedName>
    <definedName name="dato172" localSheetId="4">#REF!</definedName>
    <definedName name="dato172">#REF!</definedName>
    <definedName name="dato173" localSheetId="6">#REF!</definedName>
    <definedName name="dato173" localSheetId="4">#REF!</definedName>
    <definedName name="dato173">#REF!</definedName>
    <definedName name="dato174" localSheetId="6">#REF!</definedName>
    <definedName name="dato174" localSheetId="4">#REF!</definedName>
    <definedName name="dato174">#REF!</definedName>
    <definedName name="dato175" localSheetId="6">#REF!</definedName>
    <definedName name="dato175" localSheetId="4">#REF!</definedName>
    <definedName name="dato175">#REF!</definedName>
    <definedName name="dato176" localSheetId="6">#REF!</definedName>
    <definedName name="dato176" localSheetId="4">#REF!</definedName>
    <definedName name="dato176">#REF!</definedName>
    <definedName name="dato177" localSheetId="6">#REF!</definedName>
    <definedName name="dato177" localSheetId="4">#REF!</definedName>
    <definedName name="dato177">#REF!</definedName>
    <definedName name="dato178" localSheetId="6">#REF!</definedName>
    <definedName name="dato178" localSheetId="4">#REF!</definedName>
    <definedName name="dato178">#REF!</definedName>
    <definedName name="dato179" localSheetId="6">#REF!</definedName>
    <definedName name="dato179" localSheetId="4">#REF!</definedName>
    <definedName name="dato179">#REF!</definedName>
    <definedName name="DATO18" localSheetId="8">#REF!</definedName>
    <definedName name="DATO18" localSheetId="66">#REF!</definedName>
    <definedName name="DATO18">#REF!</definedName>
    <definedName name="dato180" localSheetId="6">#REF!</definedName>
    <definedName name="dato180" localSheetId="8">#REF!</definedName>
    <definedName name="dato180" localSheetId="4">#REF!</definedName>
    <definedName name="dato180">#REF!</definedName>
    <definedName name="dato181" localSheetId="6">#REF!</definedName>
    <definedName name="dato181" localSheetId="4">#REF!</definedName>
    <definedName name="dato181">#REF!</definedName>
    <definedName name="dato182" localSheetId="6">#REF!</definedName>
    <definedName name="dato182" localSheetId="4">#REF!</definedName>
    <definedName name="dato182">#REF!</definedName>
    <definedName name="dato183" localSheetId="6">#REF!</definedName>
    <definedName name="dato183" localSheetId="4">#REF!</definedName>
    <definedName name="dato183">#REF!</definedName>
    <definedName name="dato184" localSheetId="6">#REF!</definedName>
    <definedName name="dato184" localSheetId="4">#REF!</definedName>
    <definedName name="dato184">#REF!</definedName>
    <definedName name="dato185" localSheetId="6">#REF!</definedName>
    <definedName name="dato185" localSheetId="4">#REF!</definedName>
    <definedName name="dato185">#REF!</definedName>
    <definedName name="dato186" localSheetId="6">#REF!</definedName>
    <definedName name="dato186" localSheetId="4">#REF!</definedName>
    <definedName name="dato186">#REF!</definedName>
    <definedName name="dato187" localSheetId="6">#REF!</definedName>
    <definedName name="dato187" localSheetId="4">#REF!</definedName>
    <definedName name="dato187">#REF!</definedName>
    <definedName name="dato188" localSheetId="6">#REF!</definedName>
    <definedName name="dato188" localSheetId="4">#REF!</definedName>
    <definedName name="dato188">#REF!</definedName>
    <definedName name="dato189" localSheetId="6">#REF!</definedName>
    <definedName name="dato189" localSheetId="4">#REF!</definedName>
    <definedName name="dato189">#REF!</definedName>
    <definedName name="dato19" localSheetId="8">#REF!</definedName>
    <definedName name="dato19" localSheetId="66">#REF!</definedName>
    <definedName name="dato19">#REF!</definedName>
    <definedName name="dato190" localSheetId="6">#REF!</definedName>
    <definedName name="dato190" localSheetId="8">#REF!</definedName>
    <definedName name="dato190" localSheetId="4">#REF!</definedName>
    <definedName name="dato190">#REF!</definedName>
    <definedName name="dato191" localSheetId="6">#REF!</definedName>
    <definedName name="dato191" localSheetId="4">#REF!</definedName>
    <definedName name="dato191">#REF!</definedName>
    <definedName name="dato192" localSheetId="6">#REF!</definedName>
    <definedName name="dato192" localSheetId="4">#REF!</definedName>
    <definedName name="dato192">#REF!</definedName>
    <definedName name="dato193" localSheetId="6">#REF!</definedName>
    <definedName name="dato193" localSheetId="4">#REF!</definedName>
    <definedName name="dato193">#REF!</definedName>
    <definedName name="dato194" localSheetId="6">#REF!</definedName>
    <definedName name="dato194" localSheetId="4">#REF!</definedName>
    <definedName name="dato194">#REF!</definedName>
    <definedName name="dato195" localSheetId="6">#REF!</definedName>
    <definedName name="dato195" localSheetId="4">#REF!</definedName>
    <definedName name="dato195">#REF!</definedName>
    <definedName name="dato196" localSheetId="8">#REF!</definedName>
    <definedName name="dato196" localSheetId="66">#REF!</definedName>
    <definedName name="dato196">#REF!</definedName>
    <definedName name="dato197" localSheetId="8">#REF!</definedName>
    <definedName name="dato197" localSheetId="66">#REF!</definedName>
    <definedName name="dato197">#REF!</definedName>
    <definedName name="dato198" localSheetId="8">#REF!</definedName>
    <definedName name="dato198" localSheetId="66">#REF!</definedName>
    <definedName name="dato198">#REF!</definedName>
    <definedName name="dato2" localSheetId="8">#REF!</definedName>
    <definedName name="dato2" localSheetId="66">#REF!</definedName>
    <definedName name="dato2">#REF!</definedName>
    <definedName name="dato20" localSheetId="8">#REF!</definedName>
    <definedName name="dato20" localSheetId="66">#REF!</definedName>
    <definedName name="dato20">#REF!</definedName>
    <definedName name="dato21" localSheetId="8">#REF!</definedName>
    <definedName name="dato21" localSheetId="66">#REF!</definedName>
    <definedName name="dato21">#REF!</definedName>
    <definedName name="dato22" localSheetId="8">#REF!</definedName>
    <definedName name="dato22" localSheetId="66">#REF!</definedName>
    <definedName name="dato22">#REF!</definedName>
    <definedName name="dato23" localSheetId="8">#REF!</definedName>
    <definedName name="dato23" localSheetId="66">#REF!</definedName>
    <definedName name="dato23">#REF!</definedName>
    <definedName name="dato24" localSheetId="8">#REF!</definedName>
    <definedName name="dato24" localSheetId="66">#REF!</definedName>
    <definedName name="dato24">#REF!</definedName>
    <definedName name="dato25" localSheetId="8">#REF!</definedName>
    <definedName name="dato25" localSheetId="66">#REF!</definedName>
    <definedName name="dato25">#REF!</definedName>
    <definedName name="dato26" localSheetId="8">#REF!</definedName>
    <definedName name="dato26" localSheetId="66">#REF!</definedName>
    <definedName name="dato26">#REF!</definedName>
    <definedName name="dato27" localSheetId="8">#REF!</definedName>
    <definedName name="dato27" localSheetId="66">#REF!</definedName>
    <definedName name="dato27">#REF!</definedName>
    <definedName name="dato28" localSheetId="8">#REF!</definedName>
    <definedName name="dato28" localSheetId="66">#REF!</definedName>
    <definedName name="dato28">#REF!</definedName>
    <definedName name="dato29" localSheetId="8">#REF!</definedName>
    <definedName name="dato29" localSheetId="66">#REF!</definedName>
    <definedName name="dato29">#REF!</definedName>
    <definedName name="dato3" localSheetId="8">#REF!</definedName>
    <definedName name="dato3" localSheetId="66">#REF!</definedName>
    <definedName name="dato3">#REF!</definedName>
    <definedName name="dato30" localSheetId="8">#REF!</definedName>
    <definedName name="dato30" localSheetId="66">#REF!</definedName>
    <definedName name="dato30">#REF!</definedName>
    <definedName name="dato31" localSheetId="8">#REF!</definedName>
    <definedName name="dato31" localSheetId="66">#REF!</definedName>
    <definedName name="dato31">#REF!</definedName>
    <definedName name="dato32" localSheetId="8">#REF!</definedName>
    <definedName name="dato32" localSheetId="66">#REF!</definedName>
    <definedName name="dato32">#REF!</definedName>
    <definedName name="dato33" localSheetId="8">#REF!</definedName>
    <definedName name="dato33" localSheetId="66">#REF!</definedName>
    <definedName name="dato33">#REF!</definedName>
    <definedName name="dato34" localSheetId="8">#REF!</definedName>
    <definedName name="dato34" localSheetId="66">#REF!</definedName>
    <definedName name="dato34">#REF!</definedName>
    <definedName name="dato35" localSheetId="8">#REF!</definedName>
    <definedName name="dato35" localSheetId="66">#REF!</definedName>
    <definedName name="dato35">#REF!</definedName>
    <definedName name="dato36" localSheetId="8">#REF!</definedName>
    <definedName name="dato36" localSheetId="66">#REF!</definedName>
    <definedName name="dato36">#REF!</definedName>
    <definedName name="dato37" localSheetId="8">#REF!</definedName>
    <definedName name="dato37" localSheetId="66">#REF!</definedName>
    <definedName name="dato37">#REF!</definedName>
    <definedName name="dato38" localSheetId="8">#REF!</definedName>
    <definedName name="dato38" localSheetId="66">#REF!</definedName>
    <definedName name="dato38">#REF!</definedName>
    <definedName name="dato39" localSheetId="8">#REF!</definedName>
    <definedName name="dato39" localSheetId="66">#REF!</definedName>
    <definedName name="dato39">#REF!</definedName>
    <definedName name="dato4" localSheetId="8">#REF!</definedName>
    <definedName name="dato4" localSheetId="66">#REF!</definedName>
    <definedName name="dato4">#REF!</definedName>
    <definedName name="dato40" localSheetId="8">#REF!</definedName>
    <definedName name="dato40" localSheetId="66">#REF!</definedName>
    <definedName name="dato40">#REF!</definedName>
    <definedName name="dato41" localSheetId="8">#REF!</definedName>
    <definedName name="dato41" localSheetId="66">#REF!</definedName>
    <definedName name="dato41">#REF!</definedName>
    <definedName name="dato42" localSheetId="8">#REF!</definedName>
    <definedName name="dato42" localSheetId="66">#REF!</definedName>
    <definedName name="dato42">#REF!</definedName>
    <definedName name="dato43" localSheetId="8">#REF!</definedName>
    <definedName name="dato43" localSheetId="66">#REF!</definedName>
    <definedName name="dato43">#REF!</definedName>
    <definedName name="dato44" localSheetId="8">#REF!</definedName>
    <definedName name="dato44" localSheetId="66">#REF!</definedName>
    <definedName name="dato44">#REF!</definedName>
    <definedName name="dato45" localSheetId="6">#REF!</definedName>
    <definedName name="dato45" localSheetId="8">#REF!</definedName>
    <definedName name="dato45" localSheetId="4">#REF!</definedName>
    <definedName name="dato45" localSheetId="66">#REF!</definedName>
    <definedName name="dato45">#REF!</definedName>
    <definedName name="dato46" localSheetId="8">#REF!</definedName>
    <definedName name="dato46" localSheetId="66">#REF!</definedName>
    <definedName name="dato46">#REF!</definedName>
    <definedName name="dato47" localSheetId="8">#REF!</definedName>
    <definedName name="dato47" localSheetId="66">#REF!</definedName>
    <definedName name="dato47">#REF!</definedName>
    <definedName name="dato48" localSheetId="8">#REF!</definedName>
    <definedName name="dato48" localSheetId="66">#REF!</definedName>
    <definedName name="dato48">#REF!</definedName>
    <definedName name="dato49" localSheetId="8">#REF!</definedName>
    <definedName name="dato49" localSheetId="66">#REF!</definedName>
    <definedName name="dato49">#REF!</definedName>
    <definedName name="dato5" localSheetId="8">#REF!</definedName>
    <definedName name="dato5" localSheetId="66">#REF!</definedName>
    <definedName name="dato5">#REF!</definedName>
    <definedName name="dato50" localSheetId="8">#REF!</definedName>
    <definedName name="dato50" localSheetId="66">#REF!</definedName>
    <definedName name="dato50">#REF!</definedName>
    <definedName name="dato51" localSheetId="8">#REF!</definedName>
    <definedName name="dato51" localSheetId="66">#REF!</definedName>
    <definedName name="dato51">#REF!</definedName>
    <definedName name="dato52" localSheetId="6">#REF!</definedName>
    <definedName name="dato52" localSheetId="4">#REF!</definedName>
    <definedName name="dato52">#REF!</definedName>
    <definedName name="dato53" localSheetId="6">#REF!</definedName>
    <definedName name="dato53" localSheetId="4">#REF!</definedName>
    <definedName name="dato53">#REF!</definedName>
    <definedName name="dato54" localSheetId="6">#REF!</definedName>
    <definedName name="dato54" localSheetId="4">#REF!</definedName>
    <definedName name="dato54">#REF!</definedName>
    <definedName name="dato55" localSheetId="6">#REF!</definedName>
    <definedName name="dato55" localSheetId="4">#REF!</definedName>
    <definedName name="dato55">#REF!</definedName>
    <definedName name="dato56" localSheetId="6">#REF!</definedName>
    <definedName name="dato56" localSheetId="4">#REF!</definedName>
    <definedName name="dato56">#REF!</definedName>
    <definedName name="dato57" localSheetId="6">#REF!</definedName>
    <definedName name="dato57" localSheetId="4">#REF!</definedName>
    <definedName name="dato57">#REF!</definedName>
    <definedName name="dato58" localSheetId="6">#REF!</definedName>
    <definedName name="dato58" localSheetId="4">#REF!</definedName>
    <definedName name="dato58">#REF!</definedName>
    <definedName name="dato59" localSheetId="6">#REF!</definedName>
    <definedName name="dato59" localSheetId="4">#REF!</definedName>
    <definedName name="dato59">#REF!</definedName>
    <definedName name="dato6" localSheetId="8">#REF!</definedName>
    <definedName name="dato6" localSheetId="66">#REF!</definedName>
    <definedName name="dato6">#REF!</definedName>
    <definedName name="dato60" localSheetId="6">#REF!</definedName>
    <definedName name="dato60" localSheetId="8">#REF!</definedName>
    <definedName name="dato60" localSheetId="4">#REF!</definedName>
    <definedName name="dato60">#REF!</definedName>
    <definedName name="dato61" localSheetId="6">#REF!</definedName>
    <definedName name="dato61" localSheetId="4">#REF!</definedName>
    <definedName name="dato61">#REF!</definedName>
    <definedName name="dato62" localSheetId="6">#REF!</definedName>
    <definedName name="dato62" localSheetId="4">#REF!</definedName>
    <definedName name="dato62">#REF!</definedName>
    <definedName name="dato63" localSheetId="6">#REF!</definedName>
    <definedName name="dato63" localSheetId="4">#REF!</definedName>
    <definedName name="dato63">#REF!</definedName>
    <definedName name="dato64" localSheetId="6">#REF!</definedName>
    <definedName name="dato64" localSheetId="4">#REF!</definedName>
    <definedName name="dato64">#REF!</definedName>
    <definedName name="dato65" localSheetId="6">#REF!</definedName>
    <definedName name="dato65" localSheetId="4">#REF!</definedName>
    <definedName name="dato65">#REF!</definedName>
    <definedName name="dato66" localSheetId="6">#REF!</definedName>
    <definedName name="dato66" localSheetId="4">#REF!</definedName>
    <definedName name="dato66">#REF!</definedName>
    <definedName name="dato67" localSheetId="6">#REF!</definedName>
    <definedName name="dato67" localSheetId="4">#REF!</definedName>
    <definedName name="dato67">#REF!</definedName>
    <definedName name="dato68" localSheetId="6">#REF!</definedName>
    <definedName name="dato68" localSheetId="4">#REF!</definedName>
    <definedName name="dato68">#REF!</definedName>
    <definedName name="dato69" localSheetId="6">#REF!</definedName>
    <definedName name="dato69" localSheetId="4">#REF!</definedName>
    <definedName name="dato69">#REF!</definedName>
    <definedName name="dato7" localSheetId="8">#REF!</definedName>
    <definedName name="dato7" localSheetId="66">#REF!</definedName>
    <definedName name="dato7">#REF!</definedName>
    <definedName name="dato70" localSheetId="6">#REF!</definedName>
    <definedName name="dato70" localSheetId="8">#REF!</definedName>
    <definedName name="dato70" localSheetId="4">#REF!</definedName>
    <definedName name="dato70">#REF!</definedName>
    <definedName name="dato71" localSheetId="6">#REF!</definedName>
    <definedName name="dato71" localSheetId="4">#REF!</definedName>
    <definedName name="dato71">#REF!</definedName>
    <definedName name="dato72" localSheetId="6">#REF!</definedName>
    <definedName name="dato72" localSheetId="4">#REF!</definedName>
    <definedName name="dato72">#REF!</definedName>
    <definedName name="dato73" localSheetId="6">#REF!</definedName>
    <definedName name="dato73" localSheetId="4">#REF!</definedName>
    <definedName name="dato73">#REF!</definedName>
    <definedName name="dato74" localSheetId="6">#REF!</definedName>
    <definedName name="dato74" localSheetId="4">#REF!</definedName>
    <definedName name="dato74">#REF!</definedName>
    <definedName name="dato75" localSheetId="6">#REF!</definedName>
    <definedName name="dato75" localSheetId="4">#REF!</definedName>
    <definedName name="dato75">#REF!</definedName>
    <definedName name="dato76" localSheetId="6">#REF!</definedName>
    <definedName name="dato76" localSheetId="4">#REF!</definedName>
    <definedName name="dato76">#REF!</definedName>
    <definedName name="dato77" localSheetId="6">#REF!</definedName>
    <definedName name="dato77" localSheetId="4">#REF!</definedName>
    <definedName name="dato77">#REF!</definedName>
    <definedName name="dato78" localSheetId="6">#REF!</definedName>
    <definedName name="dato78" localSheetId="4">#REF!</definedName>
    <definedName name="dato78">#REF!</definedName>
    <definedName name="dato79" localSheetId="6">#REF!</definedName>
    <definedName name="dato79" localSheetId="4">#REF!</definedName>
    <definedName name="dato79">#REF!</definedName>
    <definedName name="dato8" localSheetId="8">#REF!</definedName>
    <definedName name="dato8" localSheetId="66">#REF!</definedName>
    <definedName name="dato8">#REF!</definedName>
    <definedName name="dato80" localSheetId="6">#REF!</definedName>
    <definedName name="dato80" localSheetId="8">#REF!</definedName>
    <definedName name="dato80" localSheetId="4">#REF!</definedName>
    <definedName name="dato80">#REF!</definedName>
    <definedName name="dato81" localSheetId="6">#REF!</definedName>
    <definedName name="dato81" localSheetId="4">#REF!</definedName>
    <definedName name="dato81">#REF!</definedName>
    <definedName name="dato82" localSheetId="6">#REF!</definedName>
    <definedName name="dato82" localSheetId="4">#REF!</definedName>
    <definedName name="dato82">#REF!</definedName>
    <definedName name="dato83" localSheetId="6">#REF!</definedName>
    <definedName name="dato83" localSheetId="4">#REF!</definedName>
    <definedName name="dato83">#REF!</definedName>
    <definedName name="dato84" localSheetId="6">#REF!</definedName>
    <definedName name="dato84" localSheetId="4">#REF!</definedName>
    <definedName name="dato84">#REF!</definedName>
    <definedName name="dato85" localSheetId="6">#REF!</definedName>
    <definedName name="dato85" localSheetId="4">#REF!</definedName>
    <definedName name="dato85">#REF!</definedName>
    <definedName name="dato86" localSheetId="6">#REF!</definedName>
    <definedName name="dato86" localSheetId="4">#REF!</definedName>
    <definedName name="dato86">#REF!</definedName>
    <definedName name="dato87" localSheetId="6">#REF!</definedName>
    <definedName name="dato87" localSheetId="4">#REF!</definedName>
    <definedName name="dato87">#REF!</definedName>
    <definedName name="dato88" localSheetId="6">#REF!</definedName>
    <definedName name="dato88" localSheetId="4">#REF!</definedName>
    <definedName name="dato88">#REF!</definedName>
    <definedName name="dato89" localSheetId="6">#REF!</definedName>
    <definedName name="dato89" localSheetId="4">#REF!</definedName>
    <definedName name="dato89">#REF!</definedName>
    <definedName name="dato9" localSheetId="8">#REF!</definedName>
    <definedName name="dato9" localSheetId="66">#REF!</definedName>
    <definedName name="dato9">#REF!</definedName>
    <definedName name="dato90" localSheetId="6">#REF!</definedName>
    <definedName name="dato90" localSheetId="8">#REF!</definedName>
    <definedName name="dato90" localSheetId="4">#REF!</definedName>
    <definedName name="dato90">#REF!</definedName>
    <definedName name="dato91" localSheetId="6">#REF!</definedName>
    <definedName name="dato91" localSheetId="4">#REF!</definedName>
    <definedName name="dato91">#REF!</definedName>
    <definedName name="dato92" localSheetId="6">#REF!</definedName>
    <definedName name="dato92" localSheetId="4">#REF!</definedName>
    <definedName name="dato92">#REF!</definedName>
    <definedName name="dato93" localSheetId="6">#REF!</definedName>
    <definedName name="dato93" localSheetId="4">#REF!</definedName>
    <definedName name="dato93">#REF!</definedName>
    <definedName name="dato94" localSheetId="6">#REF!</definedName>
    <definedName name="dato94" localSheetId="4">#REF!</definedName>
    <definedName name="dato94">#REF!</definedName>
    <definedName name="dato95" localSheetId="6">#REF!</definedName>
    <definedName name="dato95" localSheetId="4">#REF!</definedName>
    <definedName name="dato95">#REF!</definedName>
    <definedName name="dato96" localSheetId="6">#REF!</definedName>
    <definedName name="dato96" localSheetId="4">#REF!</definedName>
    <definedName name="dato96">#REF!</definedName>
    <definedName name="dato97" localSheetId="6">#REF!</definedName>
    <definedName name="dato97" localSheetId="4">#REF!</definedName>
    <definedName name="dato97">#REF!</definedName>
    <definedName name="dato98" localSheetId="6">#REF!</definedName>
    <definedName name="dato98" localSheetId="4">#REF!</definedName>
    <definedName name="dato98">#REF!</definedName>
    <definedName name="dato99" localSheetId="6">#REF!</definedName>
    <definedName name="dato99" localSheetId="4">#REF!</definedName>
    <definedName name="dato99">#REF!</definedName>
    <definedName name="DATOS">#REF!</definedName>
    <definedName name="dclkdskdcmlkdscmlkdsmklslkmsdlkmsc">#REF!</definedName>
    <definedName name="dddd" hidden="1">{#N/A,#N/A,FALSE,"Costos Productos 6A";#N/A,#N/A,FALSE,"Costo Unitario Total H-94-12"}</definedName>
    <definedName name="DEFAULT_INTERVALS" hidden="1">"OVERALL REDUCTION,1s,5s,10s,30s,1m,2m,5m,10m,30m,1H,2H,4H,8H,1D,7D,30D"</definedName>
    <definedName name="DESASTRE_NATURAL_SABOTAJE" localSheetId="6">#REF!</definedName>
    <definedName name="DESASTRE_NATURAL_SABOTAJE" localSheetId="8">#REF!</definedName>
    <definedName name="DESASTRE_NATURAL_SABOTAJE" localSheetId="4">#REF!</definedName>
    <definedName name="DESASTRE_NATURAL_SABOTAJE" localSheetId="66">#REF!</definedName>
    <definedName name="DESASTRE_NATURAL_SABOTAJE">#REF!</definedName>
    <definedName name="DIFICULTAD_CON_DEL_EQUIPO" localSheetId="6">#REF!</definedName>
    <definedName name="DIFICULTAD_CON_DEL_EQUIPO" localSheetId="8">#REF!</definedName>
    <definedName name="DIFICULTAD_CON_DEL_EQUIPO" localSheetId="4">#REF!</definedName>
    <definedName name="DIFICULTAD_CON_DEL_EQUIPO" localSheetId="66">#REF!</definedName>
    <definedName name="DIFICULTAD_CON_DEL_EQUIPO">#REF!</definedName>
    <definedName name="DIFICULTAD_DE_DESEMPEÑO_HUMANO" localSheetId="6">#REF!</definedName>
    <definedName name="DIFICULTAD_DE_DESEMPEÑO_HUMANO" localSheetId="8">#REF!</definedName>
    <definedName name="DIFICULTAD_DE_DESEMPEÑO_HUMANO" localSheetId="4">#REF!</definedName>
    <definedName name="DIFICULTAD_DE_DESEMPEÑO_HUMANO" localSheetId="66">#REF!</definedName>
    <definedName name="DIFICULTAD_DE_DESEMPEÑO_HUMANO">#REF!</definedName>
    <definedName name="edad">#REF!</definedName>
    <definedName name="eeeeeee" hidden="1">{#N/A,#N/A,FALSE,"VOL695";#N/A,#N/A,FALSE,"anexo1";#N/A,#N/A,FALSE,"anexo2";#N/A,#N/A,FALSE,"anexo3";#N/A,#N/A,FALSE,"anexo4";#N/A,#N/A,FALSE,"anexo5a";#N/A,#N/A,FALSE,"anexo5b";#N/A,#N/A,FALSE,"anexo6a";#N/A,#N/A,FALSE,"anexo6a";#N/A,#N/A,FALSE,"anexo6c";#N/A,#N/A,FALSE,"anexo7a";#N/A,#N/A,FALSE,"anexo7b";#N/A,#N/A,FALSE,"anexo7c"}</definedName>
    <definedName name="effectiveness">#REF!</definedName>
    <definedName name="EJECUTADO" localSheetId="53">#REF!,#REF!,#REF!,#REF!,#REF!,#REF!,#REF!,#REF!,#REF!,#REF!,#REF!,#REF!,#REF!,#REF!,#REF!</definedName>
    <definedName name="EJECUTADO" localSheetId="39">#REF!,#REF!,#REF!,#REF!,#REF!,#REF!,#REF!,#REF!,#REF!,#REF!,#REF!,#REF!,#REF!,#REF!,#REF!</definedName>
    <definedName name="EJECUTADO" localSheetId="45">#REF!,#REF!,#REF!,#REF!,#REF!,#REF!,#REF!,#REF!,#REF!,#REF!,#REF!,#REF!,#REF!,#REF!,#REF!</definedName>
    <definedName name="EJECUTADO" localSheetId="23">#REF!,#REF!,#REF!,#REF!,#REF!,#REF!,#REF!,#REF!,#REF!,#REF!,#REF!,#REF!,#REF!,#REF!,#REF!</definedName>
    <definedName name="EJECUTADO" localSheetId="22">#REF!,#REF!,#REF!,#REF!,#REF!,#REF!,#REF!,#REF!,#REF!,#REF!,#REF!,#REF!,#REF!,#REF!,#REF!</definedName>
    <definedName name="EJECUTADO" localSheetId="64">#REF!,#REF!,#REF!,#REF!,#REF!,#REF!,#REF!,#REF!,#REF!,#REF!,#REF!,#REF!,#REF!,#REF!,#REF!</definedName>
    <definedName name="EJECUTADO" localSheetId="43">#REF!,#REF!,#REF!,#REF!,#REF!,#REF!,#REF!,#REF!,#REF!,#REF!,#REF!,#REF!,#REF!,#REF!,#REF!</definedName>
    <definedName name="EJECUTADO" localSheetId="32">#REF!,#REF!,#REF!,#REF!,#REF!,#REF!,#REF!,#REF!,#REF!,#REF!,#REF!,#REF!,#REF!,#REF!,#REF!</definedName>
    <definedName name="EJECUTADO" localSheetId="27">#REF!,#REF!,#REF!,#REF!,#REF!,#REF!,#REF!,#REF!,#REF!,#REF!,#REF!,#REF!,#REF!,#REF!,#REF!</definedName>
    <definedName name="EJECUTADO" localSheetId="20">#REF!,#REF!,#REF!,#REF!,#REF!,#REF!,#REF!,#REF!,#REF!,#REF!,#REF!,#REF!,#REF!,#REF!,#REF!</definedName>
    <definedName name="EJECUTADO" localSheetId="37">#REF!,#REF!,#REF!,#REF!,#REF!,#REF!,#REF!,#REF!,#REF!,#REF!,#REF!,#REF!,#REF!,#REF!,#REF!</definedName>
    <definedName name="EJECUTADO" localSheetId="6">#REF!,#REF!,#REF!,#REF!,#REF!,#REF!,#REF!,#REF!,#REF!,#REF!,#REF!,#REF!,#REF!,#REF!,#REF!</definedName>
    <definedName name="EJECUTADO" localSheetId="8">#REF!,#REF!,#REF!,#REF!,#REF!,#REF!,#REF!,#REF!,#REF!,#REF!,#REF!,#REF!,#REF!,#REF!,#REF!</definedName>
    <definedName name="EJECUTADO" localSheetId="4">#REF!,#REF!,#REF!,#REF!,#REF!,#REF!,#REF!,#REF!,#REF!,#REF!,#REF!,#REF!,#REF!,#REF!,#REF!</definedName>
    <definedName name="EJECUTADO" localSheetId="38">#REF!,#REF!,#REF!,#REF!,#REF!,#REF!,#REF!,#REF!,#REF!,#REF!,#REF!,#REF!,#REF!,#REF!,#REF!</definedName>
    <definedName name="EJECUTADO" localSheetId="33">#REF!,#REF!,#REF!,#REF!,#REF!,#REF!,#REF!,#REF!,#REF!,#REF!,#REF!,#REF!,#REF!,#REF!,#REF!</definedName>
    <definedName name="EJECUTADO" localSheetId="28">#REF!,#REF!,#REF!,#REF!,#REF!,#REF!,#REF!,#REF!,#REF!,#REF!,#REF!,#REF!,#REF!,#REF!,#REF!</definedName>
    <definedName name="EJECUTADO" localSheetId="44">#REF!,#REF!,#REF!,#REF!,#REF!,#REF!,#REF!,#REF!,#REF!,#REF!,#REF!,#REF!,#REF!,#REF!,#REF!</definedName>
    <definedName name="EJECUTADO" localSheetId="21">#REF!,#REF!,#REF!,#REF!,#REF!,#REF!,#REF!,#REF!,#REF!,#REF!,#REF!,#REF!,#REF!,#REF!,#REF!</definedName>
    <definedName name="EJECUTADO" localSheetId="52">#REF!,#REF!,#REF!,#REF!,#REF!,#REF!,#REF!,#REF!,#REF!,#REF!,#REF!,#REF!,#REF!,#REF!,#REF!</definedName>
    <definedName name="EJECUTADO" localSheetId="66">#REF!,#REF!,#REF!,#REF!,#REF!,#REF!,#REF!,#REF!,#REF!,#REF!,#REF!,#REF!,#REF!,#REF!,#REF!</definedName>
    <definedName name="EJECUTADO" localSheetId="42">#REF!,#REF!,#REF!,#REF!,#REF!,#REF!,#REF!,#REF!,#REF!,#REF!,#REF!,#REF!,#REF!,#REF!,#REF!</definedName>
    <definedName name="EJECUTADO" localSheetId="31">#REF!,#REF!,#REF!,#REF!,#REF!,#REF!,#REF!,#REF!,#REF!,#REF!,#REF!,#REF!,#REF!,#REF!,#REF!</definedName>
    <definedName name="EJECUTADO" localSheetId="26">#REF!,#REF!,#REF!,#REF!,#REF!,#REF!,#REF!,#REF!,#REF!,#REF!,#REF!,#REF!,#REF!,#REF!,#REF!</definedName>
    <definedName name="EJECUTADO" localSheetId="19">#REF!,#REF!,#REF!,#REF!,#REF!,#REF!,#REF!,#REF!,#REF!,#REF!,#REF!,#REF!,#REF!,#REF!,#REF!</definedName>
    <definedName name="EJECUTADO" localSheetId="36">#REF!,#REF!,#REF!,#REF!,#REF!,#REF!,#REF!,#REF!,#REF!,#REF!,#REF!,#REF!,#REF!,#REF!,#REF!</definedName>
    <definedName name="EJECUTADO">#REF!,#REF!,#REF!,#REF!,#REF!,#REF!,#REF!,#REF!,#REF!,#REF!,#REF!,#REF!,#REF!,#REF!,#REF!</definedName>
    <definedName name="ELEGIDOS" localSheetId="6">#REF!</definedName>
    <definedName name="ELEGIDOS" localSheetId="8">#REF!</definedName>
    <definedName name="ELEGIDOS" localSheetId="4">#REF!</definedName>
    <definedName name="ELEGIDOS" localSheetId="66">#REF!</definedName>
    <definedName name="ELEGIDOS">#REF!</definedName>
    <definedName name="ELEGIDOS2" localSheetId="6">#REF!</definedName>
    <definedName name="ELEGIDOS2" localSheetId="8">#REF!</definedName>
    <definedName name="ELEGIDOS2" localSheetId="4">#REF!</definedName>
    <definedName name="ELEGIDOS2" localSheetId="66">#REF!</definedName>
    <definedName name="ELEGIDOS2">#REF!</definedName>
    <definedName name="ESTATUS">#REF!</definedName>
    <definedName name="EVENT" localSheetId="6">#REF!</definedName>
    <definedName name="EVENT" localSheetId="8">#REF!</definedName>
    <definedName name="EVENT" localSheetId="4">#REF!</definedName>
    <definedName name="EVENT" localSheetId="66">#REF!</definedName>
    <definedName name="EVENT">#REF!</definedName>
    <definedName name="eventos" localSheetId="6">#REF!</definedName>
    <definedName name="eventos" localSheetId="4">#REF!</definedName>
    <definedName name="eventos" localSheetId="66">#REF!</definedName>
    <definedName name="eventos">#REF!</definedName>
    <definedName name="Excel_BuiltIn__FilterDatabase_1">#REF!</definedName>
    <definedName name="Factores_de_Trabajo">#REF!</definedName>
    <definedName name="Factores_Personales">#REF!</definedName>
    <definedName name="FENOMENOSNATURALES" comment="FENOMENOS NATURALES" localSheetId="8">#REF!</definedName>
    <definedName name="FENOMENOSNATURALES" comment="FENOMENOS NATURALES">#REF!</definedName>
    <definedName name="FGF" hidden="1">{#N/A,#N/A,FALSE,"DITCAR";#N/A,#N/A,FALSE,"a1";#N/A,#N/A,FALSE,"a2";#N/A,#N/A,FALSE,"a3";#N/A,#N/A,FALSE,"a4";#N/A,#N/A,FALSE,"a4a";#N/A,#N/A,FALSE,"a4B";#N/A,#N/A,FALSE,"a4C";#N/A,#N/A,FALSE,"A5a ";#N/A,#N/A,FALSE,"A5b";#N/A,#N/A,FALSE,"A6A";#N/A,#N/A,FALSE,"A6B";#N/A,#N/A,FALSE,"A6C";#N/A,#N/A,FALSE,"04PG12NB"}</definedName>
    <definedName name="FÍSICO" localSheetId="8">#REF!</definedName>
    <definedName name="FÍSICO">#REF!</definedName>
    <definedName name="fORMA9698" hidden="1">{#N/A,#N/A,FALSE,"CIBHA05A";#N/A,#N/A,FALSE,"CIBHA05B"}</definedName>
    <definedName name="FORMAUNIT" hidden="1">{#N/A,#N/A,FALSE,"Costos Productos 6A";#N/A,#N/A,FALSE,"Costo Unitario Total H-94-12"}</definedName>
    <definedName name="FTestBaseCell">#REF!</definedName>
    <definedName name="FUENTE">#REF!</definedName>
    <definedName name="fzddgffdg" hidden="1">{#N/A,#N/A,FALSE,"Costos Contables CIB A 12 1994";#N/A,#N/A,FALSE,"Cuadre Contab. y C. OP"}</definedName>
    <definedName name="GRCHIS0599" hidden="1">{#N/A,#N/A,FALSE,"Costos Productos 6A";#N/A,#N/A,FALSE,"Costo Unitario Total H-94-12"}</definedName>
    <definedName name="GroupBaseCell">#REF!</definedName>
    <definedName name="grupo" localSheetId="6">#REF!</definedName>
    <definedName name="grupo" localSheetId="8">#REF!</definedName>
    <definedName name="grupo" localSheetId="4">#REF!</definedName>
    <definedName name="grupo" localSheetId="66">#REF!</definedName>
    <definedName name="grupo">#REF!</definedName>
    <definedName name="GUARDAR">#REF!</definedName>
    <definedName name="GUARDAR1">#REF!</definedName>
    <definedName name="HALLAZGO">#REF!</definedName>
    <definedName name="Height">5</definedName>
    <definedName name="HISTORICO" hidden="1">{#N/A,#N/A,FALSE,"Costos Productos 6A";#N/A,#N/A,FALSE,"Costo Unitario Total H-94-12"}</definedName>
    <definedName name="HOLA" hidden="1">{"Acido",#N/A,FALSE,"Contab";"Aromat",#N/A,FALSE,"Contab";"Alquil",#N/A,FALSE,"Contab";"Azufre",#N/A,FALSE,"Contab";"CracUOP",#N/A,FALSE,"Contab";"Demex",#N/A,FALSE,"Contab";"Hidrog",#N/A,FALSE,"Contab";"ModIV",#N/A,FALSE,"Contab";"Paraf",#N/A,FALSE,"Contab";"Topp2000",#N/A,FALSE,"Contab";"Unibon",#N/A,FALSE,"Contab";"Unidad150",#N/A,FALSE,"Contab";"ViscII",#N/A,FALSE,"Contab";#N/A,#N/A,FALSE,"Contab"}</definedName>
    <definedName name="HOLA1" hidden="1">{"Acido",#N/A,FALSE,"Contab";"Aromat",#N/A,FALSE,"Contab";"Alquil",#N/A,FALSE,"Contab";"Azufre",#N/A,FALSE,"Contab";"CracUOP",#N/A,FALSE,"Contab";"Demex",#N/A,FALSE,"Contab";"Hidrog",#N/A,FALSE,"Contab";"ModIV",#N/A,FALSE,"Contab";"Paraf",#N/A,FALSE,"Contab";"Topp2000",#N/A,FALSE,"Contab";"Unibon",#N/A,FALSE,"Contab";"Unidad150",#N/A,FALSE,"Contab";"ViscII",#N/A,FALSE,"Contab";#N/A,#N/A,FALSE,"Contab"}</definedName>
    <definedName name="HSIT" hidden="1">{#N/A,#N/A,FALSE,"CIBHA05A";#N/A,#N/A,FALSE,"CIBHA05B"}</definedName>
    <definedName name="Impa">#REF!</definedName>
    <definedName name="impacts">#REF!</definedName>
    <definedName name="IMPORTANCIA" localSheetId="8">#REF!</definedName>
    <definedName name="IMPORTANCIA" localSheetId="66">#REF!</definedName>
    <definedName name="IMPORTANCIA">#REF!</definedName>
    <definedName name="INDPYG9698" hidden="1">{#N/A,#N/A,FALSE,"Costos Productos 6A";#N/A,#N/A,FALSE,"Costo Unitario Total H-94-12"}</definedName>
    <definedName name="INFLUENCIA" localSheetId="8">#REF!</definedName>
    <definedName name="INFLUENCIA" localSheetId="66">#REF!</definedName>
    <definedName name="INFLUENCIA">#REF!</definedName>
    <definedName name="ING"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cio" localSheetId="6">#REF!</definedName>
    <definedName name="inicio" localSheetId="8">#REF!</definedName>
    <definedName name="inicio" localSheetId="4">#REF!</definedName>
    <definedName name="inicio" localSheetId="66">#REF!</definedName>
    <definedName name="inicio" localSheetId="42">#REF!</definedName>
    <definedName name="inicio" localSheetId="31">#REF!</definedName>
    <definedName name="inicio" localSheetId="26">#REF!</definedName>
    <definedName name="inicio" localSheetId="19">#REF!</definedName>
    <definedName name="inicio" localSheetId="36">#REF!</definedName>
    <definedName name="inicio">#REF!</definedName>
    <definedName name="INSTRUCTIVO">#REF!</definedName>
    <definedName name="IOPIOU" hidden="1">{#N/A,#N/A,FALSE,"Costos Productos 6A";#N/A,#N/A,FALSE,"Costo Unitario Total H-94-12"}</definedName>
    <definedName name="kkkkk" hidden="1">{#N/A,#N/A,FALSE,"VOL695";#N/A,#N/A,FALSE,"anexo1";#N/A,#N/A,FALSE,"anexo2";#N/A,#N/A,FALSE,"anexo3";#N/A,#N/A,FALSE,"anexo4";#N/A,#N/A,FALSE,"anexo5a";#N/A,#N/A,FALSE,"anexo5b";#N/A,#N/A,FALSE,"anexo6a";#N/A,#N/A,FALSE,"anexo6a";#N/A,#N/A,FALSE,"anexo6c";#N/A,#N/A,FALSE,"anexo7a";#N/A,#N/A,FALSE,"anexo7b";#N/A,#N/A,FALSE,"anexo7c"}</definedName>
    <definedName name="KKKKKK" hidden="1">{#N/A,#N/A,FALSE,"VOL695";#N/A,#N/A,FALSE,"anexo1";#N/A,#N/A,FALSE,"anexo2";#N/A,#N/A,FALSE,"anexo3";#N/A,#N/A,FALSE,"anexo4";#N/A,#N/A,FALSE,"anexo5a";#N/A,#N/A,FALSE,"anexo5b";#N/A,#N/A,FALSE,"anexo6a";#N/A,#N/A,FALSE,"anexo6a";#N/A,#N/A,FALSE,"anexo6c";#N/A,#N/A,FALSE,"anexo7a";#N/A,#N/A,FALSE,"anexo7b";#N/A,#N/A,FALSE,"anexo7c"}</definedName>
    <definedName name="klkl">#REF!</definedName>
    <definedName name="lili" hidden="1">{#N/A,#N/A,FALSE,"DITCAR";#N/A,#N/A,FALSE,"a1";#N/A,#N/A,FALSE,"a2";#N/A,#N/A,FALSE,"a3";#N/A,#N/A,FALSE,"a4";#N/A,#N/A,FALSE,"a4a";#N/A,#N/A,FALSE,"a4B";#N/A,#N/A,FALSE,"a4C";#N/A,#N/A,FALSE,"A5a ";#N/A,#N/A,FALSE,"A5b";#N/A,#N/A,FALSE,"A6A";#N/A,#N/A,FALSE,"A6B";#N/A,#N/A,FALSE,"A6C";#N/A,#N/A,FALSE,"04PG12NB"}</definedName>
    <definedName name="limcount" hidden="1">3</definedName>
    <definedName name="LISTA3">#REF!</definedName>
    <definedName name="LISTADO">#REF!</definedName>
    <definedName name="LSL">#REF!</definedName>
    <definedName name="mejora">#REF!</definedName>
    <definedName name="mem" hidden="1">{#N/A,#N/A,FALSE,"Costos Productos 6A";#N/A,#N/A,FALSE,"Costo Unitario Total H-94-12"}</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ses" localSheetId="64">#REF!</definedName>
    <definedName name="meses">#REF!</definedName>
    <definedName name="MLKJ" hidden="1">{#N/A,#N/A,FALSE,"Costos Productos 6A";#N/A,#N/A,FALSE,"Costo Unitario Total H-94-12"}</definedName>
    <definedName name="MMMM" hidden="1">{#N/A,#N/A,FALSE,"Costos Contables CIB A 12 1994";#N/A,#N/A,FALSE,"Cuadre Contab. y C. OP"}</definedName>
    <definedName name="mmmmm" hidden="1">{#N/A,#N/A,FALSE,"VOL695";#N/A,#N/A,FALSE,"anexo1";#N/A,#N/A,FALSE,"anexo2";#N/A,#N/A,FALSE,"anexo3";#N/A,#N/A,FALSE,"anexo4";#N/A,#N/A,FALSE,"anexo5a";#N/A,#N/A,FALSE,"anexo5b";#N/A,#N/A,FALSE,"anexo6a";#N/A,#N/A,FALSE,"anexo6a";#N/A,#N/A,FALSE,"anexo6c";#N/A,#N/A,FALSE,"anexo7a";#N/A,#N/A,FALSE,"anexo7b";#N/A,#N/A,FALSE,"anexo7c"}</definedName>
    <definedName name="nan">#REF!</definedName>
    <definedName name="nancy">#REF!</definedName>
    <definedName name="nivel1">#REF!</definedName>
    <definedName name="NNNNN" hidden="1">{#N/A,#N/A,FALSE,"VOL695";#N/A,#N/A,FALSE,"anexo1";#N/A,#N/A,FALSE,"anexo2";#N/A,#N/A,FALSE,"anexo3";#N/A,#N/A,FALSE,"anexo4";#N/A,#N/A,FALSE,"anexo5a";#N/A,#N/A,FALSE,"anexo5b";#N/A,#N/A,FALSE,"anexo6a";#N/A,#N/A,FALSE,"anexo6a";#N/A,#N/A,FALSE,"anexo6c";#N/A,#N/A,FALSE,"anexo7a";#N/A,#N/A,FALSE,"anexo7b";#N/A,#N/A,FALSE,"anexo7c"}</definedName>
    <definedName name="NO">#REF!</definedName>
    <definedName name="No." localSheetId="6">#REF!</definedName>
    <definedName name="No." localSheetId="8">#REF!</definedName>
    <definedName name="No." localSheetId="4">#REF!</definedName>
    <definedName name="No.">#REF!</definedName>
    <definedName name="noemi" hidden="1">{#N/A,#N/A,FALSE,"Costos Productos 6A";#N/A,#N/A,FALSE,"Costo Unitario Total H-94-12"}</definedName>
    <definedName name="oficial" hidden="1">{#N/A,#N/A,FALSE,"CIBHA05A";#N/A,#N/A,FALSE,"CIBHA05B"}</definedName>
    <definedName name="omar">#REF!</definedName>
    <definedName name="Operator1">#REF!</definedName>
    <definedName name="Operator2">#REF!</definedName>
    <definedName name="OperatorBaseCell">#REF!</definedName>
    <definedName name="OPORTUNDADES">#REF!</definedName>
    <definedName name="OPORTUNIDADES">#REF!</definedName>
    <definedName name="ORGANIZA" localSheetId="6">#REF!</definedName>
    <definedName name="ORGANIZA" localSheetId="8">#REF!</definedName>
    <definedName name="ORGANIZA" localSheetId="4">#REF!</definedName>
    <definedName name="ORGANIZA">#REF!</definedName>
    <definedName name="organizacion" localSheetId="6">#REF!</definedName>
    <definedName name="organizacion" localSheetId="8">#REF!</definedName>
    <definedName name="organizacion" localSheetId="4">#REF!</definedName>
    <definedName name="organizacion">#REF!</definedName>
    <definedName name="OTRO__ESPECIFICAR" localSheetId="6">#REF!</definedName>
    <definedName name="OTRO__ESPECIFICAR" localSheetId="8">#REF!</definedName>
    <definedName name="OTRO__ESPECIFICAR" localSheetId="4">#REF!</definedName>
    <definedName name="OTRO__ESPECIFICAR" localSheetId="66">#REF!</definedName>
    <definedName name="OTRO__ESPECIFICAR">#REF!</definedName>
    <definedName name="P004_30.3.4_Cumplimiento_al_PDT">#REF!</definedName>
    <definedName name="Pal_Workbook_GUID" hidden="1">"LNHR9WB3WBYZW2WQUCY857LP"</definedName>
    <definedName name="ParetoBaseCell">#REF!</definedName>
    <definedName name="PartBaseCell">#REF!</definedName>
    <definedName name="PARTES">#REF!</definedName>
    <definedName name="PercentCompleteBeyond" localSheetId="53">(#REF!=MEDIAN(#REF!,#REF!,#REF!+#REF!)*(#REF!&gt;0))*((#REF!&lt;(INT(#REF!+#REF!*#REF!)))+(#REF!=#REF!))*(#REF!&gt;0)</definedName>
    <definedName name="PercentCompleteBeyond" localSheetId="39">(#REF!=MEDIAN(#REF!,#REF!,#REF!+#REF!)*(#REF!&gt;0))*((#REF!&lt;(INT(#REF!+#REF!*#REF!)))+(#REF!=#REF!))*(#REF!&gt;0)</definedName>
    <definedName name="PercentCompleteBeyond" localSheetId="45">(#REF!=MEDIAN(#REF!,#REF!,#REF!+#REF!)*(#REF!&gt;0))*((#REF!&lt;(INT(#REF!+#REF!*#REF!)))+(#REF!=#REF!))*(#REF!&gt;0)</definedName>
    <definedName name="PercentCompleteBeyond" localSheetId="23">(#REF!=MEDIAN(#REF!,#REF!,#REF!+#REF!)*(#REF!&gt;0))*((#REF!&lt;(INT(#REF!+#REF!*#REF!)))+(#REF!=#REF!))*(#REF!&gt;0)</definedName>
    <definedName name="PercentCompleteBeyond" localSheetId="22">(#REF!=MEDIAN(#REF!,#REF!,#REF!+#REF!)*(#REF!&gt;0))*((#REF!&lt;(INT(#REF!+#REF!*#REF!)))+(#REF!=#REF!))*(#REF!&gt;0)</definedName>
    <definedName name="PercentCompleteBeyond" localSheetId="43">(#REF!=MEDIAN(#REF!,#REF!,#REF!+#REF!)*(#REF!&gt;0))*((#REF!&lt;(INT(#REF!+#REF!*#REF!)))+(#REF!=#REF!))*(#REF!&gt;0)</definedName>
    <definedName name="PercentCompleteBeyond" localSheetId="32">(#REF!=MEDIAN(#REF!,#REF!,#REF!+#REF!)*(#REF!&gt;0))*((#REF!&lt;(INT(#REF!+#REF!*#REF!)))+(#REF!=#REF!))*(#REF!&gt;0)</definedName>
    <definedName name="PercentCompleteBeyond" localSheetId="27">(#REF!=MEDIAN(#REF!,#REF!,#REF!+#REF!)*(#REF!&gt;0))*((#REF!&lt;(INT(#REF!+#REF!*#REF!)))+(#REF!=#REF!))*(#REF!&gt;0)</definedName>
    <definedName name="PercentCompleteBeyond" localSheetId="20">(#REF!=MEDIAN(#REF!,#REF!,#REF!+#REF!)*(#REF!&gt;0))*((#REF!&lt;(INT(#REF!+#REF!*#REF!)))+(#REF!=#REF!))*(#REF!&gt;0)</definedName>
    <definedName name="PercentCompleteBeyond" localSheetId="37">(#REF!=MEDIAN(#REF!,#REF!,#REF!+#REF!)*(#REF!&gt;0))*((#REF!&lt;(INT(#REF!+#REF!*#REF!)))+(#REF!=#REF!))*(#REF!&gt;0)</definedName>
    <definedName name="PercentCompleteBeyond" localSheetId="6">(#REF!=MEDIAN(#REF!,#REF!,#REF!+#REF!)*(#REF!&gt;0))*((#REF!&lt;(INT(#REF!+#REF!*#REF!)))+(#REF!=#REF!))*(#REF!&gt;0)</definedName>
    <definedName name="PercentCompleteBeyond" localSheetId="8">(#REF!=MEDIAN(#REF!,#REF!,#REF!+#REF!)*(#REF!&gt;0))*((#REF!&lt;(INT(#REF!+#REF!*#REF!)))+(#REF!=#REF!))*(#REF!&gt;0)</definedName>
    <definedName name="PercentCompleteBeyond" localSheetId="4">(#REF!=MEDIAN(#REF!,#REF!,#REF!+#REF!)*(#REF!&gt;0))*((#REF!&lt;(INT(#REF!+#REF!*#REF!)))+(#REF!=#REF!))*(#REF!&gt;0)</definedName>
    <definedName name="PercentCompleteBeyond" localSheetId="38">(#REF!=MEDIAN(#REF!,#REF!,#REF!+#REF!)*(#REF!&gt;0))*((#REF!&lt;(INT(#REF!+#REF!*#REF!)))+(#REF!=#REF!))*(#REF!&gt;0)</definedName>
    <definedName name="PercentCompleteBeyond" localSheetId="33">(#REF!=MEDIAN(#REF!,#REF!,#REF!+#REF!)*(#REF!&gt;0))*((#REF!&lt;(INT(#REF!+#REF!*#REF!)))+(#REF!=#REF!))*(#REF!&gt;0)</definedName>
    <definedName name="PercentCompleteBeyond" localSheetId="28">(#REF!=MEDIAN(#REF!,#REF!,#REF!+#REF!)*(#REF!&gt;0))*((#REF!&lt;(INT(#REF!+#REF!*#REF!)))+(#REF!=#REF!))*(#REF!&gt;0)</definedName>
    <definedName name="PercentCompleteBeyond" localSheetId="44">(#REF!=MEDIAN(#REF!,#REF!,#REF!+#REF!)*(#REF!&gt;0))*((#REF!&lt;(INT(#REF!+#REF!*#REF!)))+(#REF!=#REF!))*(#REF!&gt;0)</definedName>
    <definedName name="PercentCompleteBeyond" localSheetId="21">(#REF!=MEDIAN(#REF!,#REF!,#REF!+#REF!)*(#REF!&gt;0))*((#REF!&lt;(INT(#REF!+#REF!*#REF!)))+(#REF!=#REF!))*(#REF!&gt;0)</definedName>
    <definedName name="PercentCompleteBeyond" localSheetId="52">(#REF!=MEDIAN(#REF!,#REF!,#REF!+#REF!)*(#REF!&gt;0))*((#REF!&lt;(INT(#REF!+#REF!*#REF!)))+(#REF!=#REF!))*(#REF!&gt;0)</definedName>
    <definedName name="PercentCompleteBeyond" localSheetId="66">(#REF!=MEDIAN(#REF!,#REF!,#REF!+#REF!)*(#REF!&gt;0))*((#REF!&lt;(INT(#REF!+#REF!*#REF!)))+(#REF!=#REF!))*(#REF!&gt;0)</definedName>
    <definedName name="PercentCompleteBeyond" localSheetId="42">(#REF!=MEDIAN(#REF!,#REF!,#REF!+#REF!)*(#REF!&gt;0))*((#REF!&lt;(INT(#REF!+#REF!*#REF!)))+(#REF!=#REF!))*(#REF!&gt;0)</definedName>
    <definedName name="PercentCompleteBeyond" localSheetId="31">(#REF!=MEDIAN(#REF!,#REF!,#REF!+#REF!)*(#REF!&gt;0))*((#REF!&lt;(INT(#REF!+#REF!*#REF!)))+(#REF!=#REF!))*(#REF!&gt;0)</definedName>
    <definedName name="PercentCompleteBeyond" localSheetId="26">(#REF!=MEDIAN(#REF!,#REF!,#REF!+#REF!)*(#REF!&gt;0))*((#REF!&lt;(INT(#REF!+#REF!*#REF!)))+(#REF!=#REF!))*(#REF!&gt;0)</definedName>
    <definedName name="PercentCompleteBeyond" localSheetId="19">(#REF!=MEDIAN(#REF!,#REF!,#REF!+#REF!)*(#REF!&gt;0))*((#REF!&lt;(INT(#REF!+#REF!*#REF!)))+(#REF!=#REF!))*(#REF!&gt;0)</definedName>
    <definedName name="PercentCompleteBeyond" localSheetId="36">(#REF!=MEDIAN(#REF!,#REF!,#REF!+#REF!)*(#REF!&gt;0))*((#REF!&lt;(INT(#REF!+#REF!*#REF!)))+(#REF!=#REF!))*(#REF!&gt;0)</definedName>
    <definedName name="PercentCompleteBeyond">(#REF!=MEDIAN(#REF!,#REF!,#REF!+#REF!)*(#REF!&gt;0))*((#REF!&lt;(INT(#REF!+#REF!*#REF!)))+(#REF!=#REF!))*(#REF!&gt;0)</definedName>
    <definedName name="period_selected" localSheetId="53">#REF!</definedName>
    <definedName name="period_selected" localSheetId="39">#REF!</definedName>
    <definedName name="period_selected" localSheetId="45">#REF!</definedName>
    <definedName name="period_selected" localSheetId="23">#REF!</definedName>
    <definedName name="period_selected" localSheetId="22">#REF!</definedName>
    <definedName name="period_selected" localSheetId="43">#REF!</definedName>
    <definedName name="period_selected" localSheetId="32">#REF!</definedName>
    <definedName name="period_selected" localSheetId="27">#REF!</definedName>
    <definedName name="period_selected" localSheetId="20">#REF!</definedName>
    <definedName name="period_selected" localSheetId="37">#REF!</definedName>
    <definedName name="period_selected" localSheetId="6">#REF!</definedName>
    <definedName name="period_selected" localSheetId="8">#REF!</definedName>
    <definedName name="period_selected" localSheetId="4">#REF!</definedName>
    <definedName name="period_selected" localSheetId="38">#REF!</definedName>
    <definedName name="period_selected" localSheetId="33">#REF!</definedName>
    <definedName name="period_selected" localSheetId="28">#REF!</definedName>
    <definedName name="period_selected" localSheetId="44">#REF!</definedName>
    <definedName name="period_selected" localSheetId="21">#REF!</definedName>
    <definedName name="period_selected" localSheetId="52">#REF!</definedName>
    <definedName name="period_selected" localSheetId="66">#REF!</definedName>
    <definedName name="period_selected" localSheetId="42">#REF!</definedName>
    <definedName name="period_selected" localSheetId="31">#REF!</definedName>
    <definedName name="period_selected" localSheetId="26">#REF!</definedName>
    <definedName name="period_selected" localSheetId="19">#REF!</definedName>
    <definedName name="period_selected" localSheetId="36">#REF!</definedName>
    <definedName name="period_selected">#REF!</definedName>
    <definedName name="PeriodInActual" localSheetId="53">#REF!=MEDIAN(#REF!,#REF!,#REF!+#REF!-1)</definedName>
    <definedName name="PeriodInActual" localSheetId="39">#REF!=MEDIAN(#REF!,#REF!,#REF!+#REF!-1)</definedName>
    <definedName name="PeriodInActual" localSheetId="45">#REF!=MEDIAN(#REF!,#REF!,#REF!+#REF!-1)</definedName>
    <definedName name="PeriodInActual" localSheetId="23">#REF!=MEDIAN(#REF!,#REF!,#REF!+#REF!-1)</definedName>
    <definedName name="PeriodInActual" localSheetId="22">#REF!=MEDIAN(#REF!,#REF!,#REF!+#REF!-1)</definedName>
    <definedName name="PeriodInActual" localSheetId="43">#REF!=MEDIAN(#REF!,#REF!,#REF!+#REF!-1)</definedName>
    <definedName name="PeriodInActual" localSheetId="32">#REF!=MEDIAN(#REF!,#REF!,#REF!+#REF!-1)</definedName>
    <definedName name="PeriodInActual" localSheetId="27">#REF!=MEDIAN(#REF!,#REF!,#REF!+#REF!-1)</definedName>
    <definedName name="PeriodInActual" localSheetId="20">#REF!=MEDIAN(#REF!,#REF!,#REF!+#REF!-1)</definedName>
    <definedName name="PeriodInActual" localSheetId="37">#REF!=MEDIAN(#REF!,#REF!,#REF!+#REF!-1)</definedName>
    <definedName name="PeriodInActual" localSheetId="6">#REF!=MEDIAN(#REF!,#REF!,#REF!+#REF!-1)</definedName>
    <definedName name="PeriodInActual" localSheetId="8">#REF!=MEDIAN(#REF!,#REF!,#REF!+#REF!-1)</definedName>
    <definedName name="PeriodInActual" localSheetId="4">#REF!=MEDIAN(#REF!,#REF!,#REF!+#REF!-1)</definedName>
    <definedName name="PeriodInActual" localSheetId="38">#REF!=MEDIAN(#REF!,#REF!,#REF!+#REF!-1)</definedName>
    <definedName name="PeriodInActual" localSheetId="33">#REF!=MEDIAN(#REF!,#REF!,#REF!+#REF!-1)</definedName>
    <definedName name="PeriodInActual" localSheetId="28">#REF!=MEDIAN(#REF!,#REF!,#REF!+#REF!-1)</definedName>
    <definedName name="PeriodInActual" localSheetId="44">#REF!=MEDIAN(#REF!,#REF!,#REF!+#REF!-1)</definedName>
    <definedName name="PeriodInActual" localSheetId="21">#REF!=MEDIAN(#REF!,#REF!,#REF!+#REF!-1)</definedName>
    <definedName name="PeriodInActual" localSheetId="52">#REF!=MEDIAN(#REF!,#REF!,#REF!+#REF!-1)</definedName>
    <definedName name="PeriodInActual" localSheetId="66">#REF!=MEDIAN(#REF!,#REF!,#REF!+#REF!-1)</definedName>
    <definedName name="PeriodInActual" localSheetId="42">#REF!=MEDIAN(#REF!,#REF!,#REF!+#REF!-1)</definedName>
    <definedName name="PeriodInActual" localSheetId="31">#REF!=MEDIAN(#REF!,#REF!,#REF!+#REF!-1)</definedName>
    <definedName name="PeriodInActual" localSheetId="26">#REF!=MEDIAN(#REF!,#REF!,#REF!+#REF!-1)</definedName>
    <definedName name="PeriodInActual" localSheetId="19">#REF!=MEDIAN(#REF!,#REF!,#REF!+#REF!-1)</definedName>
    <definedName name="PeriodInActual" localSheetId="36">#REF!=MEDIAN(#REF!,#REF!,#REF!+#REF!-1)</definedName>
    <definedName name="PeriodInActual">#REF!=MEDIAN(#REF!,#REF!,#REF!+#REF!-1)</definedName>
    <definedName name="PeriodInPlan" localSheetId="53">#REF!=MEDIAN(#REF!,#REF!,#REF!+#REF!-1)</definedName>
    <definedName name="PeriodInPlan" localSheetId="39">#REF!=MEDIAN(#REF!,#REF!,#REF!+#REF!-1)</definedName>
    <definedName name="PeriodInPlan" localSheetId="45">#REF!=MEDIAN(#REF!,#REF!,#REF!+#REF!-1)</definedName>
    <definedName name="PeriodInPlan" localSheetId="23">#REF!=MEDIAN(#REF!,#REF!,#REF!+#REF!-1)</definedName>
    <definedName name="PeriodInPlan" localSheetId="22">#REF!=MEDIAN(#REF!,#REF!,#REF!+#REF!-1)</definedName>
    <definedName name="PeriodInPlan" localSheetId="43">#REF!=MEDIAN(#REF!,#REF!,#REF!+#REF!-1)</definedName>
    <definedName name="PeriodInPlan" localSheetId="32">#REF!=MEDIAN(#REF!,#REF!,#REF!+#REF!-1)</definedName>
    <definedName name="PeriodInPlan" localSheetId="27">#REF!=MEDIAN(#REF!,#REF!,#REF!+#REF!-1)</definedName>
    <definedName name="PeriodInPlan" localSheetId="20">#REF!=MEDIAN(#REF!,#REF!,#REF!+#REF!-1)</definedName>
    <definedName name="PeriodInPlan" localSheetId="37">#REF!=MEDIAN(#REF!,#REF!,#REF!+#REF!-1)</definedName>
    <definedName name="PeriodInPlan" localSheetId="6">#REF!=MEDIAN(#REF!,#REF!,#REF!+#REF!-1)</definedName>
    <definedName name="PeriodInPlan" localSheetId="8">#REF!=MEDIAN(#REF!,#REF!,#REF!+#REF!-1)</definedName>
    <definedName name="PeriodInPlan" localSheetId="4">#REF!=MEDIAN(#REF!,#REF!,#REF!+#REF!-1)</definedName>
    <definedName name="PeriodInPlan" localSheetId="38">#REF!=MEDIAN(#REF!,#REF!,#REF!+#REF!-1)</definedName>
    <definedName name="PeriodInPlan" localSheetId="33">#REF!=MEDIAN(#REF!,#REF!,#REF!+#REF!-1)</definedName>
    <definedName name="PeriodInPlan" localSheetId="28">#REF!=MEDIAN(#REF!,#REF!,#REF!+#REF!-1)</definedName>
    <definedName name="PeriodInPlan" localSheetId="44">#REF!=MEDIAN(#REF!,#REF!,#REF!+#REF!-1)</definedName>
    <definedName name="PeriodInPlan" localSheetId="21">#REF!=MEDIAN(#REF!,#REF!,#REF!+#REF!-1)</definedName>
    <definedName name="PeriodInPlan" localSheetId="52">#REF!=MEDIAN(#REF!,#REF!,#REF!+#REF!-1)</definedName>
    <definedName name="PeriodInPlan" localSheetId="66">#REF!=MEDIAN(#REF!,#REF!,#REF!+#REF!-1)</definedName>
    <definedName name="PeriodInPlan" localSheetId="42">#REF!=MEDIAN(#REF!,#REF!,#REF!+#REF!-1)</definedName>
    <definedName name="PeriodInPlan" localSheetId="31">#REF!=MEDIAN(#REF!,#REF!,#REF!+#REF!-1)</definedName>
    <definedName name="PeriodInPlan" localSheetId="26">#REF!=MEDIAN(#REF!,#REF!,#REF!+#REF!-1)</definedName>
    <definedName name="PeriodInPlan" localSheetId="19">#REF!=MEDIAN(#REF!,#REF!,#REF!+#REF!-1)</definedName>
    <definedName name="PeriodInPlan" localSheetId="36">#REF!=MEDIAN(#REF!,#REF!,#REF!+#REF!-1)</definedName>
    <definedName name="PeriodInPlan">#REF!=MEDIAN(#REF!,#REF!,#REF!+#REF!-1)</definedName>
    <definedName name="PERSO" localSheetId="6">#REF!</definedName>
    <definedName name="PERSO" localSheetId="8">#REF!</definedName>
    <definedName name="PERSO" localSheetId="4">#REF!</definedName>
    <definedName name="PERSO">#REF!</definedName>
    <definedName name="personal" localSheetId="53">#REF!</definedName>
    <definedName name="personal" localSheetId="39">#REF!</definedName>
    <definedName name="personal" localSheetId="45">#REF!</definedName>
    <definedName name="personal" localSheetId="23">#REF!</definedName>
    <definedName name="personal" localSheetId="22">#REF!</definedName>
    <definedName name="personal" localSheetId="43">#REF!</definedName>
    <definedName name="personal" localSheetId="32">#REF!</definedName>
    <definedName name="personal" localSheetId="27">#REF!</definedName>
    <definedName name="personal" localSheetId="20">#REF!</definedName>
    <definedName name="personal" localSheetId="37">#REF!</definedName>
    <definedName name="personal" localSheetId="6">#REF!</definedName>
    <definedName name="personal" localSheetId="8">#REF!</definedName>
    <definedName name="personal" localSheetId="4">#REF!</definedName>
    <definedName name="personal" localSheetId="38">#REF!</definedName>
    <definedName name="personal" localSheetId="33">#REF!</definedName>
    <definedName name="personal" localSheetId="28">#REF!</definedName>
    <definedName name="personal" localSheetId="44">#REF!</definedName>
    <definedName name="personal" localSheetId="21">#REF!</definedName>
    <definedName name="personal" localSheetId="66">#REF!</definedName>
    <definedName name="personal">#REF!</definedName>
    <definedName name="personas" localSheetId="6">#REF!</definedName>
    <definedName name="personas" localSheetId="8">#REF!</definedName>
    <definedName name="personas" localSheetId="4">#REF!</definedName>
    <definedName name="personas">#REF!</definedName>
    <definedName name="Plan" localSheetId="53">'Cobertura Formacion'!PeriodInPlan*(#REF!&gt;0)</definedName>
    <definedName name="Plan" localSheetId="39">'Cobertura PGR Actores Vulnerabl'!PeriodInPlan*(#REF!&gt;0)</definedName>
    <definedName name="Plan" localSheetId="45">'Cobertura PGR Cero Tolerancia A'!PeriodInPlan*(#REF!&gt;0)</definedName>
    <definedName name="Plan" localSheetId="23">'Cobertura PGR de la Velocidad'!PeriodInPlan*(#REF!&gt;0)</definedName>
    <definedName name="Plan" localSheetId="22">'Cobertura PGR de Limite Velocid'!PeriodInPlan*(#REF!&gt;0)</definedName>
    <definedName name="Plan" localSheetId="43">'Cumpli. PGR Cero Tolerancia A-P'!PeriodInPlan*(#REF!&gt;0)</definedName>
    <definedName name="Plan" localSheetId="32">'Cumpli. PGR de la Distracción'!PeriodInPlan*(#REF!&gt;0)</definedName>
    <definedName name="Plan" localSheetId="27">'Cumpli. PGR de la Fatiga'!PeriodInPlan*(#REF!&gt;0)</definedName>
    <definedName name="Plan" localSheetId="20">'Cumpli. PGR de la Velocidad'!PeriodInPlan*(#REF!&gt;0)</definedName>
    <definedName name="Plan" localSheetId="37">'Cumpli. PGR Protección Actores '!PeriodInPlan*(#REF!&gt;0)</definedName>
    <definedName name="Plan" localSheetId="6">'CUMPLIM - LIDERAZO ESTRA'!PeriodInPlan*(#REF!&gt;0)</definedName>
    <definedName name="Plan" localSheetId="8">EVALUACIÓN!PeriodInPlan*(#REF!&gt;0)</definedName>
    <definedName name="Plan" localSheetId="4">'GESTIÓN LIDERAZGO'!PeriodInPlan*(#REF!&gt;0)</definedName>
    <definedName name="Plan" localSheetId="38">'Indice Frecuencia x Actores Vul'!PeriodInPlan*(#REF!&gt;0)</definedName>
    <definedName name="Plan" localSheetId="33">'Indice Frecuencia x Distracción'!PeriodInPlan*(#REF!&gt;0)</definedName>
    <definedName name="Plan" localSheetId="28">'Indice Frecuencia x Fatiga'!PeriodInPlan*(#REF!&gt;0)</definedName>
    <definedName name="Plan" localSheetId="44">'Indice Frecuencia x Sustancia A'!PeriodInPlan*(#REF!&gt;0)</definedName>
    <definedName name="Plan" localSheetId="21">'Indice Frecuencia x Velocidad'!PeriodInPlan*(#REF!&gt;0)</definedName>
    <definedName name="Plan" localSheetId="52">'Matriz de Formacion'!PeriodInPlan*(#REF!&gt;0)</definedName>
    <definedName name="Plan" localSheetId="66">'MEJORA DEL PESV'!PeriodInPlan*(#REF!&gt;0)</definedName>
    <definedName name="Plan" localSheetId="42">'PGR Gestión Cero Tolerancia A-P'!PeriodInPlan*(#REF!&gt;0)</definedName>
    <definedName name="Plan" localSheetId="31">'PGR Gestión de la Distracción'!PeriodInPlan*(#REF!&gt;0)</definedName>
    <definedName name="Plan" localSheetId="26">'PGR Gestión de la Fatiga'!PeriodInPlan*(#REF!&gt;0)</definedName>
    <definedName name="Plan" localSheetId="19">'PGR Gestión de la Velocidad'!PeriodInPlan*(#REF!&gt;0)</definedName>
    <definedName name="Plan" localSheetId="36">'PGR Protección Actores V '!PeriodInPlan*(#REF!&gt;0)</definedName>
    <definedName name="Plan">PeriodInPlan*(#REF!&gt;0)</definedName>
    <definedName name="poi" hidden="1">{#N/A,#N/A,FALSE,"CIBHA05A";#N/A,#N/A,FALSE,"CIBHA05B"}</definedName>
    <definedName name="porcent">#REF!</definedName>
    <definedName name="PorcentajeCompletado" localSheetId="53">'Cobertura Formacion'!PercentCompleteBeyond*'Cobertura Formacion'!PeriodInPlan</definedName>
    <definedName name="PorcentajeCompletado" localSheetId="39">'Cobertura PGR Actores Vulnerabl'!PercentCompleteBeyond*'Cobertura PGR Actores Vulnerabl'!PeriodInPlan</definedName>
    <definedName name="PorcentajeCompletado" localSheetId="45">'Cobertura PGR Cero Tolerancia A'!PercentCompleteBeyond*'Cobertura PGR Cero Tolerancia A'!PeriodInPlan</definedName>
    <definedName name="PorcentajeCompletado" localSheetId="23">'Cobertura PGR de la Velocidad'!PercentCompleteBeyond*'Cobertura PGR de la Velocidad'!PeriodInPlan</definedName>
    <definedName name="PorcentajeCompletado" localSheetId="22">'Cobertura PGR de Limite Velocid'!PercentCompleteBeyond*'Cobertura PGR de Limite Velocid'!PeriodInPlan</definedName>
    <definedName name="PorcentajeCompletado" localSheetId="43">'Cumpli. PGR Cero Tolerancia A-P'!PercentCompleteBeyond*'Cumpli. PGR Cero Tolerancia A-P'!PeriodInPlan</definedName>
    <definedName name="PorcentajeCompletado" localSheetId="32">'Cumpli. PGR de la Distracción'!PercentCompleteBeyond*'Cumpli. PGR de la Distracción'!PeriodInPlan</definedName>
    <definedName name="PorcentajeCompletado" localSheetId="27">'Cumpli. PGR de la Fatiga'!PercentCompleteBeyond*'Cumpli. PGR de la Fatiga'!PeriodInPlan</definedName>
    <definedName name="PorcentajeCompletado" localSheetId="20">'Cumpli. PGR de la Velocidad'!PercentCompleteBeyond*'Cumpli. PGR de la Velocidad'!PeriodInPlan</definedName>
    <definedName name="PorcentajeCompletado" localSheetId="37">'Cumpli. PGR Protección Actores '!PercentCompleteBeyond*'Cumpli. PGR Protección Actores '!PeriodInPlan</definedName>
    <definedName name="PorcentajeCompletado" localSheetId="6">'CUMPLIM - LIDERAZO ESTRA'!PercentCompleteBeyond*'CUMPLIM - LIDERAZO ESTRA'!PeriodInPlan</definedName>
    <definedName name="PorcentajeCompletado" localSheetId="8">EVALUACIÓN!PercentCompleteBeyond*EVALUACIÓN!PeriodInPlan</definedName>
    <definedName name="PorcentajeCompletado" localSheetId="4">'GESTIÓN LIDERAZGO'!PercentCompleteBeyond*'GESTIÓN LIDERAZGO'!PeriodInPlan</definedName>
    <definedName name="PorcentajeCompletado" localSheetId="38">'Indice Frecuencia x Actores Vul'!PercentCompleteBeyond*'Indice Frecuencia x Actores Vul'!PeriodInPlan</definedName>
    <definedName name="PorcentajeCompletado" localSheetId="33">'Indice Frecuencia x Distracción'!PercentCompleteBeyond*'Indice Frecuencia x Distracción'!PeriodInPlan</definedName>
    <definedName name="PorcentajeCompletado" localSheetId="28">'Indice Frecuencia x Fatiga'!PercentCompleteBeyond*'Indice Frecuencia x Fatiga'!PeriodInPlan</definedName>
    <definedName name="PorcentajeCompletado" localSheetId="44">'Indice Frecuencia x Sustancia A'!PercentCompleteBeyond*'Indice Frecuencia x Sustancia A'!PeriodInPlan</definedName>
    <definedName name="PorcentajeCompletado" localSheetId="21">'Indice Frecuencia x Velocidad'!PercentCompleteBeyond*'Indice Frecuencia x Velocidad'!PeriodInPlan</definedName>
    <definedName name="PorcentajeCompletado" localSheetId="52">'Matriz de Formacion'!PercentCompleteBeyond*'Matriz de Formacion'!PeriodInPlan</definedName>
    <definedName name="PorcentajeCompletado" localSheetId="66">'MEJORA DEL PESV'!PercentCompleteBeyond*'MEJORA DEL PESV'!PeriodInPlan</definedName>
    <definedName name="PorcentajeCompletado" localSheetId="42">'PGR Gestión Cero Tolerancia A-P'!PercentCompleteBeyond*'PGR Gestión Cero Tolerancia A-P'!PeriodInPlan</definedName>
    <definedName name="PorcentajeCompletado" localSheetId="31">'PGR Gestión de la Distracción'!PercentCompleteBeyond*'PGR Gestión de la Distracción'!PeriodInPlan</definedName>
    <definedName name="PorcentajeCompletado" localSheetId="26">'PGR Gestión de la Fatiga'!PercentCompleteBeyond*'PGR Gestión de la Fatiga'!PeriodInPlan</definedName>
    <definedName name="PorcentajeCompletado" localSheetId="19">'PGR Gestión de la Velocidad'!PercentCompleteBeyond*'PGR Gestión de la Velocidad'!PeriodInPlan</definedName>
    <definedName name="PorcentajeCompletado" localSheetId="36">'PGR Protección Actores V '!PercentCompleteBeyond*'PGR Protección Actores V '!PeriodInPlan</definedName>
    <definedName name="PorcentajeCompletado">PercentCompleteBeyond*PeriodInPlan</definedName>
    <definedName name="PPPPP" hidden="1">{#N/A,#N/A,FALSE,"Costos Productos 6A";#N/A,#N/A,FALSE,"Costo Unitario Total H-94-12"}</definedName>
    <definedName name="ppppppp" hidden="1">{#N/A,#N/A,FALSE,"Costos Contables CIB A 12 1994";#N/A,#N/A,FALSE,"Cuadre Contab. y C. OP"}</definedName>
    <definedName name="PPT" hidden="1">#REF!</definedName>
    <definedName name="PROCESOS">#REF!</definedName>
    <definedName name="PROGRAMADO" localSheetId="53">#REF!,#REF!,#REF!,#REF!,#REF!,#REF!,#REF!,#REF!,#REF!,#REF!,#REF!,#REF!,#REF!,#REF!</definedName>
    <definedName name="PROGRAMADO" localSheetId="39">#REF!,#REF!,#REF!,#REF!,#REF!,#REF!,#REF!,#REF!,#REF!,#REF!,#REF!,#REF!,#REF!,#REF!</definedName>
    <definedName name="PROGRAMADO" localSheetId="45">#REF!,#REF!,#REF!,#REF!,#REF!,#REF!,#REF!,#REF!,#REF!,#REF!,#REF!,#REF!,#REF!,#REF!</definedName>
    <definedName name="PROGRAMADO" localSheetId="23">#REF!,#REF!,#REF!,#REF!,#REF!,#REF!,#REF!,#REF!,#REF!,#REF!,#REF!,#REF!,#REF!,#REF!</definedName>
    <definedName name="PROGRAMADO" localSheetId="22">#REF!,#REF!,#REF!,#REF!,#REF!,#REF!,#REF!,#REF!,#REF!,#REF!,#REF!,#REF!,#REF!,#REF!</definedName>
    <definedName name="PROGRAMADO" localSheetId="64">#REF!,#REF!,#REF!,#REF!,#REF!,#REF!,#REF!,#REF!,#REF!,#REF!,#REF!,#REF!,#REF!,#REF!</definedName>
    <definedName name="PROGRAMADO" localSheetId="43">#REF!,#REF!,#REF!,#REF!,#REF!,#REF!,#REF!,#REF!,#REF!,#REF!,#REF!,#REF!,#REF!,#REF!</definedName>
    <definedName name="PROGRAMADO" localSheetId="32">#REF!,#REF!,#REF!,#REF!,#REF!,#REF!,#REF!,#REF!,#REF!,#REF!,#REF!,#REF!,#REF!,#REF!</definedName>
    <definedName name="PROGRAMADO" localSheetId="27">#REF!,#REF!,#REF!,#REF!,#REF!,#REF!,#REF!,#REF!,#REF!,#REF!,#REF!,#REF!,#REF!,#REF!</definedName>
    <definedName name="PROGRAMADO" localSheetId="20">#REF!,#REF!,#REF!,#REF!,#REF!,#REF!,#REF!,#REF!,#REF!,#REF!,#REF!,#REF!,#REF!,#REF!</definedName>
    <definedName name="PROGRAMADO" localSheetId="37">#REF!,#REF!,#REF!,#REF!,#REF!,#REF!,#REF!,#REF!,#REF!,#REF!,#REF!,#REF!,#REF!,#REF!</definedName>
    <definedName name="PROGRAMADO" localSheetId="6">#REF!,#REF!,#REF!,#REF!,#REF!,#REF!,#REF!,#REF!,#REF!,#REF!,#REF!,#REF!,#REF!,#REF!</definedName>
    <definedName name="PROGRAMADO" localSheetId="8">#REF!,#REF!,#REF!,#REF!,#REF!,#REF!,#REF!,#REF!,#REF!,#REF!,#REF!,#REF!,#REF!,#REF!</definedName>
    <definedName name="PROGRAMADO" localSheetId="4">#REF!,#REF!,#REF!,#REF!,#REF!,#REF!,#REF!,#REF!,#REF!,#REF!,#REF!,#REF!,#REF!,#REF!</definedName>
    <definedName name="PROGRAMADO" localSheetId="38">#REF!,#REF!,#REF!,#REF!,#REF!,#REF!,#REF!,#REF!,#REF!,#REF!,#REF!,#REF!,#REF!,#REF!</definedName>
    <definedName name="PROGRAMADO" localSheetId="33">#REF!,#REF!,#REF!,#REF!,#REF!,#REF!,#REF!,#REF!,#REF!,#REF!,#REF!,#REF!,#REF!,#REF!</definedName>
    <definedName name="PROGRAMADO" localSheetId="28">#REF!,#REF!,#REF!,#REF!,#REF!,#REF!,#REF!,#REF!,#REF!,#REF!,#REF!,#REF!,#REF!,#REF!</definedName>
    <definedName name="PROGRAMADO" localSheetId="44">#REF!,#REF!,#REF!,#REF!,#REF!,#REF!,#REF!,#REF!,#REF!,#REF!,#REF!,#REF!,#REF!,#REF!</definedName>
    <definedName name="PROGRAMADO" localSheetId="21">#REF!,#REF!,#REF!,#REF!,#REF!,#REF!,#REF!,#REF!,#REF!,#REF!,#REF!,#REF!,#REF!,#REF!</definedName>
    <definedName name="PROGRAMADO" localSheetId="52">#REF!,#REF!,#REF!,#REF!,#REF!,#REF!,#REF!,#REF!,#REF!,#REF!,#REF!,#REF!,#REF!,#REF!</definedName>
    <definedName name="PROGRAMADO" localSheetId="66">#REF!,#REF!,#REF!,#REF!,#REF!,#REF!,#REF!,#REF!,#REF!,#REF!,#REF!,#REF!,#REF!,#REF!</definedName>
    <definedName name="PROGRAMADO" localSheetId="42">#REF!,#REF!,#REF!,#REF!,#REF!,#REF!,#REF!,#REF!,#REF!,#REF!,#REF!,#REF!,#REF!,#REF!</definedName>
    <definedName name="PROGRAMADO" localSheetId="31">#REF!,#REF!,#REF!,#REF!,#REF!,#REF!,#REF!,#REF!,#REF!,#REF!,#REF!,#REF!,#REF!,#REF!</definedName>
    <definedName name="PROGRAMADO" localSheetId="26">#REF!,#REF!,#REF!,#REF!,#REF!,#REF!,#REF!,#REF!,#REF!,#REF!,#REF!,#REF!,#REF!,#REF!</definedName>
    <definedName name="PROGRAMADO" localSheetId="19">#REF!,#REF!,#REF!,#REF!,#REF!,#REF!,#REF!,#REF!,#REF!,#REF!,#REF!,#REF!,#REF!,#REF!</definedName>
    <definedName name="PROGRAMADO" localSheetId="36">#REF!,#REF!,#REF!,#REF!,#REF!,#REF!,#REF!,#REF!,#REF!,#REF!,#REF!,#REF!,#REF!,#REF!</definedName>
    <definedName name="PROGRAMADO">#REF!,#REF!,#REF!,#REF!,#REF!,#REF!,#REF!,#REF!,#REF!,#REF!,#REF!,#REF!,#REF!,#REF!</definedName>
    <definedName name="Pronostico" hidden="1">{"Acido",#N/A,FALSE,"Contab";"Aromat",#N/A,FALSE,"Contab";"Alquil",#N/A,FALSE,"Contab";"Azufre",#N/A,FALSE,"Contab";"CracUOP",#N/A,FALSE,"Contab";"Demex",#N/A,FALSE,"Contab";"Hidrog",#N/A,FALSE,"Contab";"ModIV",#N/A,FALSE,"Contab";"Paraf",#N/A,FALSE,"Contab";"Topp2000",#N/A,FALSE,"Contab";"Unibon",#N/A,FALSE,"Contab";"Unidad150",#N/A,FALSE,"Contab";"ViscII",#N/A,FALSE,"Contab";#N/A,#N/A,FALSE,"Contab"}</definedName>
    <definedName name="Proyecto">#REF!</definedName>
    <definedName name="proyectos" localSheetId="53">#REF!</definedName>
    <definedName name="proyectos" localSheetId="39">#REF!</definedName>
    <definedName name="proyectos" localSheetId="45">#REF!</definedName>
    <definedName name="proyectos" localSheetId="23">#REF!</definedName>
    <definedName name="proyectos" localSheetId="22">#REF!</definedName>
    <definedName name="proyectos" localSheetId="43">#REF!</definedName>
    <definedName name="proyectos" localSheetId="32">#REF!</definedName>
    <definedName name="proyectos" localSheetId="27">#REF!</definedName>
    <definedName name="proyectos" localSheetId="20">#REF!</definedName>
    <definedName name="proyectos" localSheetId="37">#REF!</definedName>
    <definedName name="proyectos" localSheetId="6">#REF!</definedName>
    <definedName name="proyectos" localSheetId="8">#REF!</definedName>
    <definedName name="proyectos" localSheetId="4">#REF!</definedName>
    <definedName name="proyectos" localSheetId="38">#REF!</definedName>
    <definedName name="proyectos" localSheetId="33">#REF!</definedName>
    <definedName name="proyectos" localSheetId="28">#REF!</definedName>
    <definedName name="proyectos" localSheetId="44">#REF!</definedName>
    <definedName name="proyectos" localSheetId="21">#REF!</definedName>
    <definedName name="proyectos" localSheetId="52">#REF!</definedName>
    <definedName name="proyectos" localSheetId="66">#REF!</definedName>
    <definedName name="proyectos">#REF!</definedName>
    <definedName name="PSICOSOCIAL" localSheetId="8">#REF!</definedName>
    <definedName name="PSICOSOCIAL">#REF!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qqq" hidden="1">{#N/A,#N/A,FALSE,"Costos Productos 6A";#N/A,#N/A,FALSE,"Costo Unitario Total H-94-12"}</definedName>
    <definedName name="qqqqq" hidden="1">{#N/A,#N/A,FALSE,"Costos Productos 6A";#N/A,#N/A,FALSE,"Costo Unitario Total H-94-12"}</definedName>
    <definedName name="QUÍMICO" localSheetId="8">#REF!</definedName>
    <definedName name="QUÍMICO">#REF!</definedName>
    <definedName name="qwe" hidden="1">#REF!</definedName>
    <definedName name="QWWW" hidden="1">{#N/A,#N/A,FALSE,"Costos Productos 6A";#N/A,#N/A,FALSE,"Costo Unitario Total H-94-12"}</definedName>
    <definedName name="RATA" hidden="1">{#N/A,#N/A,FALSE,"CIBHA05A";#N/A,#N/A,FALSE,"CIBHA05B"}</definedName>
    <definedName name="Real" localSheetId="53">('Cobertura Formacion'!PeriodInActual*(#REF!&gt;0))*'Cobertura Formacion'!PeriodInPlan</definedName>
    <definedName name="Real" localSheetId="39">('Cobertura PGR Actores Vulnerabl'!PeriodInActual*(#REF!&gt;0))*'Cobertura PGR Actores Vulnerabl'!PeriodInPlan</definedName>
    <definedName name="Real" localSheetId="45">('Cobertura PGR Cero Tolerancia A'!PeriodInActual*(#REF!&gt;0))*'Cobertura PGR Cero Tolerancia A'!PeriodInPlan</definedName>
    <definedName name="Real" localSheetId="23">('Cobertura PGR de la Velocidad'!PeriodInActual*(#REF!&gt;0))*'Cobertura PGR de la Velocidad'!PeriodInPlan</definedName>
    <definedName name="Real" localSheetId="22">('Cobertura PGR de Limite Velocid'!PeriodInActual*(#REF!&gt;0))*'Cobertura PGR de Limite Velocid'!PeriodInPlan</definedName>
    <definedName name="Real" localSheetId="43">('Cumpli. PGR Cero Tolerancia A-P'!PeriodInActual*(#REF!&gt;0))*'Cumpli. PGR Cero Tolerancia A-P'!PeriodInPlan</definedName>
    <definedName name="Real" localSheetId="32">('Cumpli. PGR de la Distracción'!PeriodInActual*(#REF!&gt;0))*'Cumpli. PGR de la Distracción'!PeriodInPlan</definedName>
    <definedName name="Real" localSheetId="27">('Cumpli. PGR de la Fatiga'!PeriodInActual*(#REF!&gt;0))*'Cumpli. PGR de la Fatiga'!PeriodInPlan</definedName>
    <definedName name="Real" localSheetId="20">('Cumpli. PGR de la Velocidad'!PeriodInActual*(#REF!&gt;0))*'Cumpli. PGR de la Velocidad'!PeriodInPlan</definedName>
    <definedName name="Real" localSheetId="37">('Cumpli. PGR Protección Actores '!PeriodInActual*(#REF!&gt;0))*'Cumpli. PGR Protección Actores '!PeriodInPlan</definedName>
    <definedName name="Real" localSheetId="6">('CUMPLIM - LIDERAZO ESTRA'!PeriodInActual*(#REF!&gt;0))*'CUMPLIM - LIDERAZO ESTRA'!PeriodInPlan</definedName>
    <definedName name="Real" localSheetId="8">(EVALUACIÓN!PeriodInActual*(#REF!&gt;0))*EVALUACIÓN!PeriodInPlan</definedName>
    <definedName name="Real" localSheetId="4">('GESTIÓN LIDERAZGO'!PeriodInActual*(#REF!&gt;0))*'GESTIÓN LIDERAZGO'!PeriodInPlan</definedName>
    <definedName name="Real" localSheetId="38">('Indice Frecuencia x Actores Vul'!PeriodInActual*(#REF!&gt;0))*'Indice Frecuencia x Actores Vul'!PeriodInPlan</definedName>
    <definedName name="Real" localSheetId="33">('Indice Frecuencia x Distracción'!PeriodInActual*(#REF!&gt;0))*'Indice Frecuencia x Distracción'!PeriodInPlan</definedName>
    <definedName name="Real" localSheetId="28">('Indice Frecuencia x Fatiga'!PeriodInActual*(#REF!&gt;0))*'Indice Frecuencia x Fatiga'!PeriodInPlan</definedName>
    <definedName name="Real" localSheetId="44">('Indice Frecuencia x Sustancia A'!PeriodInActual*(#REF!&gt;0))*'Indice Frecuencia x Sustancia A'!PeriodInPlan</definedName>
    <definedName name="Real" localSheetId="21">('Indice Frecuencia x Velocidad'!PeriodInActual*(#REF!&gt;0))*'Indice Frecuencia x Velocidad'!PeriodInPlan</definedName>
    <definedName name="Real" localSheetId="52">('Matriz de Formacion'!PeriodInActual*(#REF!&gt;0))*'Matriz de Formacion'!PeriodInPlan</definedName>
    <definedName name="Real" localSheetId="66">('MEJORA DEL PESV'!PeriodInActual*(#REF!&gt;0))*'MEJORA DEL PESV'!PeriodInPlan</definedName>
    <definedName name="Real" localSheetId="42">('PGR Gestión Cero Tolerancia A-P'!PeriodInActual*(#REF!&gt;0))*'PGR Gestión Cero Tolerancia A-P'!PeriodInPlan</definedName>
    <definedName name="Real" localSheetId="31">('PGR Gestión de la Distracción'!PeriodInActual*(#REF!&gt;0))*'PGR Gestión de la Distracción'!PeriodInPlan</definedName>
    <definedName name="Real" localSheetId="26">('PGR Gestión de la Fatiga'!PeriodInActual*(#REF!&gt;0))*'PGR Gestión de la Fatiga'!PeriodInPlan</definedName>
    <definedName name="Real" localSheetId="19">('PGR Gestión de la Velocidad'!PeriodInActual*(#REF!&gt;0))*'PGR Gestión de la Velocidad'!PeriodInPlan</definedName>
    <definedName name="Real" localSheetId="36">('PGR Protección Actores V '!PeriodInActual*(#REF!&gt;0))*'PGR Protección Actores V '!PeriodInPlan</definedName>
    <definedName name="Real">(PeriodInActual*(#REF!&gt;0))*PeriodInPlan</definedName>
    <definedName name="Realización_de_EMO">#REF!</definedName>
    <definedName name="REF_A">Valoración!$B$3:$C$6</definedName>
    <definedName name="REF_B">Valoración!$B$9:$C$12</definedName>
    <definedName name="REF_C">Valoración!$B$15:$C$18</definedName>
    <definedName name="REF_D">Valoración!$B$21:$C$24</definedName>
    <definedName name="REF_E">Valoración!$B$27:$C$29</definedName>
    <definedName name="REF_F_Mas">Valoración!$B$33:$C$35</definedName>
    <definedName name="REF_F_Menos">Valoración!$B$37:$C$39</definedName>
    <definedName name="REF_G">Valoración!$B$42:$C$44</definedName>
    <definedName name="REF_H">Valoración!$B$47:$C$49</definedName>
    <definedName name="ReferenceBaseCell">#REF!</definedName>
    <definedName name="RegressionAnal">#REF!</definedName>
    <definedName name="RegStats">#REF!</definedName>
    <definedName name="Reina">#REF!</definedName>
    <definedName name="RIESGO">#REF!</definedName>
    <definedName name="Risk_Dimensions">#REF!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91006</definedName>
    <definedName name="RiskHasSettings" hidden="1">6</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5</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TRUE</definedName>
    <definedName name="RiskUseMultipleCPUs" hidden="1">TRUE</definedName>
    <definedName name="RR" hidden="1">#REF!</definedName>
    <definedName name="rrrrrr" hidden="1">{#N/A,#N/A,FALSE,"Costos Contables CIB A 12 1994";#N/A,#N/A,FALSE,"Cuadre Contab. y C. OP"}</definedName>
    <definedName name="rrtttt" hidden="1">{#N/A,#N/A,FALSE,"Costos Productos 6A";#N/A,#N/A,FALSE,"Costo Unitario Total H-94-12"}</definedName>
    <definedName name="s">#REF!</definedName>
    <definedName name="sa">#REF!</definedName>
    <definedName name="SELECCIÓN" localSheetId="8">#REF!</definedName>
    <definedName name="SELECCIÓN">#REF!</definedName>
    <definedName name="sencount" hidden="1">3</definedName>
    <definedName name="SERVICIOS">#REF!</definedName>
    <definedName name="Sistema_de_Administración" localSheetId="6">#REF!</definedName>
    <definedName name="Sistema_de_Administración" localSheetId="8">#REF!</definedName>
    <definedName name="Sistema_de_Administración" localSheetId="4">#REF!</definedName>
    <definedName name="Sistema_de_Administración" localSheetId="66">#REF!</definedName>
    <definedName name="Sistema_de_Administración">#REF!</definedName>
    <definedName name="SOAT" localSheetId="64">#REF!</definedName>
    <definedName name="SOAT">#REF!</definedName>
    <definedName name="SPC_Sheet1_1">#REF!</definedName>
    <definedName name="SPC_Sheet2_1">#REF!</definedName>
    <definedName name="SPC_Sheet28_1">#REF!</definedName>
    <definedName name="SPC_Sheet29_1">#REF!</definedName>
    <definedName name="SPC_Sheet30_1">#REF!</definedName>
    <definedName name="SPC_Sheet31_1">#REF!</definedName>
    <definedName name="SPC_Sheet32_1">#REF!</definedName>
    <definedName name="SPC_Sheet33_1">#REF!</definedName>
    <definedName name="SPC_Sheet34_1">#REF!</definedName>
    <definedName name="SPC_Sheet35_1">#REF!</definedName>
    <definedName name="SPC_Sheet6_1">#REF!</definedName>
    <definedName name="SPC_Sheet8_1">#REF!</definedName>
    <definedName name="SS" hidden="1">{#N/A,#N/A,FALSE,"Costos Productos 6A";#N/A,#N/A,FALSE,"Costo Unitario Total H-94-12"}</definedName>
    <definedName name="SSSS" hidden="1">{#N/A,#N/A,FALSE,"Costos Productos 6A";#N/A,#N/A,FALSE,"Costo Unitario Total H-94-12"}</definedName>
    <definedName name="Subsection" localSheetId="6">#REF!</definedName>
    <definedName name="Subsection" localSheetId="8">#REF!</definedName>
    <definedName name="Subsection" localSheetId="4">#REF!</definedName>
    <definedName name="Subsection" localSheetId="66">#REF!</definedName>
    <definedName name="Subsection">#REF!</definedName>
    <definedName name="sugrupos" localSheetId="6">#REF!</definedName>
    <definedName name="sugrupos" localSheetId="8">#REF!</definedName>
    <definedName name="sugrupos" localSheetId="4">#REF!</definedName>
    <definedName name="sugrupos" localSheetId="66">#REF!</definedName>
    <definedName name="sugrupos">#REF!</definedName>
    <definedName name="SumBaseCell">#REF!</definedName>
    <definedName name="T_ESTADO_IMP">#REF!</definedName>
    <definedName name="T_VALOR_CONTROL">#REF!</definedName>
    <definedName name="tecno">#REF!</definedName>
    <definedName name="tecnologia" localSheetId="6">#REF!</definedName>
    <definedName name="tecnologia" localSheetId="8">#REF!</definedName>
    <definedName name="tecnologia" localSheetId="4">#REF!</definedName>
    <definedName name="tecnologia">#REF!</definedName>
    <definedName name="tipo" localSheetId="52">#REF!</definedName>
    <definedName name="tipo">#REF!</definedName>
    <definedName name="tipo_inc" localSheetId="8">#REF!</definedName>
    <definedName name="tipo_inc">#REF!</definedName>
    <definedName name="TipoBenef">#REF!</definedName>
    <definedName name="TitleRegion..BO60" localSheetId="53">#REF!</definedName>
    <definedName name="TitleRegion..BO60" localSheetId="39">#REF!</definedName>
    <definedName name="TitleRegion..BO60" localSheetId="45">#REF!</definedName>
    <definedName name="TitleRegion..BO60" localSheetId="23">#REF!</definedName>
    <definedName name="TitleRegion..BO60" localSheetId="22">#REF!</definedName>
    <definedName name="TitleRegion..BO60" localSheetId="43">#REF!</definedName>
    <definedName name="TitleRegion..BO60" localSheetId="32">#REF!</definedName>
    <definedName name="TitleRegion..BO60" localSheetId="27">#REF!</definedName>
    <definedName name="TitleRegion..BO60" localSheetId="20">#REF!</definedName>
    <definedName name="TitleRegion..BO60" localSheetId="37">#REF!</definedName>
    <definedName name="TitleRegion..BO60" localSheetId="6">#REF!</definedName>
    <definedName name="TitleRegion..BO60" localSheetId="8">#REF!</definedName>
    <definedName name="TitleRegion..BO60" localSheetId="4">#REF!</definedName>
    <definedName name="TitleRegion..BO60" localSheetId="38">#REF!</definedName>
    <definedName name="TitleRegion..BO60" localSheetId="33">#REF!</definedName>
    <definedName name="TitleRegion..BO60" localSheetId="28">#REF!</definedName>
    <definedName name="TitleRegion..BO60" localSheetId="44">#REF!</definedName>
    <definedName name="TitleRegion..BO60" localSheetId="21">#REF!</definedName>
    <definedName name="TitleRegion..BO60" localSheetId="52">#REF!</definedName>
    <definedName name="TitleRegion..BO60" localSheetId="66">#REF!</definedName>
    <definedName name="TitleRegion..BO60" localSheetId="42">#REF!</definedName>
    <definedName name="TitleRegion..BO60" localSheetId="31">#REF!</definedName>
    <definedName name="TitleRegion..BO60" localSheetId="26">#REF!</definedName>
    <definedName name="TitleRegion..BO60" localSheetId="19">#REF!</definedName>
    <definedName name="TitleRegion..BO60" localSheetId="36">#REF!</definedName>
    <definedName name="TitleRegion..BO60">#REF!</definedName>
    <definedName name="_xlnm.Print_Titles" localSheetId="12">APOYO!$2:$3</definedName>
    <definedName name="_xlnm.Print_Titles" localSheetId="64">'CONSOLIDADO INSPECCIONES'!$3:$5</definedName>
    <definedName name="_xlnm.Print_Titles" localSheetId="8">EVALUACIÓN!$6:$7</definedName>
    <definedName name="_xlnm.Print_Titles" localSheetId="13">'EVALUACION INDEPENDIENTE'!$2:$3</definedName>
    <definedName name="_xlnm.Print_Titles" localSheetId="4">'GESTIÓN LIDERAZGO'!$2:$14</definedName>
    <definedName name="_xlnm.Print_Titles" localSheetId="11">MISIONALES!$2:$3</definedName>
    <definedName name="_xlnm.Print_Titles" localSheetId="42">'PGR Gestión Cero Tolerancia A-P'!$2:$20</definedName>
    <definedName name="_xlnm.Print_Titles" localSheetId="31">'PGR Gestión de la Distracción'!$2:$20</definedName>
    <definedName name="_xlnm.Print_Titles" localSheetId="26">'PGR Gestión de la Fatiga'!$2:$20</definedName>
    <definedName name="_xlnm.Print_Titles" localSheetId="19">'PGR Gestión de la Velocidad'!$2:$20</definedName>
    <definedName name="_xlnm.Print_Titles" localSheetId="36">'PGR Protección Actores V '!$2:$20</definedName>
    <definedName name="_xlnm.Print_Titles" localSheetId="48">'Planeación PDT'!$1:$4</definedName>
    <definedName name="TOTAL">#REF!</definedName>
    <definedName name="TotalGastosMensuales" localSheetId="8">SUM(#REF!)</definedName>
    <definedName name="TotalGastosMensuales" localSheetId="66">SUM(#REF!)</definedName>
    <definedName name="TotalGastosMensuales">SUM(#REF!)</definedName>
    <definedName name="TotalIngresosMensuales" localSheetId="8">SUM(#REF!)</definedName>
    <definedName name="TotalIngresosMensuales" localSheetId="66">SUM(#REF!)</definedName>
    <definedName name="TotalIngresosMensuales">SUM(#REF!)</definedName>
    <definedName name="trabajo" localSheetId="6">#REF!</definedName>
    <definedName name="trabajo" localSheetId="8">#REF!</definedName>
    <definedName name="trabajo" localSheetId="4">#REF!</definedName>
    <definedName name="trabajo" localSheetId="66">#REF!</definedName>
    <definedName name="trabajo">#REF!</definedName>
    <definedName name="tTestBaseCell">#REF!</definedName>
    <definedName name="TTT" hidden="1">{#N/A,#N/A,FALSE,"VOL695";#N/A,#N/A,FALSE,"anexo1";#N/A,#N/A,FALSE,"anexo2";#N/A,#N/A,FALSE,"anexo3";#N/A,#N/A,FALSE,"anexo4";#N/A,#N/A,FALSE,"anexo5a";#N/A,#N/A,FALSE,"anexo5b";#N/A,#N/A,FALSE,"anexo6a";#N/A,#N/A,FALSE,"anexo6a";#N/A,#N/A,FALSE,"anexo6c";#N/A,#N/A,FALSE,"anexo7a";#N/A,#N/A,FALSE,"anexo7b";#N/A,#N/A,FALSE,"anexo7c"}</definedName>
    <definedName name="UNI_AA_VERSION" hidden="1">"320.1.0"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TAG" hidden="1">1</definedName>
    <definedName name="UNI_RET_TIME" hidden="1">8</definedName>
    <definedName name="UNI_RET_UNIT" hidden="1">2</definedName>
    <definedName name="UNI_RET_VALUE" hidden="1">16</definedName>
    <definedName name="Unit" localSheetId="6">#REF!</definedName>
    <definedName name="Unit" localSheetId="8">#REF!</definedName>
    <definedName name="Unit" localSheetId="4">#REF!</definedName>
    <definedName name="Unit" localSheetId="66">#REF!</definedName>
    <definedName name="Unit">#REF!</definedName>
    <definedName name="USL">#REF!</definedName>
    <definedName name="VALOR3">#REF!</definedName>
    <definedName name="valuevx">42.314159</definedName>
    <definedName name="VPs">#REF!</definedName>
    <definedName name="vvvvvv" hidden="1">{#N/A,#N/A,FALSE,"Costos Productos 6A";#N/A,#N/A,FALSE,"Costo Unitario Total H-94-12"}</definedName>
    <definedName name="wefqewfw" localSheetId="53">'Cobertura Formacion'!PeriodInPlan*(#REF!&gt;0)</definedName>
    <definedName name="wefqewfw" localSheetId="39">'Cobertura PGR Actores Vulnerabl'!PeriodInPlan*(#REF!&gt;0)</definedName>
    <definedName name="wefqewfw" localSheetId="45">'Cobertura PGR Cero Tolerancia A'!PeriodInPlan*(#REF!&gt;0)</definedName>
    <definedName name="wefqewfw" localSheetId="23">'Cobertura PGR de la Velocidad'!PeriodInPlan*(#REF!&gt;0)</definedName>
    <definedName name="wefqewfw" localSheetId="22">'Cobertura PGR de Limite Velocid'!PeriodInPlan*(#REF!&gt;0)</definedName>
    <definedName name="wefqewfw" localSheetId="43">'Cumpli. PGR Cero Tolerancia A-P'!PeriodInPlan*(#REF!&gt;0)</definedName>
    <definedName name="wefqewfw" localSheetId="32">'Cumpli. PGR de la Distracción'!PeriodInPlan*(#REF!&gt;0)</definedName>
    <definedName name="wefqewfw" localSheetId="27">'Cumpli. PGR de la Fatiga'!PeriodInPlan*(#REF!&gt;0)</definedName>
    <definedName name="wefqewfw" localSheetId="20">'Cumpli. PGR de la Velocidad'!PeriodInPlan*(#REF!&gt;0)</definedName>
    <definedName name="wefqewfw" localSheetId="37">'Cumpli. PGR Protección Actores '!PeriodInPlan*(#REF!&gt;0)</definedName>
    <definedName name="wefqewfw" localSheetId="6">'CUMPLIM - LIDERAZO ESTRA'!PeriodInPlan*(#REF!&gt;0)</definedName>
    <definedName name="wefqewfw" localSheetId="8">EVALUACIÓN!PeriodInPlan*(#REF!&gt;0)</definedName>
    <definedName name="wefqewfw" localSheetId="4">'GESTIÓN LIDERAZGO'!PeriodInPlan*(#REF!&gt;0)</definedName>
    <definedName name="wefqewfw" localSheetId="38">'Indice Frecuencia x Actores Vul'!PeriodInPlan*(#REF!&gt;0)</definedName>
    <definedName name="wefqewfw" localSheetId="33">'Indice Frecuencia x Distracción'!PeriodInPlan*(#REF!&gt;0)</definedName>
    <definedName name="wefqewfw" localSheetId="28">'Indice Frecuencia x Fatiga'!PeriodInPlan*(#REF!&gt;0)</definedName>
    <definedName name="wefqewfw" localSheetId="44">'Indice Frecuencia x Sustancia A'!PeriodInPlan*(#REF!&gt;0)</definedName>
    <definedName name="wefqewfw" localSheetId="21">'Indice Frecuencia x Velocidad'!PeriodInPlan*(#REF!&gt;0)</definedName>
    <definedName name="wefqewfw" localSheetId="52">'Matriz de Formacion'!PeriodInPlan*(#REF!&gt;0)</definedName>
    <definedName name="wefqewfw" localSheetId="66">'MEJORA DEL PESV'!PeriodInPlan*(#REF!&gt;0)</definedName>
    <definedName name="wefqewfw" localSheetId="42">'PGR Gestión Cero Tolerancia A-P'!PeriodInPlan*(#REF!&gt;0)</definedName>
    <definedName name="wefqewfw" localSheetId="31">'PGR Gestión de la Distracción'!PeriodInPlan*(#REF!&gt;0)</definedName>
    <definedName name="wefqewfw" localSheetId="26">'PGR Gestión de la Fatiga'!PeriodInPlan*(#REF!&gt;0)</definedName>
    <definedName name="wefqewfw" localSheetId="19">'PGR Gestión de la Velocidad'!PeriodInPlan*(#REF!&gt;0)</definedName>
    <definedName name="wefqewfw" localSheetId="36">'PGR Protección Actores V '!PeriodInPlan*(#REF!&gt;0)</definedName>
    <definedName name="wefqewfw">PeriodInPlan*(#REF!&gt;0)</definedName>
    <definedName name="Width">2</definedName>
    <definedName name="WRN" hidden="1">{#N/A,#N/A,FALSE,"Costos Contables CIB A 12 1994";#N/A,#N/A,FALSE,"Cuadre Contab. y C. OP"}</definedName>
    <definedName name="wrn.26jun." hidden="1">{"Acido",#N/A,FALSE,"Contab";"Aromat",#N/A,FALSE,"Contab";"Alquil",#N/A,FALSE,"Contab";"Azufre",#N/A,FALSE,"Contab";"CracUOP",#N/A,FALSE,"Contab";"Demex",#N/A,FALSE,"Contab";"Hidrog",#N/A,FALSE,"Contab";"ModIV",#N/A,FALSE,"Contab";"Paraf",#N/A,FALSE,"Contab";"Topp2000",#N/A,FALSE,"Contab";"Unibon",#N/A,FALSE,"Contab";"Unidad150",#N/A,FALSE,"Contab";"ViscII",#N/A,FALSE,"Contab";#N/A,#N/A,FALSE,"Contab"}</definedName>
    <definedName name="wrn.27jun." hidden="1">{"Crudos",#N/A,FALSE,"Gral";"Fondos",#N/A,FALSE,"Gral";"Petroq",#N/A,FALSE,"Gral";"CoBe",#N/A,FALSE,"C&amp;B";"Parti",#N/A,FALSE,"Res";"Resum",#N/A,FALSE,"Res";"MaTot",#N/A,FALSE,"Mat";"Sumi",#N/A,FALSE,"Sum";"ServT",#N/A,FALSE,"Serv"}</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B." hidden="1">{#N/A,#N/A,FALSE,"A1";#N/A,#N/A,FALSE,"A2";#N/A,#N/A,FALSE,"A3";#N/A,#N/A,FALSE,"A4";#N/A,#N/A,FALSE,"a4a";#N/A,#N/A,FALSE,"a4B";#N/A,#N/A,FALSE,"a4C";#N/A,#N/A,FALSE,"A5A";#N/A,#N/A,FALSE,"A5B";#N/A,#N/A,FALSE,"F1F2";#N/A,#N/A,FALSE,"MP";#N/A,#N/A,FALSE,"MP A PCTOS";#N/A,#N/A,FALSE,"A6A";#N/A,#N/A,FALSE,"A6C";#N/A,#N/A,FALSE,"REND";"CRUDOS",#N/A,FALSE,"INVENTARIO";"PRODUCTOS",#N/A,FALSE,"INVENTARIO"}</definedName>
    <definedName name="wrn.Estadísticas." localSheetId="64" hidden="1">{#N/A,#N/A,FALSE,"Incapacidades";#N/A,#N/A,FALSE,"Inf. morb";#N/A,#N/A,FALSE,"Inf. aus";#N/A,#N/A,FALSE,"A. trabajo"}</definedName>
    <definedName name="wrn.Estadísticas." hidden="1">{#N/A,#N/A,FALSE,"Incapacidades";#N/A,#N/A,FALSE,"Inf. morb";#N/A,#N/A,FALSE,"Inf. aus";#N/A,#N/A,FALSE,"A. trabajo"}</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Presupuesto." hidden="1">{"Concep",#N/A,FALSE,"Exp";"Introd",#N/A,FALSE,"Exp";"Libro",#N/A,FALSE,"Exp";"CoBe",#N/A,FALSE,"C&amp;B";"Ptas",#N/A,FALSE,"Ptas";"EqT",#N/A,FALSE,"Eq";"EqU",#N/A,FALSE,"Eq";"VrE",#N/A,FALSE,"Eq";"NPer",#N/A,FALSE,"Per";"VrPer",#N/A,FALSE,"Per";"MaEq",#N/A,FALSE,"Mat";"MaEsp",#N/A,FALSE,"Mat";"MaEvR",#N/A,FALSE,"Mat";"MaRut",#N/A,FALSE,"Mat";"MaTot",#N/A,FALSE,"Mat";"Sumi",#N/A,FALSE,"Sum";"LavTra",#N/A,FALSE,"Bien";"ServEsp",#N/A,FALSE,"Serv";"ServGral",#N/A,FALSE,"Serv";"ServRuE",#N/A,FALSE,"Serv";"ServRuG",#N/A,FALSE,"Serv";"ServT",#N/A,FALSE,"Serv";"TraR",#N/A,FALSE,"WEq";"EqEsp",#N/A,FALSE,"WEsp";"EqEspT",#N/A,FALSE,"WEsp";"WEsp",#N/A,FALSE,"WEsp";"WRut",#N/A,FALSE,"WRut";"CompUI",#N/A,FALSE,"Comp";"EjPre",#N/A,FALSE,"Comp";"Crudos",#N/A,FALSE,"Gral";"Fondos",#N/A,FALSE,"Gral";"Petroq",#N/A,FALSE,"Gral";"Parti",#N/A,FALSE,"Res";"Resum",#N/A,FALSE,"Res";"ComPre",#N/A,FALSE,"9596";"GsI",#N/A,FALSE,"Salar";"GsII",#N/A,FALSE,"Salar";"GsIII",#N/A,FALSE,"Salar";"GsIV",#N/A,FALSE,"Salar";"Salar",#N/A,FALSE,"Salar";"Aseo",#N/A,FALSE,"As&amp;Tr";"Transp",#N/A,FALSE,"As&amp;Tr";"VrAsU",#N/A,FALSE,"As&amp;Tr";"PapVrT",#N/A,FALSE,"Papel";"PapVrU",#N/A,FALSE,"Papel";"Adq",#N/A,FALSE,"Ropa";"lav",#N/A,FALSE,"Ropa";"SegT",#N/A,FALSE,"Seg"}</definedName>
    <definedName name="wrrw">#N/A</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 hidden="1">{#N/A,#N/A,FALSE,"Costos Productos 6A";#N/A,#N/A,FALSE,"Costo Unitario Total H-94-12"}</definedName>
    <definedName name="wwww" hidden="1">{#N/A,#N/A,FALSE,"Costos Contables CIB A 12 1994";#N/A,#N/A,FALSE,"Cuadre Contab. y C. OP"}</definedName>
    <definedName name="WWWWW" hidden="1">{#N/A,#N/A,FALSE,"Costos Productos 6A";#N/A,#N/A,FALSE,"Costo Unitario Total H-94-12"}</definedName>
    <definedName name="x">#REF!</definedName>
    <definedName name="xxx" hidden="1">{#N/A,#N/A,FALSE,"Costos Productos 6A";#N/A,#N/A,FALSE,"Costo Unitario Total H-94-12"}</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z" localSheetId="6">#REF!*#REF!</definedName>
    <definedName name="xz" localSheetId="8">EVALUACIÓN!PercentCompleteBeyond*EVALUACIÓN!PeriodInPlan</definedName>
    <definedName name="xz" localSheetId="4">#REF!*#REF!</definedName>
    <definedName name="xz" localSheetId="66">#N/A</definedName>
    <definedName name="xz">PercentCompleteBeyond*PeriodInPlan</definedName>
    <definedName name="yyyyy" hidden="1">{#N/A,#N/A,FALSE,"Costos Productos 6A";#N/A,#N/A,FALSE,"Costo Unitario Total H-94-12"}</definedName>
    <definedName name="yyyyyy" hidden="1">{#N/A,#N/A,FALSE,"Costos Productos 6A";#N/A,#N/A,FALSE,"Costo Unitario Total H-94-12"}</definedName>
    <definedName name="z">#REF!</definedName>
    <definedName name="zzz" hidden="1">{#N/A,#N/A,FALSE,"Costos Productos 6A";#N/A,#N/A,FALSE,"Costo Unitario Total H-94-12"}</definedName>
    <definedName name="zzzz" hidden="1">{#N/A,#N/A,FALSE,"Costos Productos 6A";#N/A,#N/A,FALSE,"Costo Unitario Total H-94-12"}</definedName>
    <definedName name="ZZZZZZ" hidden="1">{#N/A,#N/A,FALSE,"VOL695";#N/A,#N/A,FALSE,"anexo1";#N/A,#N/A,FALSE,"anexo2";#N/A,#N/A,FALSE,"anexo3";#N/A,#N/A,FALSE,"anexo4";#N/A,#N/A,FALSE,"anexo5a";#N/A,#N/A,FALSE,"anexo5b";#N/A,#N/A,FALSE,"anexo6a";#N/A,#N/A,FALSE,"anexo6a";#N/A,#N/A,FALSE,"anexo6c";#N/A,#N/A,FALSE,"anexo7a";#N/A,#N/A,FALSE,"anexo7b";#N/A,#N/A,FALSE,"anexo7c"}</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51" l="1"/>
  <c r="E14" i="51"/>
  <c r="F14" i="51"/>
  <c r="G14" i="51"/>
  <c r="H14" i="51"/>
  <c r="P13" i="50"/>
  <c r="P12" i="50"/>
  <c r="D12" i="49"/>
  <c r="E12" i="49"/>
  <c r="F12" i="49"/>
  <c r="G12" i="49"/>
  <c r="H12" i="49"/>
  <c r="D14" i="56"/>
  <c r="E14" i="56"/>
  <c r="F14" i="56"/>
  <c r="G14" i="56"/>
  <c r="H14" i="56"/>
  <c r="D12" i="55"/>
  <c r="E12" i="55"/>
  <c r="F12" i="55"/>
  <c r="G12" i="55"/>
  <c r="H12" i="55"/>
  <c r="D14" i="44"/>
  <c r="E14" i="44"/>
  <c r="F14" i="44"/>
  <c r="G14" i="44"/>
  <c r="H14" i="44"/>
  <c r="E12" i="43"/>
  <c r="J12" i="43"/>
  <c r="K12" i="43"/>
  <c r="L12" i="43"/>
  <c r="M12" i="43"/>
  <c r="N12" i="43"/>
  <c r="O12" i="43"/>
  <c r="P12" i="43"/>
  <c r="D12" i="43"/>
  <c r="F12" i="43"/>
  <c r="G12" i="43"/>
  <c r="H12" i="43"/>
  <c r="H14" i="29"/>
  <c r="E14" i="120"/>
  <c r="G14" i="28"/>
  <c r="H14" i="28"/>
  <c r="I14" i="28"/>
  <c r="J14" i="28"/>
  <c r="K14" i="28"/>
  <c r="L14" i="28"/>
  <c r="M14" i="28"/>
  <c r="N14" i="28"/>
  <c r="O14" i="28"/>
  <c r="E14" i="28"/>
  <c r="D14" i="28"/>
  <c r="F14" i="28"/>
  <c r="P12" i="28"/>
  <c r="P13" i="28"/>
  <c r="P12" i="38"/>
  <c r="P13" i="38"/>
  <c r="D14" i="38"/>
  <c r="E14" i="38"/>
  <c r="O14" i="15" l="1"/>
  <c r="O45" i="48" l="1"/>
  <c r="N31" i="13"/>
  <c r="N33" i="13"/>
  <c r="O45" i="54"/>
  <c r="O45" i="42" l="1"/>
  <c r="M45" i="42" s="1"/>
  <c r="O45" i="36"/>
  <c r="M45" i="36" s="1"/>
  <c r="O59" i="36"/>
  <c r="O61" i="36"/>
  <c r="O41" i="26"/>
  <c r="G14" i="38" l="1"/>
  <c r="F14" i="38"/>
  <c r="N35" i="13"/>
  <c r="L35" i="13" s="1"/>
  <c r="G14" i="29"/>
  <c r="E14" i="29"/>
  <c r="F14" i="29"/>
  <c r="I14" i="29"/>
  <c r="J14" i="29"/>
  <c r="K14" i="29"/>
  <c r="L14" i="29"/>
  <c r="M14" i="29"/>
  <c r="N14" i="29"/>
  <c r="O14" i="29"/>
  <c r="P12" i="120"/>
  <c r="F14" i="120"/>
  <c r="G14" i="120"/>
  <c r="H14" i="120"/>
  <c r="I14" i="120"/>
  <c r="J14" i="120"/>
  <c r="K14" i="120"/>
  <c r="L14" i="120"/>
  <c r="M14" i="120"/>
  <c r="N14" i="120"/>
  <c r="O14" i="120"/>
  <c r="D14" i="120"/>
  <c r="O47" i="48" l="1"/>
  <c r="M47" i="48" s="1"/>
  <c r="O63" i="26" l="1"/>
  <c r="O65" i="26"/>
  <c r="O47" i="26"/>
  <c r="O49" i="26"/>
  <c r="O51" i="26"/>
  <c r="O53" i="26"/>
  <c r="O55" i="26"/>
  <c r="O57" i="26"/>
  <c r="H89" i="13"/>
  <c r="C16" i="142"/>
  <c r="I14" i="51"/>
  <c r="J14" i="51"/>
  <c r="K14" i="51"/>
  <c r="L14" i="51"/>
  <c r="M14" i="51"/>
  <c r="N14" i="51"/>
  <c r="O14" i="51"/>
  <c r="O57" i="48"/>
  <c r="O59" i="48"/>
  <c r="O49" i="48"/>
  <c r="O63" i="54"/>
  <c r="O53" i="54"/>
  <c r="O55" i="54"/>
  <c r="O47" i="54"/>
  <c r="O43" i="54"/>
  <c r="P70" i="36"/>
  <c r="O50" i="13"/>
  <c r="C26" i="142"/>
  <c r="C25" i="142"/>
  <c r="C24" i="142"/>
  <c r="C23" i="142"/>
  <c r="C22" i="142"/>
  <c r="C21" i="142"/>
  <c r="C20" i="142"/>
  <c r="C19" i="142"/>
  <c r="C18" i="142"/>
  <c r="C17" i="142"/>
  <c r="C15" i="142"/>
  <c r="C14" i="142"/>
  <c r="C13" i="142"/>
  <c r="C12" i="142"/>
  <c r="C11" i="142"/>
  <c r="C10" i="142"/>
  <c r="C9" i="142"/>
  <c r="C8" i="142"/>
  <c r="C7" i="142"/>
  <c r="C6" i="142"/>
  <c r="C5" i="142"/>
  <c r="C4" i="142"/>
  <c r="BB133" i="141"/>
  <c r="BA133" i="141"/>
  <c r="AZ133" i="141"/>
  <c r="AY133" i="141"/>
  <c r="AX133" i="141"/>
  <c r="AW133" i="141"/>
  <c r="AV133" i="141"/>
  <c r="AU133" i="141"/>
  <c r="AT133" i="141"/>
  <c r="AS133" i="141"/>
  <c r="AR133" i="141"/>
  <c r="AQ133" i="141"/>
  <c r="AP133" i="141"/>
  <c r="AO133" i="141"/>
  <c r="AN133" i="141"/>
  <c r="AM133" i="141"/>
  <c r="AL133" i="141"/>
  <c r="AK133" i="141"/>
  <c r="AJ133" i="141"/>
  <c r="AI133" i="141"/>
  <c r="AH133" i="141"/>
  <c r="AG133" i="141"/>
  <c r="AF133" i="141"/>
  <c r="AE133" i="141"/>
  <c r="AD133" i="141"/>
  <c r="AC133" i="141"/>
  <c r="AB133" i="141"/>
  <c r="AA133" i="141"/>
  <c r="Z133" i="141"/>
  <c r="Y133" i="141"/>
  <c r="X133" i="141"/>
  <c r="W133" i="141"/>
  <c r="V133" i="141"/>
  <c r="U133" i="141"/>
  <c r="T133" i="141"/>
  <c r="S133" i="141"/>
  <c r="R133" i="141"/>
  <c r="Q133" i="141"/>
  <c r="P133" i="141"/>
  <c r="O133" i="141"/>
  <c r="N133" i="141"/>
  <c r="M133" i="141"/>
  <c r="L133" i="141"/>
  <c r="K133" i="141"/>
  <c r="J133" i="141"/>
  <c r="I133" i="141"/>
  <c r="H133" i="141"/>
  <c r="G133" i="141"/>
  <c r="BB132" i="141"/>
  <c r="BA132" i="141"/>
  <c r="AZ132" i="141"/>
  <c r="AY132" i="141"/>
  <c r="AX132" i="141"/>
  <c r="AW132" i="141"/>
  <c r="AV132" i="141"/>
  <c r="AU132" i="141"/>
  <c r="AT132" i="141"/>
  <c r="AS132" i="141"/>
  <c r="AR132" i="141"/>
  <c r="AQ132" i="141"/>
  <c r="AP132" i="141"/>
  <c r="AO132" i="141"/>
  <c r="AN132" i="141"/>
  <c r="AM132" i="141"/>
  <c r="AL132" i="141"/>
  <c r="AK132" i="141"/>
  <c r="AJ132" i="141"/>
  <c r="AI132" i="141"/>
  <c r="AH132" i="141"/>
  <c r="AG132" i="141"/>
  <c r="AF132" i="141"/>
  <c r="AE132" i="141"/>
  <c r="AD132" i="141"/>
  <c r="AC132" i="141"/>
  <c r="AB132" i="141"/>
  <c r="AA132" i="141"/>
  <c r="Z132" i="141"/>
  <c r="Y132" i="141"/>
  <c r="X132" i="141"/>
  <c r="W132" i="141"/>
  <c r="V132" i="141"/>
  <c r="U132" i="141"/>
  <c r="T132" i="141"/>
  <c r="S132" i="141"/>
  <c r="R132" i="141"/>
  <c r="Q132" i="141"/>
  <c r="P132" i="141"/>
  <c r="O132" i="141"/>
  <c r="N132" i="141"/>
  <c r="M132" i="141"/>
  <c r="L132" i="141"/>
  <c r="K132" i="141"/>
  <c r="J132" i="141"/>
  <c r="I132" i="141"/>
  <c r="H132" i="141"/>
  <c r="G132" i="141"/>
  <c r="G134" i="141" l="1"/>
  <c r="H134" i="141"/>
  <c r="I134" i="141"/>
  <c r="J134" i="141"/>
  <c r="K134" i="141"/>
  <c r="L134" i="141"/>
  <c r="M134" i="141"/>
  <c r="N134" i="141"/>
  <c r="O134" i="141"/>
  <c r="P134" i="141"/>
  <c r="Q134" i="141"/>
  <c r="R134" i="141"/>
  <c r="S134" i="141"/>
  <c r="T134" i="141"/>
  <c r="U134" i="141"/>
  <c r="V134" i="141"/>
  <c r="W134" i="141"/>
  <c r="X134" i="141"/>
  <c r="Y134" i="141"/>
  <c r="Z134" i="141"/>
  <c r="AA134" i="141"/>
  <c r="AB134" i="141"/>
  <c r="AC134" i="141"/>
  <c r="AD134" i="141"/>
  <c r="AE134" i="141"/>
  <c r="AF134" i="141"/>
  <c r="AG134" i="141"/>
  <c r="AH134" i="141"/>
  <c r="AI134" i="141"/>
  <c r="AJ134" i="141"/>
  <c r="AK134" i="141"/>
  <c r="AL134" i="141"/>
  <c r="AM134" i="141"/>
  <c r="AN134" i="141"/>
  <c r="AO134" i="141"/>
  <c r="AP134" i="141"/>
  <c r="AQ134" i="141"/>
  <c r="AR134" i="141"/>
  <c r="AS134" i="141"/>
  <c r="AT134" i="141"/>
  <c r="AU134" i="141"/>
  <c r="AV134" i="141"/>
  <c r="AW134" i="141"/>
  <c r="AX134" i="141"/>
  <c r="AY134" i="141"/>
  <c r="AZ134" i="141"/>
  <c r="BA134" i="141"/>
  <c r="BB134" i="141"/>
  <c r="AY135" i="141" l="1"/>
  <c r="AU135" i="141"/>
  <c r="AQ135" i="141"/>
  <c r="AM135" i="141"/>
  <c r="AI135" i="141"/>
  <c r="AE135" i="141"/>
  <c r="AA135" i="141"/>
  <c r="W135" i="141"/>
  <c r="S135" i="141"/>
  <c r="O135" i="141"/>
  <c r="K135" i="141"/>
  <c r="G135" i="141"/>
  <c r="O28" i="128" l="1"/>
  <c r="Q28" i="128" s="1"/>
  <c r="O27" i="128"/>
  <c r="Q27" i="128" s="1"/>
  <c r="O26" i="128"/>
  <c r="Q26" i="128" s="1"/>
  <c r="O25" i="128"/>
  <c r="Q25" i="128" s="1"/>
  <c r="O24" i="128"/>
  <c r="Q24" i="128" s="1"/>
  <c r="O23" i="128"/>
  <c r="Q23" i="128" s="1"/>
  <c r="O22" i="128"/>
  <c r="Q22" i="128" s="1"/>
  <c r="O21" i="128"/>
  <c r="Q21" i="128" s="1"/>
  <c r="O20" i="128"/>
  <c r="Q20" i="128" s="1"/>
  <c r="O19" i="128"/>
  <c r="Q19" i="128" s="1"/>
  <c r="O18" i="128"/>
  <c r="Q18" i="128" s="1"/>
  <c r="O17" i="128"/>
  <c r="Q17" i="128" s="1"/>
  <c r="O16" i="128"/>
  <c r="Q16" i="128" s="1"/>
  <c r="O15" i="128"/>
  <c r="Q15" i="128" s="1"/>
  <c r="O14" i="128"/>
  <c r="Q14" i="128" s="1"/>
  <c r="O13" i="128"/>
  <c r="Q13" i="128" s="1"/>
  <c r="O12" i="128"/>
  <c r="Q12" i="128" s="1"/>
  <c r="O11" i="128"/>
  <c r="Q11" i="128" s="1"/>
  <c r="O10" i="128"/>
  <c r="Q10" i="128" s="1"/>
  <c r="O9" i="128"/>
  <c r="Q9" i="128" s="1"/>
  <c r="O8" i="128"/>
  <c r="Q8" i="128" s="1"/>
  <c r="O7" i="128"/>
  <c r="Q7" i="128" s="1"/>
  <c r="O6" i="128"/>
  <c r="Q6" i="128" s="1"/>
  <c r="O5" i="128"/>
  <c r="Q5" i="128" s="1"/>
  <c r="O4" i="128"/>
  <c r="Q4" i="128" s="1"/>
  <c r="S4" i="128" l="1"/>
  <c r="R4" i="128"/>
  <c r="S5" i="128"/>
  <c r="R5" i="128"/>
  <c r="S6" i="128"/>
  <c r="R6" i="128"/>
  <c r="S7" i="128"/>
  <c r="R7" i="128"/>
  <c r="S8" i="128"/>
  <c r="R8" i="128"/>
  <c r="S9" i="128"/>
  <c r="R9" i="128"/>
  <c r="S10" i="128"/>
  <c r="R10" i="128"/>
  <c r="S11" i="128"/>
  <c r="R11" i="128"/>
  <c r="S12" i="128"/>
  <c r="R12" i="128"/>
  <c r="S13" i="128"/>
  <c r="R13" i="128"/>
  <c r="S14" i="128"/>
  <c r="R14" i="128"/>
  <c r="S15" i="128"/>
  <c r="R15" i="128"/>
  <c r="S16" i="128"/>
  <c r="R16" i="128"/>
  <c r="S17" i="128"/>
  <c r="R17" i="128"/>
  <c r="S18" i="128"/>
  <c r="R18" i="128"/>
  <c r="S19" i="128"/>
  <c r="R19" i="128"/>
  <c r="S20" i="128"/>
  <c r="R20" i="128"/>
  <c r="S21" i="128"/>
  <c r="R21" i="128"/>
  <c r="S22" i="128"/>
  <c r="R22" i="128"/>
  <c r="S23" i="128"/>
  <c r="R23" i="128"/>
  <c r="S24" i="128"/>
  <c r="R24" i="128"/>
  <c r="S25" i="128"/>
  <c r="R25" i="128"/>
  <c r="S26" i="128"/>
  <c r="R26" i="128"/>
  <c r="S27" i="128"/>
  <c r="R27" i="128"/>
  <c r="S28" i="128"/>
  <c r="R28" i="128"/>
  <c r="O4" i="125" l="1"/>
  <c r="Q4" i="125" s="1"/>
  <c r="O5" i="125"/>
  <c r="Q5" i="125" s="1"/>
  <c r="O6" i="125"/>
  <c r="Q6" i="125" s="1"/>
  <c r="O7" i="125"/>
  <c r="Q7" i="125" s="1"/>
  <c r="O8" i="125"/>
  <c r="Q8" i="125" s="1"/>
  <c r="O9" i="125"/>
  <c r="Q9" i="125" s="1"/>
  <c r="O10" i="125"/>
  <c r="Q10" i="125" s="1"/>
  <c r="O11" i="125"/>
  <c r="Q11" i="125" s="1"/>
  <c r="O12" i="125"/>
  <c r="Q12" i="125" s="1"/>
  <c r="O13" i="125"/>
  <c r="Q13" i="125" s="1"/>
  <c r="O14" i="125"/>
  <c r="Q14" i="125" s="1"/>
  <c r="O15" i="125"/>
  <c r="Q15" i="125" s="1"/>
  <c r="O16" i="125"/>
  <c r="Q16" i="125" s="1"/>
  <c r="O17" i="125"/>
  <c r="Q17" i="125" s="1"/>
  <c r="O18" i="125"/>
  <c r="Q18" i="125" s="1"/>
  <c r="O19" i="125"/>
  <c r="Q19" i="125" s="1"/>
  <c r="O20" i="125"/>
  <c r="Q20" i="125" s="1"/>
  <c r="O21" i="125"/>
  <c r="Q21" i="125" s="1"/>
  <c r="O22" i="125"/>
  <c r="Q22" i="125" s="1"/>
  <c r="O23" i="125"/>
  <c r="Q23" i="125" s="1"/>
  <c r="O24" i="125"/>
  <c r="Q24" i="125" s="1"/>
  <c r="O25" i="125"/>
  <c r="Q25" i="125" s="1"/>
  <c r="O26" i="125"/>
  <c r="Q26" i="125" s="1"/>
  <c r="O27" i="125"/>
  <c r="Q27" i="125" s="1"/>
  <c r="O28" i="125"/>
  <c r="Q28" i="125" s="1"/>
  <c r="O29" i="125"/>
  <c r="Q29" i="125" s="1"/>
  <c r="O30" i="125"/>
  <c r="Q30" i="125" s="1"/>
  <c r="O31" i="125"/>
  <c r="Q31" i="125" s="1"/>
  <c r="O32" i="125"/>
  <c r="Q32" i="125" s="1"/>
  <c r="O33" i="125"/>
  <c r="Q33" i="125" s="1"/>
  <c r="O34" i="125"/>
  <c r="Q34" i="125" s="1"/>
  <c r="O35" i="125"/>
  <c r="Q35" i="125" s="1"/>
  <c r="O36" i="125"/>
  <c r="Q36" i="125" s="1"/>
  <c r="O37" i="125"/>
  <c r="Q37" i="125" s="1"/>
  <c r="O38" i="125"/>
  <c r="Q38" i="125" s="1"/>
  <c r="O39" i="125"/>
  <c r="Q39" i="125" s="1"/>
  <c r="O40" i="125"/>
  <c r="Q40" i="125" s="1"/>
  <c r="O41" i="125"/>
  <c r="Q41" i="125" s="1"/>
  <c r="O42" i="125"/>
  <c r="Q42" i="125" s="1"/>
  <c r="O43" i="125"/>
  <c r="Q43" i="125" s="1"/>
  <c r="O44" i="125"/>
  <c r="Q44" i="125" s="1"/>
  <c r="O45" i="125"/>
  <c r="Q45" i="125" s="1"/>
  <c r="O46" i="125"/>
  <c r="Q46" i="125" s="1"/>
  <c r="O47" i="125"/>
  <c r="Q47" i="125" s="1"/>
  <c r="O48" i="125"/>
  <c r="Q48" i="125" s="1"/>
  <c r="O49" i="125"/>
  <c r="Q49" i="125" s="1"/>
  <c r="R49" i="125" s="1"/>
  <c r="O50" i="125"/>
  <c r="Q50" i="125" s="1"/>
  <c r="O51" i="125"/>
  <c r="Q51" i="125" s="1"/>
  <c r="R51" i="125" s="1"/>
  <c r="S51" i="125"/>
  <c r="O52" i="125"/>
  <c r="Q52" i="125" s="1"/>
  <c r="O53" i="125"/>
  <c r="Q53" i="125" s="1"/>
  <c r="R53" i="125" s="1"/>
  <c r="S53" i="125"/>
  <c r="O54" i="125"/>
  <c r="Q54" i="125" s="1"/>
  <c r="O55" i="125"/>
  <c r="Q55" i="125" s="1"/>
  <c r="R55" i="125" s="1"/>
  <c r="S55" i="125"/>
  <c r="O56" i="125"/>
  <c r="Q56" i="125" s="1"/>
  <c r="O57" i="125"/>
  <c r="Q57" i="125" s="1"/>
  <c r="R57" i="125" s="1"/>
  <c r="O58" i="125"/>
  <c r="Q58" i="125" s="1"/>
  <c r="O59" i="125"/>
  <c r="Q59" i="125" s="1"/>
  <c r="R59" i="125" s="1"/>
  <c r="S59" i="125"/>
  <c r="O60" i="125"/>
  <c r="Q60" i="125" s="1"/>
  <c r="O61" i="125"/>
  <c r="Q61" i="125" s="1"/>
  <c r="R61" i="125" s="1"/>
  <c r="O62" i="125"/>
  <c r="Q62" i="125" s="1"/>
  <c r="O63" i="125"/>
  <c r="Q63" i="125" s="1"/>
  <c r="R63" i="125" s="1"/>
  <c r="S63" i="125"/>
  <c r="O64" i="125"/>
  <c r="Q64" i="125" s="1"/>
  <c r="O65" i="125"/>
  <c r="Q65" i="125" s="1"/>
  <c r="R65" i="125" s="1"/>
  <c r="O66" i="125"/>
  <c r="Q66" i="125" s="1"/>
  <c r="O67" i="125"/>
  <c r="Q67" i="125" s="1"/>
  <c r="R67" i="125" s="1"/>
  <c r="S67" i="125"/>
  <c r="O68" i="125"/>
  <c r="Q68" i="125" s="1"/>
  <c r="O69" i="125"/>
  <c r="Q69" i="125" s="1"/>
  <c r="R69" i="125" s="1"/>
  <c r="S69" i="125"/>
  <c r="O70" i="125"/>
  <c r="Q70" i="125" s="1"/>
  <c r="O71" i="125"/>
  <c r="Q71" i="125" s="1"/>
  <c r="R71" i="125" s="1"/>
  <c r="S71" i="125"/>
  <c r="O72" i="125"/>
  <c r="Q72" i="125" s="1"/>
  <c r="O73" i="125"/>
  <c r="Q73" i="125" s="1"/>
  <c r="R73" i="125" s="1"/>
  <c r="O74" i="125"/>
  <c r="Q74" i="125" s="1"/>
  <c r="O75" i="125"/>
  <c r="Q75" i="125" s="1"/>
  <c r="R75" i="125" s="1"/>
  <c r="S75" i="125"/>
  <c r="O76" i="125"/>
  <c r="Q76" i="125" s="1"/>
  <c r="O77" i="125"/>
  <c r="Q77" i="125" s="1"/>
  <c r="R77" i="125" s="1"/>
  <c r="O78" i="125"/>
  <c r="Q78" i="125" s="1"/>
  <c r="O79" i="125"/>
  <c r="Q79" i="125" s="1"/>
  <c r="R79" i="125" s="1"/>
  <c r="S79" i="125"/>
  <c r="O80" i="125"/>
  <c r="Q80" i="125" s="1"/>
  <c r="O81" i="125"/>
  <c r="Q81" i="125" s="1"/>
  <c r="R81" i="125" s="1"/>
  <c r="O82" i="125"/>
  <c r="Q82" i="125" s="1"/>
  <c r="O83" i="125"/>
  <c r="Q83" i="125" s="1"/>
  <c r="R83" i="125" s="1"/>
  <c r="S83" i="125"/>
  <c r="O84" i="125"/>
  <c r="Q84" i="125" s="1"/>
  <c r="O85" i="125"/>
  <c r="Q85" i="125" s="1"/>
  <c r="R85" i="125" s="1"/>
  <c r="S85" i="125"/>
  <c r="O86" i="125"/>
  <c r="Q86" i="125" s="1"/>
  <c r="O87" i="125"/>
  <c r="Q87" i="125" s="1"/>
  <c r="R87" i="125" s="1"/>
  <c r="S87" i="125"/>
  <c r="O88" i="125"/>
  <c r="Q88" i="125" s="1"/>
  <c r="O89" i="125"/>
  <c r="Q89" i="125" s="1"/>
  <c r="R89" i="125" s="1"/>
  <c r="O90" i="125"/>
  <c r="Q90" i="125"/>
  <c r="O91" i="125"/>
  <c r="Q91" i="125" s="1"/>
  <c r="R91" i="125" s="1"/>
  <c r="O92" i="125"/>
  <c r="Q92" i="125" s="1"/>
  <c r="O93" i="125"/>
  <c r="Q93" i="125" s="1"/>
  <c r="R93" i="125" s="1"/>
  <c r="O94" i="125"/>
  <c r="Q94" i="125"/>
  <c r="O95" i="125"/>
  <c r="Q95" i="125" s="1"/>
  <c r="R95" i="125" s="1"/>
  <c r="O96" i="125"/>
  <c r="Q96" i="125" s="1"/>
  <c r="O97" i="125"/>
  <c r="Q97" i="125" s="1"/>
  <c r="R97" i="125" s="1"/>
  <c r="O98" i="125"/>
  <c r="Q98" i="125"/>
  <c r="O99" i="125"/>
  <c r="Q99" i="125" s="1"/>
  <c r="R99" i="125" s="1"/>
  <c r="O100" i="125"/>
  <c r="Q100" i="125" s="1"/>
  <c r="O101" i="125"/>
  <c r="Q101" i="125" s="1"/>
  <c r="R101" i="125" s="1"/>
  <c r="O102" i="125"/>
  <c r="Q102" i="125"/>
  <c r="O103" i="125"/>
  <c r="Q103" i="125" s="1"/>
  <c r="R103" i="125" s="1"/>
  <c r="O104" i="125"/>
  <c r="Q104" i="125" s="1"/>
  <c r="O105" i="125"/>
  <c r="Q105" i="125" s="1"/>
  <c r="R105" i="125" s="1"/>
  <c r="O106" i="125"/>
  <c r="Q106" i="125"/>
  <c r="O107" i="125"/>
  <c r="Q107" i="125" s="1"/>
  <c r="R107" i="125" s="1"/>
  <c r="O108" i="125"/>
  <c r="Q108" i="125" s="1"/>
  <c r="O109" i="125"/>
  <c r="Q109" i="125" s="1"/>
  <c r="R109" i="125" s="1"/>
  <c r="O110" i="125"/>
  <c r="Q110" i="125"/>
  <c r="O111" i="125"/>
  <c r="Q111" i="125" s="1"/>
  <c r="R111" i="125" s="1"/>
  <c r="O112" i="125"/>
  <c r="Q112" i="125" s="1"/>
  <c r="O113" i="125"/>
  <c r="Q113" i="125" s="1"/>
  <c r="R113" i="125" s="1"/>
  <c r="O114" i="125"/>
  <c r="Q114" i="125"/>
  <c r="O115" i="125"/>
  <c r="Q115" i="125" s="1"/>
  <c r="R115" i="125" s="1"/>
  <c r="O116" i="125"/>
  <c r="Q116" i="125" s="1"/>
  <c r="O117" i="125"/>
  <c r="Q117" i="125" s="1"/>
  <c r="R117" i="125" s="1"/>
  <c r="O118" i="125"/>
  <c r="Q118" i="125"/>
  <c r="O119" i="125"/>
  <c r="Q119" i="125" s="1"/>
  <c r="R119" i="125" s="1"/>
  <c r="O120" i="125"/>
  <c r="Q120" i="125" s="1"/>
  <c r="O121" i="125"/>
  <c r="Q121" i="125" s="1"/>
  <c r="R121" i="125" s="1"/>
  <c r="O122" i="125"/>
  <c r="Q122" i="125"/>
  <c r="O123" i="125"/>
  <c r="Q123" i="125" s="1"/>
  <c r="R123" i="125" s="1"/>
  <c r="O124" i="125"/>
  <c r="Q124" i="125" s="1"/>
  <c r="O125" i="125"/>
  <c r="Q125" i="125" s="1"/>
  <c r="R125" i="125" s="1"/>
  <c r="O126" i="125"/>
  <c r="Q126" i="125"/>
  <c r="O127" i="125"/>
  <c r="Q127" i="125" s="1"/>
  <c r="R127" i="125" s="1"/>
  <c r="O128" i="125"/>
  <c r="Q128" i="125" s="1"/>
  <c r="O129" i="125"/>
  <c r="Q129" i="125" s="1"/>
  <c r="R129" i="125" s="1"/>
  <c r="O130" i="125"/>
  <c r="Q130" i="125"/>
  <c r="O131" i="125"/>
  <c r="Q131" i="125" s="1"/>
  <c r="R131" i="125" s="1"/>
  <c r="O132" i="125"/>
  <c r="Q132" i="125" s="1"/>
  <c r="O4" i="124"/>
  <c r="Q4" i="124"/>
  <c r="R4" i="124" s="1"/>
  <c r="O5" i="124"/>
  <c r="Q5" i="124" s="1"/>
  <c r="O6" i="124"/>
  <c r="Q6" i="124"/>
  <c r="R6" i="124" s="1"/>
  <c r="O7" i="124"/>
  <c r="Q7" i="124" s="1"/>
  <c r="O8" i="124"/>
  <c r="Q8" i="124"/>
  <c r="R8" i="124" s="1"/>
  <c r="O9" i="124"/>
  <c r="Q9" i="124" s="1"/>
  <c r="O10" i="124"/>
  <c r="Q10" i="124"/>
  <c r="R10" i="124" s="1"/>
  <c r="O11" i="124"/>
  <c r="Q11" i="124" s="1"/>
  <c r="O12" i="124"/>
  <c r="Q12" i="124"/>
  <c r="R12" i="124" s="1"/>
  <c r="O13" i="124"/>
  <c r="Q13" i="124" s="1"/>
  <c r="O14" i="124"/>
  <c r="Q14" i="124"/>
  <c r="R14" i="124" s="1"/>
  <c r="O15" i="124"/>
  <c r="Q15" i="124" s="1"/>
  <c r="O16" i="124"/>
  <c r="Q16" i="124"/>
  <c r="R16" i="124" s="1"/>
  <c r="O17" i="124"/>
  <c r="Q17" i="124" s="1"/>
  <c r="O18" i="124"/>
  <c r="Q18" i="124"/>
  <c r="R18" i="124" s="1"/>
  <c r="O19" i="124"/>
  <c r="Q19" i="124" s="1"/>
  <c r="O20" i="124"/>
  <c r="Q20" i="124"/>
  <c r="R20" i="124" s="1"/>
  <c r="O21" i="124"/>
  <c r="Q21" i="124" s="1"/>
  <c r="O22" i="124"/>
  <c r="Q22" i="124"/>
  <c r="R22" i="124" s="1"/>
  <c r="O23" i="124"/>
  <c r="Q23" i="124" s="1"/>
  <c r="O24" i="124"/>
  <c r="Q24" i="124"/>
  <c r="R24" i="124" s="1"/>
  <c r="O25" i="124"/>
  <c r="Q25" i="124" s="1"/>
  <c r="O26" i="124"/>
  <c r="Q26" i="124"/>
  <c r="R26" i="124" s="1"/>
  <c r="O27" i="124"/>
  <c r="Q27" i="124" s="1"/>
  <c r="O28" i="124"/>
  <c r="Q28" i="124"/>
  <c r="R28" i="124" s="1"/>
  <c r="O29" i="124"/>
  <c r="Q29" i="124" s="1"/>
  <c r="O30" i="124"/>
  <c r="Q30" i="124"/>
  <c r="R30" i="124" s="1"/>
  <c r="O31" i="124"/>
  <c r="Q31" i="124" s="1"/>
  <c r="O32" i="124"/>
  <c r="Q32" i="124"/>
  <c r="R32" i="124" s="1"/>
  <c r="O33" i="124"/>
  <c r="Q33" i="124" s="1"/>
  <c r="O34" i="124"/>
  <c r="Q34" i="124"/>
  <c r="R34" i="124" s="1"/>
  <c r="O35" i="124"/>
  <c r="Q35" i="124" s="1"/>
  <c r="O36" i="124"/>
  <c r="Q36" i="124"/>
  <c r="R36" i="124" s="1"/>
  <c r="O37" i="124"/>
  <c r="Q37" i="124" s="1"/>
  <c r="O38" i="124"/>
  <c r="Q38" i="124"/>
  <c r="R38" i="124" s="1"/>
  <c r="O39" i="124"/>
  <c r="Q39" i="124" s="1"/>
  <c r="O40" i="124"/>
  <c r="Q40" i="124"/>
  <c r="R40" i="124" s="1"/>
  <c r="O41" i="124"/>
  <c r="Q41" i="124" s="1"/>
  <c r="O42" i="124"/>
  <c r="Q42" i="124"/>
  <c r="R42" i="124" s="1"/>
  <c r="O43" i="124"/>
  <c r="Q43" i="124" s="1"/>
  <c r="O44" i="124"/>
  <c r="Q44" i="124"/>
  <c r="R44" i="124" s="1"/>
  <c r="O45" i="124"/>
  <c r="Q45" i="124" s="1"/>
  <c r="O46" i="124"/>
  <c r="Q46" i="124"/>
  <c r="R46" i="124" s="1"/>
  <c r="O47" i="124"/>
  <c r="Q47" i="124" s="1"/>
  <c r="O48" i="124"/>
  <c r="Q48" i="124"/>
  <c r="R48" i="124" s="1"/>
  <c r="O49" i="124"/>
  <c r="Q49" i="124" s="1"/>
  <c r="O50" i="124"/>
  <c r="Q50" i="124"/>
  <c r="R50" i="124" s="1"/>
  <c r="O51" i="124"/>
  <c r="Q51" i="124" s="1"/>
  <c r="O52" i="124"/>
  <c r="Q52" i="124"/>
  <c r="R52" i="124" s="1"/>
  <c r="O53" i="124"/>
  <c r="Q53" i="124" s="1"/>
  <c r="O54" i="124"/>
  <c r="Q54" i="124"/>
  <c r="R54" i="124" s="1"/>
  <c r="O55" i="124"/>
  <c r="Q55" i="124" s="1"/>
  <c r="O56" i="124"/>
  <c r="Q56" i="124"/>
  <c r="R56" i="124" s="1"/>
  <c r="O57" i="124"/>
  <c r="Q57" i="124" s="1"/>
  <c r="O58" i="124"/>
  <c r="Q58" i="124"/>
  <c r="R58" i="124" s="1"/>
  <c r="O59" i="124"/>
  <c r="Q59" i="124" s="1"/>
  <c r="O60" i="124"/>
  <c r="Q60" i="124"/>
  <c r="R60" i="124" s="1"/>
  <c r="O61" i="124"/>
  <c r="Q61" i="124" s="1"/>
  <c r="O62" i="124"/>
  <c r="Q62" i="124"/>
  <c r="R62" i="124" s="1"/>
  <c r="O63" i="124"/>
  <c r="Q63" i="124" s="1"/>
  <c r="O64" i="124"/>
  <c r="Q64" i="124"/>
  <c r="R64" i="124" s="1"/>
  <c r="O65" i="124"/>
  <c r="Q65" i="124" s="1"/>
  <c r="O66" i="124"/>
  <c r="Q66" i="124"/>
  <c r="R66" i="124" s="1"/>
  <c r="O67" i="124"/>
  <c r="Q67" i="124" s="1"/>
  <c r="O68" i="124"/>
  <c r="Q68" i="124"/>
  <c r="R68" i="124" s="1"/>
  <c r="O69" i="124"/>
  <c r="Q69" i="124" s="1"/>
  <c r="O70" i="124"/>
  <c r="Q70" i="124"/>
  <c r="R70" i="124" s="1"/>
  <c r="O71" i="124"/>
  <c r="Q71" i="124" s="1"/>
  <c r="O72" i="124"/>
  <c r="Q72" i="124"/>
  <c r="R72" i="124" s="1"/>
  <c r="O73" i="124"/>
  <c r="Q73" i="124" s="1"/>
  <c r="O74" i="124"/>
  <c r="Q74" i="124"/>
  <c r="R74" i="124" s="1"/>
  <c r="O75" i="124"/>
  <c r="Q75" i="124" s="1"/>
  <c r="O76" i="124"/>
  <c r="Q76" i="124"/>
  <c r="R76" i="124" s="1"/>
  <c r="O77" i="124"/>
  <c r="Q77" i="124" s="1"/>
  <c r="O78" i="124"/>
  <c r="Q78" i="124"/>
  <c r="R78" i="124" s="1"/>
  <c r="O79" i="124"/>
  <c r="Q79" i="124" s="1"/>
  <c r="O80" i="124"/>
  <c r="Q80" i="124"/>
  <c r="R80" i="124" s="1"/>
  <c r="O81" i="124"/>
  <c r="Q81" i="124" s="1"/>
  <c r="O82" i="124"/>
  <c r="Q82" i="124"/>
  <c r="R82" i="124" s="1"/>
  <c r="O83" i="124"/>
  <c r="Q83" i="124" s="1"/>
  <c r="O84" i="124"/>
  <c r="Q84" i="124"/>
  <c r="R84" i="124" s="1"/>
  <c r="O85" i="124"/>
  <c r="Q85" i="124" s="1"/>
  <c r="O86" i="124"/>
  <c r="Q86" i="124"/>
  <c r="R86" i="124" s="1"/>
  <c r="O87" i="124"/>
  <c r="Q87" i="124" s="1"/>
  <c r="O88" i="124"/>
  <c r="Q88" i="124"/>
  <c r="R88" i="124" s="1"/>
  <c r="O89" i="124"/>
  <c r="Q89" i="124" s="1"/>
  <c r="O90" i="124"/>
  <c r="Q90" i="124"/>
  <c r="R90" i="124" s="1"/>
  <c r="O91" i="124"/>
  <c r="Q91" i="124" s="1"/>
  <c r="O92" i="124"/>
  <c r="Q92" i="124"/>
  <c r="R92" i="124" s="1"/>
  <c r="O93" i="124"/>
  <c r="Q93" i="124" s="1"/>
  <c r="O94" i="124"/>
  <c r="Q94" i="124"/>
  <c r="R94" i="124" s="1"/>
  <c r="O95" i="124"/>
  <c r="Q95" i="124" s="1"/>
  <c r="O96" i="124"/>
  <c r="Q96" i="124"/>
  <c r="R96" i="124" s="1"/>
  <c r="O97" i="124"/>
  <c r="Q97" i="124" s="1"/>
  <c r="O98" i="124"/>
  <c r="Q98" i="124"/>
  <c r="R98" i="124" s="1"/>
  <c r="O99" i="124"/>
  <c r="Q99" i="124" s="1"/>
  <c r="O100" i="124"/>
  <c r="Q100" i="124"/>
  <c r="R100" i="124" s="1"/>
  <c r="O101" i="124"/>
  <c r="Q101" i="124" s="1"/>
  <c r="O102" i="124"/>
  <c r="Q102" i="124"/>
  <c r="R102" i="124" s="1"/>
  <c r="O103" i="124"/>
  <c r="Q103" i="124" s="1"/>
  <c r="O104" i="124"/>
  <c r="Q104" i="124"/>
  <c r="R104" i="124" s="1"/>
  <c r="O105" i="124"/>
  <c r="Q105" i="124" s="1"/>
  <c r="O106" i="124"/>
  <c r="Q106" i="124"/>
  <c r="R106" i="124" s="1"/>
  <c r="O107" i="124"/>
  <c r="Q107" i="124" s="1"/>
  <c r="O108" i="124"/>
  <c r="Q108" i="124"/>
  <c r="R108" i="124" s="1"/>
  <c r="O109" i="124"/>
  <c r="Q109" i="124" s="1"/>
  <c r="O110" i="124"/>
  <c r="Q110" i="124"/>
  <c r="R110" i="124" s="1"/>
  <c r="O111" i="124"/>
  <c r="Q111" i="124" s="1"/>
  <c r="O112" i="124"/>
  <c r="Q112" i="124"/>
  <c r="R112" i="124" s="1"/>
  <c r="O113" i="124"/>
  <c r="Q113" i="124" s="1"/>
  <c r="O114" i="124"/>
  <c r="Q114" i="124"/>
  <c r="R114" i="124" s="1"/>
  <c r="O115" i="124"/>
  <c r="Q115" i="124" s="1"/>
  <c r="O116" i="124"/>
  <c r="Q116" i="124"/>
  <c r="R116" i="124" s="1"/>
  <c r="O117" i="124"/>
  <c r="Q117" i="124" s="1"/>
  <c r="O118" i="124"/>
  <c r="Q118" i="124"/>
  <c r="R118" i="124" s="1"/>
  <c r="O119" i="124"/>
  <c r="Q119" i="124" s="1"/>
  <c r="O120" i="124"/>
  <c r="Q120" i="124"/>
  <c r="R120" i="124" s="1"/>
  <c r="O121" i="124"/>
  <c r="Q121" i="124" s="1"/>
  <c r="O122" i="124"/>
  <c r="Q122" i="124"/>
  <c r="R122" i="124" s="1"/>
  <c r="O123" i="124"/>
  <c r="Q123" i="124" s="1"/>
  <c r="O124" i="124"/>
  <c r="Q124" i="124"/>
  <c r="R124" i="124" s="1"/>
  <c r="O125" i="124"/>
  <c r="Q125" i="124" s="1"/>
  <c r="O126" i="124"/>
  <c r="Q126" i="124"/>
  <c r="R126" i="124" s="1"/>
  <c r="O127" i="124"/>
  <c r="Q127" i="124" s="1"/>
  <c r="O128" i="124"/>
  <c r="Q128" i="124"/>
  <c r="R128" i="124" s="1"/>
  <c r="O129" i="124"/>
  <c r="Q129" i="124" s="1"/>
  <c r="O130" i="124"/>
  <c r="Q130" i="124"/>
  <c r="R130" i="124" s="1"/>
  <c r="O131" i="124"/>
  <c r="Q131" i="124" s="1"/>
  <c r="O132" i="124"/>
  <c r="Q132" i="124"/>
  <c r="R132" i="124" s="1"/>
  <c r="O133" i="124"/>
  <c r="Q133" i="124" s="1"/>
  <c r="O134" i="124"/>
  <c r="Q134" i="124"/>
  <c r="R134" i="124" s="1"/>
  <c r="O135" i="124"/>
  <c r="Q135" i="124" s="1"/>
  <c r="O136" i="124"/>
  <c r="Q136" i="124"/>
  <c r="R136" i="124" s="1"/>
  <c r="O137" i="124"/>
  <c r="Q137" i="124" s="1"/>
  <c r="O138" i="124"/>
  <c r="Q138" i="124"/>
  <c r="R138" i="124" s="1"/>
  <c r="O139" i="124"/>
  <c r="Q139" i="124" s="1"/>
  <c r="O140" i="124"/>
  <c r="Q140" i="124"/>
  <c r="R140" i="124" s="1"/>
  <c r="O141" i="124"/>
  <c r="Q141" i="124" s="1"/>
  <c r="O142" i="124"/>
  <c r="Q142" i="124"/>
  <c r="R142" i="124" s="1"/>
  <c r="O143" i="124"/>
  <c r="Q143" i="124" s="1"/>
  <c r="O144" i="124"/>
  <c r="Q144" i="124"/>
  <c r="R144" i="124" s="1"/>
  <c r="O4" i="123"/>
  <c r="Q4" i="123" s="1"/>
  <c r="O5" i="123"/>
  <c r="Q5" i="123"/>
  <c r="R5" i="123" s="1"/>
  <c r="O6" i="123"/>
  <c r="Q6" i="123" s="1"/>
  <c r="O7" i="123"/>
  <c r="Q7" i="123"/>
  <c r="R7" i="123" s="1"/>
  <c r="O8" i="123"/>
  <c r="Q8" i="123" s="1"/>
  <c r="O9" i="123"/>
  <c r="Q9" i="123"/>
  <c r="R9" i="123" s="1"/>
  <c r="O10" i="123"/>
  <c r="Q10" i="123" s="1"/>
  <c r="O11" i="123"/>
  <c r="Q11" i="123"/>
  <c r="R11" i="123" s="1"/>
  <c r="O12" i="123"/>
  <c r="Q12" i="123" s="1"/>
  <c r="O13" i="123"/>
  <c r="Q13" i="123"/>
  <c r="R13" i="123" s="1"/>
  <c r="O14" i="123"/>
  <c r="Q14" i="123" s="1"/>
  <c r="O15" i="123"/>
  <c r="Q15" i="123"/>
  <c r="R15" i="123" s="1"/>
  <c r="O16" i="123"/>
  <c r="Q16" i="123" s="1"/>
  <c r="O17" i="123"/>
  <c r="Q17" i="123"/>
  <c r="R17" i="123" s="1"/>
  <c r="O18" i="123"/>
  <c r="Q18" i="123" s="1"/>
  <c r="O19" i="123"/>
  <c r="Q19" i="123"/>
  <c r="R19" i="123" s="1"/>
  <c r="O20" i="123"/>
  <c r="Q20" i="123" s="1"/>
  <c r="O21" i="123"/>
  <c r="Q21" i="123"/>
  <c r="R21" i="123" s="1"/>
  <c r="O22" i="123"/>
  <c r="Q22" i="123" s="1"/>
  <c r="O23" i="123"/>
  <c r="Q23" i="123"/>
  <c r="R23" i="123" s="1"/>
  <c r="O24" i="123"/>
  <c r="Q24" i="123" s="1"/>
  <c r="O25" i="123"/>
  <c r="Q25" i="123"/>
  <c r="R25" i="123" s="1"/>
  <c r="O26" i="123"/>
  <c r="Q26" i="123" s="1"/>
  <c r="O27" i="123"/>
  <c r="Q27" i="123"/>
  <c r="R27" i="123" s="1"/>
  <c r="O28" i="123"/>
  <c r="Q28" i="123" s="1"/>
  <c r="O29" i="123"/>
  <c r="Q29" i="123"/>
  <c r="R29" i="123" s="1"/>
  <c r="O30" i="123"/>
  <c r="Q30" i="123" s="1"/>
  <c r="O31" i="123"/>
  <c r="Q31" i="123"/>
  <c r="R31" i="123" s="1"/>
  <c r="O32" i="123"/>
  <c r="Q32" i="123" s="1"/>
  <c r="O33" i="123"/>
  <c r="Q33" i="123"/>
  <c r="R33" i="123" s="1"/>
  <c r="O34" i="123"/>
  <c r="Q34" i="123" s="1"/>
  <c r="O35" i="123"/>
  <c r="Q35" i="123"/>
  <c r="R35" i="123" s="1"/>
  <c r="O36" i="123"/>
  <c r="Q36" i="123" s="1"/>
  <c r="O37" i="123"/>
  <c r="Q37" i="123"/>
  <c r="R37" i="123" s="1"/>
  <c r="O38" i="123"/>
  <c r="Q38" i="123" s="1"/>
  <c r="O39" i="123"/>
  <c r="Q39" i="123"/>
  <c r="R39" i="123" s="1"/>
  <c r="O40" i="123"/>
  <c r="Q40" i="123" s="1"/>
  <c r="O41" i="123"/>
  <c r="Q41" i="123"/>
  <c r="R41" i="123" s="1"/>
  <c r="O42" i="123"/>
  <c r="Q42" i="123" s="1"/>
  <c r="O43" i="123"/>
  <c r="Q43" i="123"/>
  <c r="R43" i="123" s="1"/>
  <c r="O44" i="123"/>
  <c r="Q44" i="123" s="1"/>
  <c r="O45" i="123"/>
  <c r="Q45" i="123"/>
  <c r="R45" i="123" s="1"/>
  <c r="O46" i="123"/>
  <c r="Q46" i="123" s="1"/>
  <c r="O47" i="123"/>
  <c r="Q47" i="123"/>
  <c r="R47" i="123" s="1"/>
  <c r="O48" i="123"/>
  <c r="Q48" i="123" s="1"/>
  <c r="O49" i="123"/>
  <c r="Q49" i="123" s="1"/>
  <c r="O50" i="123"/>
  <c r="Q50" i="123" s="1"/>
  <c r="O51" i="123"/>
  <c r="Q51" i="123" s="1"/>
  <c r="O52" i="123"/>
  <c r="Q52" i="123" s="1"/>
  <c r="O53" i="123"/>
  <c r="Q53" i="123"/>
  <c r="R53" i="123" s="1"/>
  <c r="O54" i="123"/>
  <c r="Q54" i="123" s="1"/>
  <c r="O55" i="123"/>
  <c r="Q55" i="123" s="1"/>
  <c r="O56" i="123"/>
  <c r="Q56" i="123"/>
  <c r="R56" i="123" s="1"/>
  <c r="O57" i="123"/>
  <c r="Q57" i="123" s="1"/>
  <c r="O58" i="123"/>
  <c r="Q58" i="123"/>
  <c r="R58" i="123" s="1"/>
  <c r="O59" i="123"/>
  <c r="Q59" i="123"/>
  <c r="S59" i="123" s="1"/>
  <c r="R59" i="123"/>
  <c r="O60" i="123"/>
  <c r="Q60" i="123"/>
  <c r="R60" i="123" s="1"/>
  <c r="O61" i="123"/>
  <c r="Q61" i="123"/>
  <c r="R61" i="123" s="1"/>
  <c r="R124" i="125" l="1"/>
  <c r="S124" i="125"/>
  <c r="R92" i="125"/>
  <c r="S92" i="125"/>
  <c r="R116" i="125"/>
  <c r="S116" i="125"/>
  <c r="R128" i="125"/>
  <c r="S128" i="125"/>
  <c r="R96" i="125"/>
  <c r="S96" i="125"/>
  <c r="R112" i="125"/>
  <c r="S112" i="125"/>
  <c r="R104" i="125"/>
  <c r="S104" i="125"/>
  <c r="R108" i="125"/>
  <c r="S108" i="125"/>
  <c r="R120" i="125"/>
  <c r="S120" i="125"/>
  <c r="R132" i="125"/>
  <c r="S132" i="125"/>
  <c r="R100" i="125"/>
  <c r="S100" i="125"/>
  <c r="R82" i="125"/>
  <c r="S82" i="125"/>
  <c r="R66" i="125"/>
  <c r="S66" i="125"/>
  <c r="R50" i="125"/>
  <c r="S50" i="125"/>
  <c r="R43" i="125"/>
  <c r="S43" i="125"/>
  <c r="R35" i="125"/>
  <c r="S35" i="125"/>
  <c r="R27" i="125"/>
  <c r="S27" i="125"/>
  <c r="R19" i="125"/>
  <c r="S19" i="125"/>
  <c r="S11" i="125"/>
  <c r="R11" i="125"/>
  <c r="S131" i="125"/>
  <c r="S127" i="125"/>
  <c r="S123" i="125"/>
  <c r="S119" i="125"/>
  <c r="S115" i="125"/>
  <c r="S111" i="125"/>
  <c r="S107" i="125"/>
  <c r="S103" i="125"/>
  <c r="S99" i="125"/>
  <c r="S95" i="125"/>
  <c r="S91" i="125"/>
  <c r="S81" i="125"/>
  <c r="R76" i="125"/>
  <c r="S76" i="125"/>
  <c r="S65" i="125"/>
  <c r="R60" i="125"/>
  <c r="S60" i="125"/>
  <c r="S49" i="125"/>
  <c r="R42" i="125"/>
  <c r="S42" i="125"/>
  <c r="R34" i="125"/>
  <c r="S34" i="125"/>
  <c r="R26" i="125"/>
  <c r="S26" i="125"/>
  <c r="R18" i="125"/>
  <c r="S18" i="125"/>
  <c r="R10" i="125"/>
  <c r="S10" i="125"/>
  <c r="R54" i="125"/>
  <c r="S54" i="125"/>
  <c r="R41" i="125"/>
  <c r="S41" i="125"/>
  <c r="R33" i="125"/>
  <c r="S33" i="125"/>
  <c r="R25" i="125"/>
  <c r="S25" i="125"/>
  <c r="R17" i="125"/>
  <c r="S17" i="125"/>
  <c r="R9" i="125"/>
  <c r="S9" i="125"/>
  <c r="R70" i="125"/>
  <c r="S70" i="125"/>
  <c r="R126" i="125"/>
  <c r="S126" i="125"/>
  <c r="R122" i="125"/>
  <c r="S122" i="125"/>
  <c r="R114" i="125"/>
  <c r="S114" i="125"/>
  <c r="R106" i="125"/>
  <c r="S106" i="125"/>
  <c r="R102" i="125"/>
  <c r="S102" i="125"/>
  <c r="R98" i="125"/>
  <c r="S98" i="125"/>
  <c r="R94" i="125"/>
  <c r="S94" i="125"/>
  <c r="R90" i="125"/>
  <c r="S90" i="125"/>
  <c r="R80" i="125"/>
  <c r="S80" i="125"/>
  <c r="R64" i="125"/>
  <c r="S64" i="125"/>
  <c r="R48" i="125"/>
  <c r="S48" i="125"/>
  <c r="R40" i="125"/>
  <c r="S40" i="125"/>
  <c r="R32" i="125"/>
  <c r="S32" i="125"/>
  <c r="R24" i="125"/>
  <c r="S24" i="125"/>
  <c r="R16" i="125"/>
  <c r="S16" i="125"/>
  <c r="R8" i="125"/>
  <c r="S8" i="125"/>
  <c r="R86" i="125"/>
  <c r="S86" i="125"/>
  <c r="R130" i="125"/>
  <c r="S130" i="125"/>
  <c r="R118" i="125"/>
  <c r="S118" i="125"/>
  <c r="R74" i="125"/>
  <c r="S74" i="125"/>
  <c r="R58" i="125"/>
  <c r="S58" i="125"/>
  <c r="R47" i="125"/>
  <c r="S47" i="125"/>
  <c r="R39" i="125"/>
  <c r="S39" i="125"/>
  <c r="R31" i="125"/>
  <c r="S31" i="125"/>
  <c r="R23" i="125"/>
  <c r="S23" i="125"/>
  <c r="R15" i="125"/>
  <c r="S15" i="125"/>
  <c r="R7" i="125"/>
  <c r="S7" i="125"/>
  <c r="R110" i="125"/>
  <c r="S110" i="125"/>
  <c r="S129" i="125"/>
  <c r="S125" i="125"/>
  <c r="S121" i="125"/>
  <c r="S117" i="125"/>
  <c r="S113" i="125"/>
  <c r="S109" i="125"/>
  <c r="S105" i="125"/>
  <c r="S101" i="125"/>
  <c r="S97" i="125"/>
  <c r="S93" i="125"/>
  <c r="S89" i="125"/>
  <c r="R84" i="125"/>
  <c r="S84" i="125"/>
  <c r="S73" i="125"/>
  <c r="R68" i="125"/>
  <c r="S68" i="125"/>
  <c r="S57" i="125"/>
  <c r="R52" i="125"/>
  <c r="S52" i="125"/>
  <c r="R46" i="125"/>
  <c r="S46" i="125"/>
  <c r="R38" i="125"/>
  <c r="S38" i="125"/>
  <c r="R30" i="125"/>
  <c r="S30" i="125"/>
  <c r="R22" i="125"/>
  <c r="S22" i="125"/>
  <c r="R14" i="125"/>
  <c r="S14" i="125"/>
  <c r="R6" i="125"/>
  <c r="S6" i="125"/>
  <c r="R78" i="125"/>
  <c r="S78" i="125"/>
  <c r="R62" i="125"/>
  <c r="S62" i="125"/>
  <c r="R45" i="125"/>
  <c r="S45" i="125"/>
  <c r="R37" i="125"/>
  <c r="S37" i="125"/>
  <c r="R29" i="125"/>
  <c r="S29" i="125"/>
  <c r="R21" i="125"/>
  <c r="S21" i="125"/>
  <c r="R13" i="125"/>
  <c r="S13" i="125"/>
  <c r="R5" i="125"/>
  <c r="S5" i="125"/>
  <c r="R88" i="125"/>
  <c r="S88" i="125"/>
  <c r="S77" i="125"/>
  <c r="R72" i="125"/>
  <c r="S72" i="125"/>
  <c r="S61" i="125"/>
  <c r="R56" i="125"/>
  <c r="S56" i="125"/>
  <c r="R44" i="125"/>
  <c r="S44" i="125"/>
  <c r="R36" i="125"/>
  <c r="S36" i="125"/>
  <c r="R28" i="125"/>
  <c r="S28" i="125"/>
  <c r="R20" i="125"/>
  <c r="S20" i="125"/>
  <c r="R12" i="125"/>
  <c r="S12" i="125"/>
  <c r="R4" i="125"/>
  <c r="S4" i="125"/>
  <c r="S52" i="123"/>
  <c r="R52" i="123"/>
  <c r="R46" i="123"/>
  <c r="S46" i="123"/>
  <c r="R30" i="123"/>
  <c r="S30" i="123"/>
  <c r="R14" i="123"/>
  <c r="S14" i="123"/>
  <c r="S51" i="123"/>
  <c r="R51" i="123"/>
  <c r="R40" i="123"/>
  <c r="S40" i="123"/>
  <c r="R24" i="123"/>
  <c r="S24" i="123"/>
  <c r="R8" i="123"/>
  <c r="S8" i="123"/>
  <c r="R55" i="123"/>
  <c r="S55" i="123"/>
  <c r="R34" i="123"/>
  <c r="S34" i="123"/>
  <c r="S54" i="123"/>
  <c r="R54" i="123"/>
  <c r="R38" i="123"/>
  <c r="S38" i="123"/>
  <c r="R22" i="123"/>
  <c r="S22" i="123"/>
  <c r="R6" i="123"/>
  <c r="S6" i="123"/>
  <c r="S50" i="123"/>
  <c r="R50" i="123"/>
  <c r="R18" i="123"/>
  <c r="S18" i="123"/>
  <c r="S49" i="123"/>
  <c r="R49" i="123"/>
  <c r="R28" i="123"/>
  <c r="S28" i="123"/>
  <c r="S57" i="123"/>
  <c r="R57" i="123"/>
  <c r="R32" i="123"/>
  <c r="S32" i="123"/>
  <c r="R16" i="123"/>
  <c r="S16" i="123"/>
  <c r="R44" i="123"/>
  <c r="S44" i="123"/>
  <c r="R12" i="123"/>
  <c r="S12" i="123"/>
  <c r="S48" i="123"/>
  <c r="R48" i="123"/>
  <c r="R42" i="123"/>
  <c r="S42" i="123"/>
  <c r="R26" i="123"/>
  <c r="S26" i="123"/>
  <c r="R10" i="123"/>
  <c r="S10" i="123"/>
  <c r="R36" i="123"/>
  <c r="S36" i="123"/>
  <c r="R20" i="123"/>
  <c r="S20" i="123"/>
  <c r="R4" i="123"/>
  <c r="S4" i="123"/>
  <c r="S61" i="123"/>
  <c r="S56" i="123"/>
  <c r="S47" i="123"/>
  <c r="S45" i="123"/>
  <c r="S43" i="123"/>
  <c r="S41" i="123"/>
  <c r="S39" i="123"/>
  <c r="S37" i="123"/>
  <c r="S35" i="123"/>
  <c r="S33" i="123"/>
  <c r="S31" i="123"/>
  <c r="S29" i="123"/>
  <c r="S27" i="123"/>
  <c r="S25" i="123"/>
  <c r="S23" i="123"/>
  <c r="S21" i="123"/>
  <c r="S19" i="123"/>
  <c r="S17" i="123"/>
  <c r="S15" i="123"/>
  <c r="S13" i="123"/>
  <c r="S11" i="123"/>
  <c r="S9" i="123"/>
  <c r="S7" i="123"/>
  <c r="S5" i="123"/>
  <c r="S60" i="123"/>
  <c r="S53" i="123"/>
  <c r="S58" i="123"/>
  <c r="R27" i="124"/>
  <c r="S27" i="124"/>
  <c r="R11" i="124"/>
  <c r="S11" i="124"/>
  <c r="R139" i="124"/>
  <c r="S139" i="124"/>
  <c r="R123" i="124"/>
  <c r="S123" i="124"/>
  <c r="R107" i="124"/>
  <c r="S107" i="124"/>
  <c r="R91" i="124"/>
  <c r="S91" i="124"/>
  <c r="R75" i="124"/>
  <c r="S75" i="124"/>
  <c r="R59" i="124"/>
  <c r="S59" i="124"/>
  <c r="R43" i="124"/>
  <c r="S43" i="124"/>
  <c r="R133" i="124"/>
  <c r="S133" i="124"/>
  <c r="R117" i="124"/>
  <c r="S117" i="124"/>
  <c r="R101" i="124"/>
  <c r="S101" i="124"/>
  <c r="R85" i="124"/>
  <c r="S85" i="124"/>
  <c r="R69" i="124"/>
  <c r="S69" i="124"/>
  <c r="R53" i="124"/>
  <c r="S53" i="124"/>
  <c r="R37" i="124"/>
  <c r="S37" i="124"/>
  <c r="R21" i="124"/>
  <c r="S21" i="124"/>
  <c r="R5" i="124"/>
  <c r="S5" i="124"/>
  <c r="R143" i="124"/>
  <c r="S143" i="124"/>
  <c r="R127" i="124"/>
  <c r="S127" i="124"/>
  <c r="R111" i="124"/>
  <c r="S111" i="124"/>
  <c r="R63" i="124"/>
  <c r="S63" i="124"/>
  <c r="R47" i="124"/>
  <c r="S47" i="124"/>
  <c r="R31" i="124"/>
  <c r="S31" i="124"/>
  <c r="R15" i="124"/>
  <c r="S15" i="124"/>
  <c r="R113" i="124"/>
  <c r="S113" i="124"/>
  <c r="R121" i="124"/>
  <c r="S121" i="124"/>
  <c r="R105" i="124"/>
  <c r="S105" i="124"/>
  <c r="R25" i="124"/>
  <c r="S25" i="124"/>
  <c r="R131" i="124"/>
  <c r="S131" i="124"/>
  <c r="R115" i="124"/>
  <c r="S115" i="124"/>
  <c r="R99" i="124"/>
  <c r="S99" i="124"/>
  <c r="R83" i="124"/>
  <c r="S83" i="124"/>
  <c r="R67" i="124"/>
  <c r="S67" i="124"/>
  <c r="R51" i="124"/>
  <c r="S51" i="124"/>
  <c r="R35" i="124"/>
  <c r="S35" i="124"/>
  <c r="R19" i="124"/>
  <c r="S19" i="124"/>
  <c r="R129" i="124"/>
  <c r="S129" i="124"/>
  <c r="R95" i="124"/>
  <c r="S95" i="124"/>
  <c r="R41" i="124"/>
  <c r="S41" i="124"/>
  <c r="R141" i="124"/>
  <c r="S141" i="124"/>
  <c r="R125" i="124"/>
  <c r="S125" i="124"/>
  <c r="R109" i="124"/>
  <c r="S109" i="124"/>
  <c r="R93" i="124"/>
  <c r="S93" i="124"/>
  <c r="R77" i="124"/>
  <c r="S77" i="124"/>
  <c r="R61" i="124"/>
  <c r="S61" i="124"/>
  <c r="R45" i="124"/>
  <c r="S45" i="124"/>
  <c r="R29" i="124"/>
  <c r="S29" i="124"/>
  <c r="R13" i="124"/>
  <c r="S13" i="124"/>
  <c r="R79" i="124"/>
  <c r="S79" i="124"/>
  <c r="R137" i="124"/>
  <c r="S137" i="124"/>
  <c r="R89" i="124"/>
  <c r="S89" i="124"/>
  <c r="R73" i="124"/>
  <c r="S73" i="124"/>
  <c r="R57" i="124"/>
  <c r="S57" i="124"/>
  <c r="R9" i="124"/>
  <c r="S9" i="124"/>
  <c r="R135" i="124"/>
  <c r="S135" i="124"/>
  <c r="R119" i="124"/>
  <c r="S119" i="124"/>
  <c r="R103" i="124"/>
  <c r="S103" i="124"/>
  <c r="R87" i="124"/>
  <c r="S87" i="124"/>
  <c r="R71" i="124"/>
  <c r="S71" i="124"/>
  <c r="R55" i="124"/>
  <c r="S55" i="124"/>
  <c r="R39" i="124"/>
  <c r="S39" i="124"/>
  <c r="R23" i="124"/>
  <c r="S23" i="124"/>
  <c r="R7" i="124"/>
  <c r="S7" i="124"/>
  <c r="R97" i="124"/>
  <c r="S97" i="124"/>
  <c r="R81" i="124"/>
  <c r="S81" i="124"/>
  <c r="R65" i="124"/>
  <c r="S65" i="124"/>
  <c r="R49" i="124"/>
  <c r="S49" i="124"/>
  <c r="R33" i="124"/>
  <c r="S33" i="124"/>
  <c r="R17" i="124"/>
  <c r="S17" i="124"/>
  <c r="S144" i="124"/>
  <c r="S142" i="124"/>
  <c r="S140" i="124"/>
  <c r="S138" i="124"/>
  <c r="S136" i="124"/>
  <c r="S134" i="124"/>
  <c r="S132" i="124"/>
  <c r="S130" i="124"/>
  <c r="S128" i="124"/>
  <c r="S126" i="124"/>
  <c r="S124" i="124"/>
  <c r="S122" i="124"/>
  <c r="S120" i="124"/>
  <c r="S118" i="124"/>
  <c r="S116" i="124"/>
  <c r="S114" i="124"/>
  <c r="S112" i="124"/>
  <c r="S110" i="124"/>
  <c r="S108" i="124"/>
  <c r="S106" i="124"/>
  <c r="S104" i="124"/>
  <c r="S102" i="124"/>
  <c r="S100" i="124"/>
  <c r="S98" i="124"/>
  <c r="S96" i="124"/>
  <c r="S94" i="124"/>
  <c r="S92" i="124"/>
  <c r="S90" i="124"/>
  <c r="S88" i="124"/>
  <c r="S86" i="124"/>
  <c r="S84" i="124"/>
  <c r="S82" i="124"/>
  <c r="S80" i="124"/>
  <c r="S78" i="124"/>
  <c r="S76" i="124"/>
  <c r="S74" i="124"/>
  <c r="S72" i="124"/>
  <c r="S70" i="124"/>
  <c r="S68" i="124"/>
  <c r="S66" i="124"/>
  <c r="S64" i="124"/>
  <c r="S62" i="124"/>
  <c r="S60" i="124"/>
  <c r="S58" i="124"/>
  <c r="S56" i="124"/>
  <c r="S54" i="124"/>
  <c r="S52" i="124"/>
  <c r="S50" i="124"/>
  <c r="S48" i="124"/>
  <c r="S46" i="124"/>
  <c r="S44" i="124"/>
  <c r="S42" i="124"/>
  <c r="S40" i="124"/>
  <c r="S38" i="124"/>
  <c r="S36" i="124"/>
  <c r="S34" i="124"/>
  <c r="S32" i="124"/>
  <c r="S30" i="124"/>
  <c r="S28" i="124"/>
  <c r="S26" i="124"/>
  <c r="S24" i="124"/>
  <c r="S22" i="124"/>
  <c r="S20" i="124"/>
  <c r="S18" i="124"/>
  <c r="S16" i="124"/>
  <c r="S14" i="124"/>
  <c r="S12" i="124"/>
  <c r="S10" i="124"/>
  <c r="S8" i="124"/>
  <c r="S6" i="124"/>
  <c r="S4" i="124"/>
  <c r="M55" i="54"/>
  <c r="O57" i="54" l="1"/>
  <c r="M57" i="54" s="1"/>
  <c r="M53" i="54"/>
  <c r="O49" i="54"/>
  <c r="M49" i="54" s="1"/>
  <c r="M47" i="54"/>
  <c r="M45" i="54"/>
  <c r="M43" i="54"/>
  <c r="O39" i="54"/>
  <c r="M39" i="54" s="1"/>
  <c r="O37" i="54"/>
  <c r="M37" i="54" s="1"/>
  <c r="O65" i="48"/>
  <c r="M65" i="48" s="1"/>
  <c r="O63" i="48"/>
  <c r="M63" i="48" s="1"/>
  <c r="M59" i="48"/>
  <c r="M57" i="48"/>
  <c r="O55" i="48"/>
  <c r="M55" i="48" s="1"/>
  <c r="M45" i="48"/>
  <c r="O51" i="48"/>
  <c r="M51" i="48" s="1"/>
  <c r="M49" i="48"/>
  <c r="O41" i="48"/>
  <c r="M41" i="48" s="1"/>
  <c r="O39" i="48"/>
  <c r="M39" i="48" s="1"/>
  <c r="O37" i="48"/>
  <c r="M37" i="48" s="1"/>
  <c r="O65" i="42"/>
  <c r="M65" i="42" s="1"/>
  <c r="O63" i="42"/>
  <c r="M63" i="42" s="1"/>
  <c r="O59" i="42"/>
  <c r="M59" i="42" s="1"/>
  <c r="O57" i="42"/>
  <c r="M57" i="42" s="1"/>
  <c r="O55" i="42"/>
  <c r="M55" i="42" s="1"/>
  <c r="O51" i="42"/>
  <c r="M51" i="42" s="1"/>
  <c r="O41" i="42"/>
  <c r="M41" i="42" s="1"/>
  <c r="O39" i="42"/>
  <c r="M39" i="42" s="1"/>
  <c r="O37" i="42"/>
  <c r="M37" i="42" s="1"/>
  <c r="O61" i="26" l="1"/>
  <c r="O67" i="36"/>
  <c r="M67" i="36" s="1"/>
  <c r="O65" i="36"/>
  <c r="M65" i="36" s="1"/>
  <c r="M61" i="36"/>
  <c r="M59" i="36"/>
  <c r="O57" i="36"/>
  <c r="M57" i="36" s="1"/>
  <c r="O39" i="36"/>
  <c r="M39" i="36" s="1"/>
  <c r="O37" i="36"/>
  <c r="M37" i="36" s="1"/>
  <c r="P15" i="120"/>
  <c r="P14" i="120"/>
  <c r="P13" i="120"/>
  <c r="M57" i="26"/>
  <c r="E89" i="32" l="1"/>
  <c r="D89" i="32"/>
  <c r="O14" i="75" l="1"/>
  <c r="N14" i="75"/>
  <c r="M14" i="75"/>
  <c r="L14" i="75"/>
  <c r="K14" i="75"/>
  <c r="J14" i="75"/>
  <c r="I14" i="75"/>
  <c r="H14" i="75"/>
  <c r="G14" i="75"/>
  <c r="F14" i="75"/>
  <c r="E14" i="75"/>
  <c r="D14" i="75"/>
  <c r="P13" i="75"/>
  <c r="P12" i="75"/>
  <c r="P14" i="75" l="1"/>
  <c r="G24" i="76" a="1"/>
  <c r="G24" i="69"/>
  <c r="C16" i="69" s="1"/>
  <c r="C20" i="69" s="1"/>
  <c r="I24" i="76" l="1"/>
  <c r="H24" i="76"/>
  <c r="G24" i="76"/>
  <c r="C16" i="76" s="1"/>
  <c r="D20" i="69"/>
  <c r="D20" i="76" l="1"/>
  <c r="C20" i="76"/>
  <c r="O14" i="57" l="1"/>
  <c r="N14" i="57"/>
  <c r="M14" i="57"/>
  <c r="L14" i="57"/>
  <c r="K14" i="57"/>
  <c r="J14" i="57"/>
  <c r="I14" i="57"/>
  <c r="H14" i="57"/>
  <c r="G14" i="57"/>
  <c r="F14" i="57"/>
  <c r="E14" i="57"/>
  <c r="D14" i="57"/>
  <c r="P14" i="57" s="1"/>
  <c r="P13" i="57"/>
  <c r="P12" i="57"/>
  <c r="O14" i="56"/>
  <c r="N14" i="56"/>
  <c r="M14" i="56"/>
  <c r="L14" i="56"/>
  <c r="K14" i="56"/>
  <c r="J14" i="56"/>
  <c r="I14" i="56"/>
  <c r="P14" i="56"/>
  <c r="P13" i="56"/>
  <c r="P12" i="56"/>
  <c r="BH68" i="54"/>
  <c r="BD68" i="54"/>
  <c r="AZ68" i="54"/>
  <c r="AV68" i="54"/>
  <c r="AR68" i="54"/>
  <c r="AN68" i="54"/>
  <c r="AJ68" i="54"/>
  <c r="AF68" i="54"/>
  <c r="AB68" i="54"/>
  <c r="X68" i="54"/>
  <c r="T68" i="54"/>
  <c r="P68" i="54"/>
  <c r="BH67" i="54"/>
  <c r="BD67" i="54"/>
  <c r="AZ67" i="54"/>
  <c r="AV67" i="54"/>
  <c r="AR67" i="54"/>
  <c r="AN67" i="54"/>
  <c r="AJ67" i="54"/>
  <c r="AF67" i="54"/>
  <c r="AB67" i="54"/>
  <c r="X67" i="54"/>
  <c r="T67" i="54"/>
  <c r="P67" i="54"/>
  <c r="BH66" i="54"/>
  <c r="BD66" i="54"/>
  <c r="AZ66" i="54"/>
  <c r="AV66" i="54"/>
  <c r="AR66" i="54"/>
  <c r="AN66" i="54"/>
  <c r="AJ66" i="54"/>
  <c r="AF66" i="54"/>
  <c r="AB66" i="54"/>
  <c r="X66" i="54"/>
  <c r="T66" i="54"/>
  <c r="P66" i="54"/>
  <c r="M63" i="54"/>
  <c r="O61" i="54"/>
  <c r="M61" i="54" s="1"/>
  <c r="CD31" i="54"/>
  <c r="CD29" i="54"/>
  <c r="P13" i="51"/>
  <c r="P12" i="51"/>
  <c r="O14" i="50"/>
  <c r="N14" i="50"/>
  <c r="M14" i="50"/>
  <c r="L14" i="50"/>
  <c r="K14" i="50"/>
  <c r="J14" i="50"/>
  <c r="I14" i="50"/>
  <c r="H14" i="50"/>
  <c r="G14" i="50"/>
  <c r="F14" i="50"/>
  <c r="E14" i="50"/>
  <c r="D14" i="50"/>
  <c r="BH70" i="48"/>
  <c r="BD70" i="48"/>
  <c r="AZ70" i="48"/>
  <c r="AV70" i="48"/>
  <c r="AR70" i="48"/>
  <c r="AN70" i="48"/>
  <c r="AJ70" i="48"/>
  <c r="AF70" i="48"/>
  <c r="AB70" i="48"/>
  <c r="X70" i="48"/>
  <c r="T70" i="48"/>
  <c r="P70" i="48"/>
  <c r="BH69" i="48"/>
  <c r="BD69" i="48"/>
  <c r="AZ69" i="48"/>
  <c r="AV69" i="48"/>
  <c r="AR69" i="48"/>
  <c r="AN69" i="48"/>
  <c r="AJ69" i="48"/>
  <c r="AF69" i="48"/>
  <c r="AB69" i="48"/>
  <c r="X69" i="48"/>
  <c r="T69" i="48"/>
  <c r="P69" i="48"/>
  <c r="BH68" i="48"/>
  <c r="BD68" i="48"/>
  <c r="AZ68" i="48"/>
  <c r="AV68" i="48"/>
  <c r="AR68" i="48"/>
  <c r="AN68" i="48"/>
  <c r="AJ68" i="48"/>
  <c r="AF68" i="48"/>
  <c r="AB68" i="48"/>
  <c r="X68" i="48"/>
  <c r="T68" i="48"/>
  <c r="P68" i="48"/>
  <c r="CD31" i="48"/>
  <c r="CD29" i="48"/>
  <c r="O14" i="44"/>
  <c r="N14" i="44"/>
  <c r="M14" i="44"/>
  <c r="L14" i="44"/>
  <c r="K14" i="44"/>
  <c r="J14" i="44"/>
  <c r="I14" i="44"/>
  <c r="P14" i="44" s="1"/>
  <c r="P13" i="44"/>
  <c r="P12" i="44"/>
  <c r="BH70" i="42"/>
  <c r="BD70" i="42"/>
  <c r="AZ70" i="42"/>
  <c r="AV70" i="42"/>
  <c r="AR70" i="42"/>
  <c r="AN70" i="42"/>
  <c r="AJ70" i="42"/>
  <c r="AF70" i="42"/>
  <c r="AB70" i="42"/>
  <c r="X70" i="42"/>
  <c r="T70" i="42"/>
  <c r="P70" i="42"/>
  <c r="BH69" i="42"/>
  <c r="BD69" i="42"/>
  <c r="AZ69" i="42"/>
  <c r="AV69" i="42"/>
  <c r="AR69" i="42"/>
  <c r="AN69" i="42"/>
  <c r="AJ69" i="42"/>
  <c r="AF69" i="42"/>
  <c r="AB69" i="42"/>
  <c r="X69" i="42"/>
  <c r="T69" i="42"/>
  <c r="P69" i="42"/>
  <c r="BH68" i="42"/>
  <c r="BD68" i="42"/>
  <c r="AZ68" i="42"/>
  <c r="AV68" i="42"/>
  <c r="AR68" i="42"/>
  <c r="AN68" i="42"/>
  <c r="AJ68" i="42"/>
  <c r="AF68" i="42"/>
  <c r="AB68" i="42"/>
  <c r="X68" i="42"/>
  <c r="T68" i="42"/>
  <c r="P68" i="42"/>
  <c r="O49" i="42"/>
  <c r="M49" i="42" s="1"/>
  <c r="O47" i="42"/>
  <c r="M47" i="42" s="1"/>
  <c r="CD31" i="42"/>
  <c r="CD29" i="42"/>
  <c r="P14" i="50" l="1"/>
  <c r="P14" i="51"/>
  <c r="P69" i="54"/>
  <c r="BD69" i="54"/>
  <c r="N12" i="55" s="1"/>
  <c r="BH69" i="54"/>
  <c r="O12" i="55" s="1"/>
  <c r="P71" i="48"/>
  <c r="T71" i="48"/>
  <c r="X71" i="48"/>
  <c r="AB71" i="48"/>
  <c r="P71" i="42"/>
  <c r="T71" i="42"/>
  <c r="X71" i="42"/>
  <c r="AB71" i="42"/>
  <c r="X69" i="54"/>
  <c r="AF69" i="54"/>
  <c r="AB69" i="54"/>
  <c r="T69" i="54"/>
  <c r="AZ69" i="54"/>
  <c r="M12" i="55" s="1"/>
  <c r="AV69" i="54"/>
  <c r="L12" i="55" s="1"/>
  <c r="AR69" i="54"/>
  <c r="K12" i="55" s="1"/>
  <c r="AN69" i="54"/>
  <c r="J12" i="55" s="1"/>
  <c r="CK29" i="54"/>
  <c r="AJ69" i="54"/>
  <c r="I12" i="55" s="1"/>
  <c r="G24" i="58" a="1"/>
  <c r="BH71" i="48"/>
  <c r="O12" i="49" s="1"/>
  <c r="AZ71" i="48"/>
  <c r="M12" i="49" s="1"/>
  <c r="AV71" i="48"/>
  <c r="L12" i="49" s="1"/>
  <c r="AR71" i="48"/>
  <c r="K12" i="49" s="1"/>
  <c r="AF71" i="48"/>
  <c r="BD71" i="48"/>
  <c r="N12" i="49" s="1"/>
  <c r="AN71" i="48"/>
  <c r="J12" i="49" s="1"/>
  <c r="CK29" i="48"/>
  <c r="BR26" i="48" s="1"/>
  <c r="AJ71" i="48"/>
  <c r="I12" i="49" s="1"/>
  <c r="G24" i="52" a="1"/>
  <c r="BH71" i="42"/>
  <c r="BD71" i="42"/>
  <c r="AZ71" i="42"/>
  <c r="AV71" i="42"/>
  <c r="AR71" i="42"/>
  <c r="AN71" i="42"/>
  <c r="AJ71" i="42"/>
  <c r="I12" i="43" s="1"/>
  <c r="CK29" i="42"/>
  <c r="BR26" i="42" s="1"/>
  <c r="AF71" i="42"/>
  <c r="O14" i="38"/>
  <c r="N14" i="38"/>
  <c r="M14" i="38"/>
  <c r="L14" i="38"/>
  <c r="K14" i="38"/>
  <c r="J14" i="38"/>
  <c r="I14" i="38"/>
  <c r="H14" i="38"/>
  <c r="P14" i="38" s="1"/>
  <c r="BH72" i="36"/>
  <c r="BD72" i="36"/>
  <c r="AZ72" i="36"/>
  <c r="AV72" i="36"/>
  <c r="AR72" i="36"/>
  <c r="AN72" i="36"/>
  <c r="AJ72" i="36"/>
  <c r="AF72" i="36"/>
  <c r="AB72" i="36"/>
  <c r="X72" i="36"/>
  <c r="T72" i="36"/>
  <c r="P72" i="36"/>
  <c r="BH71" i="36"/>
  <c r="BD71" i="36"/>
  <c r="AZ71" i="36"/>
  <c r="AV71" i="36"/>
  <c r="AR71" i="36"/>
  <c r="AN71" i="36"/>
  <c r="AJ71" i="36"/>
  <c r="AF71" i="36"/>
  <c r="AB71" i="36"/>
  <c r="X71" i="36"/>
  <c r="T71" i="36"/>
  <c r="P71" i="36"/>
  <c r="BH70" i="36"/>
  <c r="BD70" i="36"/>
  <c r="AZ70" i="36"/>
  <c r="AV70" i="36"/>
  <c r="AR70" i="36"/>
  <c r="AN70" i="36"/>
  <c r="AJ70" i="36"/>
  <c r="AF70" i="36"/>
  <c r="AB70" i="36"/>
  <c r="X70" i="36"/>
  <c r="T70" i="36"/>
  <c r="O53" i="36"/>
  <c r="M53" i="36" s="1"/>
  <c r="O51" i="36"/>
  <c r="M51" i="36" s="1"/>
  <c r="O49" i="36"/>
  <c r="M49" i="36" s="1"/>
  <c r="O47" i="36"/>
  <c r="M47" i="36" s="1"/>
  <c r="O41" i="36"/>
  <c r="M41" i="36" s="1"/>
  <c r="CD31" i="36"/>
  <c r="CD29" i="36"/>
  <c r="G24" i="46" l="1" a="1"/>
  <c r="H24" i="46" s="1"/>
  <c r="P73" i="36"/>
  <c r="T73" i="36"/>
  <c r="AV73" i="36"/>
  <c r="L12" i="37" s="1"/>
  <c r="AZ73" i="36"/>
  <c r="M12" i="37" s="1"/>
  <c r="BD73" i="36"/>
  <c r="N12" i="37" s="1"/>
  <c r="BH73" i="36"/>
  <c r="O12" i="37" s="1"/>
  <c r="P15" i="56"/>
  <c r="I24" i="58"/>
  <c r="H24" i="58"/>
  <c r="G24" i="58"/>
  <c r="C16" i="58" s="1"/>
  <c r="I24" i="52"/>
  <c r="H24" i="52"/>
  <c r="G24" i="52"/>
  <c r="C16" i="52" s="1"/>
  <c r="AR73" i="36"/>
  <c r="K12" i="37" s="1"/>
  <c r="AN73" i="36"/>
  <c r="J12" i="37" s="1"/>
  <c r="AJ73" i="36"/>
  <c r="I12" i="37" s="1"/>
  <c r="AF73" i="36"/>
  <c r="AB73" i="36"/>
  <c r="G12" i="37" s="1"/>
  <c r="X73" i="36"/>
  <c r="F12" i="37" s="1"/>
  <c r="CK29" i="36"/>
  <c r="BR26" i="36" s="1"/>
  <c r="G24" i="40" a="1"/>
  <c r="I24" i="46" l="1"/>
  <c r="G24" i="46"/>
  <c r="C16" i="46" s="1"/>
  <c r="C20" i="46" s="1"/>
  <c r="D20" i="58"/>
  <c r="C20" i="58"/>
  <c r="D20" i="52"/>
  <c r="C20" i="52"/>
  <c r="I24" i="40"/>
  <c r="H24" i="40"/>
  <c r="G24" i="40"/>
  <c r="C16" i="40" s="1"/>
  <c r="D14" i="29"/>
  <c r="P13" i="29"/>
  <c r="P12" i="29"/>
  <c r="BH76" i="26"/>
  <c r="BD76" i="26"/>
  <c r="AZ76" i="26"/>
  <c r="AV76" i="26"/>
  <c r="AR76" i="26"/>
  <c r="AN76" i="26"/>
  <c r="AJ76" i="26"/>
  <c r="AF76" i="26"/>
  <c r="AB76" i="26"/>
  <c r="X76" i="26"/>
  <c r="T76" i="26"/>
  <c r="P76" i="26"/>
  <c r="BH75" i="26"/>
  <c r="BD75" i="26"/>
  <c r="AZ75" i="26"/>
  <c r="AV75" i="26"/>
  <c r="AR75" i="26"/>
  <c r="AN75" i="26"/>
  <c r="AJ75" i="26"/>
  <c r="AF75" i="26"/>
  <c r="AB75" i="26"/>
  <c r="X75" i="26"/>
  <c r="T75" i="26"/>
  <c r="P75" i="26"/>
  <c r="BH74" i="26"/>
  <c r="BD74" i="26"/>
  <c r="AZ74" i="26"/>
  <c r="AV74" i="26"/>
  <c r="AR74" i="26"/>
  <c r="AN74" i="26"/>
  <c r="AJ74" i="26"/>
  <c r="AF74" i="26"/>
  <c r="AB74" i="26"/>
  <c r="X74" i="26"/>
  <c r="T74" i="26"/>
  <c r="P74" i="26"/>
  <c r="O71" i="26"/>
  <c r="M71" i="26" s="1"/>
  <c r="O69" i="26"/>
  <c r="M69" i="26" s="1"/>
  <c r="M65" i="26"/>
  <c r="M63" i="26"/>
  <c r="M61" i="26"/>
  <c r="M55" i="26"/>
  <c r="M53" i="26"/>
  <c r="M51" i="26"/>
  <c r="M49" i="26"/>
  <c r="M47" i="26"/>
  <c r="O45" i="26"/>
  <c r="M45" i="26" s="1"/>
  <c r="M41" i="26"/>
  <c r="O39" i="26"/>
  <c r="M39" i="26" s="1"/>
  <c r="O37" i="26"/>
  <c r="M37" i="26" s="1"/>
  <c r="CD31" i="26"/>
  <c r="CD29" i="26"/>
  <c r="D20" i="46" l="1"/>
  <c r="D20" i="40"/>
  <c r="C20" i="40"/>
  <c r="AB77" i="26"/>
  <c r="G11" i="27" s="1"/>
  <c r="BH77" i="26"/>
  <c r="O11" i="27" s="1"/>
  <c r="AJ77" i="26"/>
  <c r="I11" i="27" s="1"/>
  <c r="AZ77" i="26"/>
  <c r="M11" i="27" s="1"/>
  <c r="AN77" i="26"/>
  <c r="J11" i="27" s="1"/>
  <c r="BD77" i="26"/>
  <c r="N11" i="27" s="1"/>
  <c r="AF77" i="26"/>
  <c r="H11" i="27" s="1"/>
  <c r="AV77" i="26"/>
  <c r="L11" i="27" s="1"/>
  <c r="AR77" i="26"/>
  <c r="K11" i="27" s="1"/>
  <c r="P77" i="26"/>
  <c r="X77" i="26"/>
  <c r="F11" i="27" s="1"/>
  <c r="T77" i="26"/>
  <c r="CK29" i="26"/>
  <c r="BR26" i="26" s="1"/>
  <c r="G24" i="30" a="1"/>
  <c r="I24" i="30" l="1"/>
  <c r="H24" i="30"/>
  <c r="G24" i="30"/>
  <c r="C16" i="30" s="1"/>
  <c r="D20" i="30" l="1"/>
  <c r="C20" i="30"/>
  <c r="N41" i="13" l="1"/>
  <c r="L41" i="13" s="1"/>
  <c r="N39" i="13"/>
  <c r="L39" i="13" s="1"/>
  <c r="N37" i="13"/>
  <c r="L37" i="13" s="1"/>
  <c r="G89" i="13"/>
  <c r="BG51" i="13"/>
  <c r="BC51" i="13"/>
  <c r="AY51" i="13"/>
  <c r="AU51" i="13"/>
  <c r="AQ51" i="13"/>
  <c r="AM51" i="13"/>
  <c r="AI51" i="13"/>
  <c r="AE51" i="13"/>
  <c r="AA51" i="13"/>
  <c r="W51" i="13"/>
  <c r="S51" i="13"/>
  <c r="O51" i="13"/>
  <c r="BG50" i="13"/>
  <c r="BC50" i="13"/>
  <c r="AY50" i="13"/>
  <c r="AU50" i="13"/>
  <c r="AQ50" i="13"/>
  <c r="AM50" i="13"/>
  <c r="AI50" i="13"/>
  <c r="AE50" i="13"/>
  <c r="AA50" i="13"/>
  <c r="W50" i="13"/>
  <c r="S50" i="13"/>
  <c r="N47" i="13"/>
  <c r="L47" i="13" s="1"/>
  <c r="N45" i="13"/>
  <c r="L45" i="13" s="1"/>
  <c r="N43" i="13"/>
  <c r="L43" i="13" s="1"/>
  <c r="L31" i="13"/>
  <c r="BQ20" i="13"/>
  <c r="G92" i="13" l="1"/>
  <c r="G24" i="14" s="1"/>
  <c r="C16" i="14" s="1"/>
  <c r="D20" i="14" s="1"/>
  <c r="S53" i="13"/>
  <c r="E14" i="15" s="1"/>
  <c r="AI53" i="13"/>
  <c r="I14" i="15" s="1"/>
  <c r="AY53" i="13"/>
  <c r="M14" i="15" s="1"/>
  <c r="W53" i="13"/>
  <c r="F14" i="15" s="1"/>
  <c r="AM53" i="13"/>
  <c r="J14" i="15" s="1"/>
  <c r="BC53" i="13"/>
  <c r="N14" i="15" s="1"/>
  <c r="AA53" i="13"/>
  <c r="G14" i="15" s="1"/>
  <c r="AQ53" i="13"/>
  <c r="K14" i="15" s="1"/>
  <c r="BG53" i="13"/>
  <c r="O53" i="13"/>
  <c r="D14" i="15" s="1"/>
  <c r="AE53" i="13"/>
  <c r="H14" i="15" s="1"/>
  <c r="AU53" i="13"/>
  <c r="L14" i="15" s="1"/>
  <c r="C20"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Camila Rubiano Vargas</author>
  </authors>
  <commentList>
    <comment ref="A3" authorId="0" shapeId="0" xr:uid="{C904CA10-FEEB-4AA6-9089-6EBBBE8547AF}">
      <text>
        <r>
          <rPr>
            <sz val="9"/>
            <color indexed="81"/>
            <rFont val="Tahoma"/>
            <family val="2"/>
          </rPr>
          <t xml:space="preserve">Agregar las actividades PAC asociada a cada oficina. </t>
        </r>
      </text>
    </comment>
    <comment ref="B3" authorId="0" shapeId="0" xr:uid="{A30532D9-23B4-440D-81DB-55AFA9DEC316}">
      <text>
        <r>
          <rPr>
            <sz val="9"/>
            <color rgb="FF000000"/>
            <rFont val="Tahoma"/>
            <family val="2"/>
          </rPr>
          <t xml:space="preserve">Agregar las tematicas PDT a necesidad de cada oficina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ANhernandez</author>
    <author>luisa</author>
  </authors>
  <commentList>
    <comment ref="D6" authorId="0" shapeId="0" xr:uid="{99239EB9-7413-40FC-9A42-3A76754634C7}">
      <text>
        <r>
          <rPr>
            <b/>
            <sz val="9"/>
            <color indexed="81"/>
            <rFont val="Tahoma"/>
            <family val="2"/>
          </rPr>
          <t>Hallazgo:</t>
        </r>
        <r>
          <rPr>
            <sz val="9"/>
            <color indexed="81"/>
            <rFont val="Tahoma"/>
            <family val="2"/>
          </rPr>
          <t xml:space="preserve">
Información diligenciada por la dependencia o proceso que formula el plan de mejoramiento</t>
        </r>
      </text>
    </comment>
    <comment ref="L6" authorId="0" shapeId="0" xr:uid="{3E248589-419D-474F-B10E-66EBE853ED19}">
      <text>
        <r>
          <rPr>
            <b/>
            <sz val="9"/>
            <color indexed="81"/>
            <rFont val="Tahoma"/>
            <family val="2"/>
          </rPr>
          <t xml:space="preserve">Plan de Mejoramiento:
</t>
        </r>
        <r>
          <rPr>
            <sz val="9"/>
            <color indexed="81"/>
            <rFont val="Tahoma"/>
            <family val="2"/>
          </rPr>
          <t>Información diligenciada por la dependencia o proceso que formula el plan de mejoramiento</t>
        </r>
      </text>
    </comment>
    <comment ref="E7" authorId="1" shapeId="0" xr:uid="{5EE7295A-E8B9-41B6-A795-5C8E6AF81B5D}">
      <text>
        <r>
          <rPr>
            <sz val="9"/>
            <color indexed="81"/>
            <rFont val="Tahoma"/>
            <family val="2"/>
          </rPr>
          <t>Fecha en la cual se incluye el hallazgo en el plan de mejoramiento</t>
        </r>
      </text>
    </comment>
    <comment ref="H7" authorId="1" shapeId="0" xr:uid="{362BD13D-7F3A-44FB-8CAE-DBC590C4909B}">
      <text>
        <r>
          <rPr>
            <sz val="9"/>
            <color indexed="81"/>
            <rFont val="Tahoma"/>
            <family val="2"/>
          </rPr>
          <t>Real: no conformidades y oportunidades de mejora.
Potencial: Observaciones.</t>
        </r>
      </text>
    </comment>
    <comment ref="J7" authorId="1" shapeId="0" xr:uid="{6DE13851-76C5-474F-82B7-6AA5C161CDA8}">
      <text>
        <r>
          <rPr>
            <sz val="9"/>
            <color indexed="81"/>
            <rFont val="Tahoma"/>
            <family val="2"/>
          </rPr>
          <t>Numeral de la norma o criterio que se está afectando.</t>
        </r>
      </text>
    </comment>
    <comment ref="K7" authorId="1" shapeId="0" xr:uid="{B7B8C9E0-4D26-4A64-8A9F-0AFA1EF3485D}">
      <text>
        <r>
          <rPr>
            <sz val="9"/>
            <color indexed="81"/>
            <rFont val="Tahoma"/>
            <family val="2"/>
          </rPr>
          <t>Redacción del hallazgo que debe considerar el impacto del hallazgo y la evidencia que lo soporta.</t>
        </r>
      </text>
    </comment>
    <comment ref="L7" authorId="1" shapeId="0" xr:uid="{A319F2E6-295A-459C-A9CC-BF4E14F987C5}">
      <text>
        <r>
          <rPr>
            <sz val="9"/>
            <color indexed="81"/>
            <rFont val="Tahoma"/>
            <family val="2"/>
          </rPr>
          <t>Se diligencia solo para acciones correctivas.
Para los casos de hallazgos reales originados en auditorías externas o internas, debe utilizar la técnica de los 5 porqués. Para los hallazgos potenciales será a criterio del líder del proceso, su utilización o no.</t>
        </r>
      </text>
    </comment>
    <comment ref="W7" authorId="1" shapeId="0" xr:uid="{7A745C5C-A77B-44D9-96A3-64512A8FCFA1}">
      <text>
        <r>
          <rPr>
            <sz val="9"/>
            <color indexed="81"/>
            <rFont val="Tahoma"/>
            <family val="2"/>
          </rPr>
          <t>Relaciona los soportes que demuestran la ejecución de las acciones y que estén directamente relacionados con los entregables definidos previamente.</t>
        </r>
      </text>
    </comment>
    <comment ref="X7" authorId="1" shapeId="0" xr:uid="{54313171-7038-4661-8936-CE1A7182D523}">
      <text>
        <r>
          <rPr>
            <sz val="9"/>
            <color indexed="81"/>
            <rFont val="Tahoma"/>
            <family val="2"/>
          </rPr>
          <t>Se establece si el cumplimiento de la acción fue eficaz de acuerdo a las evidencias presentadas</t>
        </r>
      </text>
    </comment>
  </commentList>
</comments>
</file>

<file path=xl/sharedStrings.xml><?xml version="1.0" encoding="utf-8"?>
<sst xmlns="http://schemas.openxmlformats.org/spreadsheetml/2006/main" count="9778" uniqueCount="1846">
  <si>
    <t>LIDERES DEL DISEÑO E IMPLEMENTACION DEL PESV</t>
  </si>
  <si>
    <t>Designación como líder del diseño e implementación del Plan Estratégico de Seguridad Vial (PESV).</t>
  </si>
  <si>
    <t>El Ministerio de Ambiente y Desarrollo Sostenible emite la Resolución 0793 de 2023 "Por la cual se asignan las funciones, actividades y tareas relacionadas con el diseño e implementación del Plan Estratégico de Seguridad Vial - PESV"</t>
  </si>
  <si>
    <r>
      <rPr>
        <sz val="11"/>
        <color rgb="FF000000"/>
        <rFont val="Arial"/>
        <family val="2"/>
      </rPr>
      <t xml:space="preserve">"Articulo 1: Asignar a la </t>
    </r>
    <r>
      <rPr>
        <b/>
        <sz val="11"/>
        <color rgb="FF000000"/>
        <rFont val="Arial"/>
        <family val="2"/>
      </rPr>
      <t>Subdirección Administrativa y Financiera y a la Coordinación del Grupo de Talento Humano</t>
    </r>
    <r>
      <rPr>
        <sz val="11"/>
        <color rgb="FF000000"/>
        <rFont val="Arial"/>
        <family val="2"/>
      </rPr>
      <t>, del Ministerio de Ambiente y Desarrollo Sostenible, las funciones, actividades y tareas relacionadas con el diseño e implementación del Plan Estratégico de Seguridad Vial - PESV, de conformidad con las disposiciones previstas en la Resolución 40595 de 2022 y su anexo, por las razones expuestas en la parte considerativa de la presente resolución":</t>
    </r>
  </si>
  <si>
    <t>POLITICA DE SEGURIDAD VIAL</t>
  </si>
  <si>
    <r>
      <t>El Ministerio de Ambiente y Desarrollo Sostenible, a través de la Subdirección Administrativa y Financiera y del Grupo de Talento Humano teniendo en cuenta la identificación de los riesgos viales en sus actividades y en cumplimiento de la legislación colombiana aplicable, se compromete a liderar estrategias y acciones que permitan promover y adoptar la seguridad vial como una cultura inherente de la entidad, mediante el diseño, implementación y mejora continua del Plan Estratégico de Seguridad Vial (PESV), dando alcance a los desplazamientos laborales y los trayectos en itinere de los colaboradores.  
Para asegurar el cumplimiento esta política, se establecerán las siguientes regulaciones específicas, inmersas en los programas que harán parte del PESV y que orientan aspectos específicos de la Seguridad Vial:  
*</t>
    </r>
    <r>
      <rPr>
        <b/>
        <sz val="14"/>
        <color rgb="FF000000"/>
        <rFont val="Arial"/>
        <family val="2"/>
      </rPr>
      <t xml:space="preserve">Gestión de la Velocidad Segura: </t>
    </r>
    <r>
      <rPr>
        <sz val="14"/>
        <color rgb="FF000000"/>
        <rFont val="Arial"/>
        <family val="2"/>
      </rPr>
      <t>Tiene como fin controlar la velocidad de los vehículos automotores. 
*</t>
    </r>
    <r>
      <rPr>
        <b/>
        <sz val="14"/>
        <color rgb="FF000000"/>
        <rFont val="Arial"/>
        <family val="2"/>
      </rPr>
      <t>Prevención de la Fatiga:</t>
    </r>
    <r>
      <rPr>
        <sz val="14"/>
        <color rgb="FF000000"/>
        <rFont val="Arial"/>
        <family val="2"/>
      </rPr>
      <t xml:space="preserve"> Tiene como fin controlar la jornada de trabajo, horas de conducción y descanso de los conductores. 
*</t>
    </r>
    <r>
      <rPr>
        <b/>
        <sz val="14"/>
        <color rgb="FF000000"/>
        <rFont val="Arial"/>
        <family val="2"/>
      </rPr>
      <t>Prevención de la Distracción:</t>
    </r>
    <r>
      <rPr>
        <sz val="14"/>
        <color rgb="FF000000"/>
        <rFont val="Arial"/>
        <family val="2"/>
      </rPr>
      <t xml:space="preserve"> Tiene como fin controlar y monitorear la distracción en la conducción (uso de equipos de comunicación). 
*</t>
    </r>
    <r>
      <rPr>
        <b/>
        <sz val="14"/>
        <color rgb="FF000000"/>
        <rFont val="Arial"/>
        <family val="2"/>
      </rPr>
      <t>Cero Tolerancia a la conducción bajo los efectos del Alcohol y Sustancias Psicoactivas:</t>
    </r>
    <r>
      <rPr>
        <sz val="14"/>
        <color rgb="FF000000"/>
        <rFont val="Arial"/>
        <family val="2"/>
      </rPr>
      <t xml:space="preserve"> Tiene como fin evitar que se conduzca bajo los efectos del consumo de alcohol y sustancias psicoactivas. 
*</t>
    </r>
    <r>
      <rPr>
        <b/>
        <sz val="14"/>
        <color rgb="FF000000"/>
        <rFont val="Arial"/>
        <family val="2"/>
      </rPr>
      <t xml:space="preserve">Protección de actores viales vulnerables: </t>
    </r>
    <r>
      <rPr>
        <sz val="14"/>
        <color rgb="FF000000"/>
        <rFont val="Arial"/>
        <family val="2"/>
      </rPr>
      <t xml:space="preserve">Establece las directrices de seguridad vial para promover la protección de los actores viales vulnerables (peatones, pasajeros, ciclistas y motociclistas) de la entidad y la generación de hábitos conductas y comportamientos seguros en las vías en todos los colaboradores de la entidad. </t>
    </r>
  </si>
  <si>
    <t>AÑO DE GESTIÓN</t>
  </si>
  <si>
    <t>N°</t>
  </si>
  <si>
    <t>CARGO</t>
  </si>
  <si>
    <t>TRIMESTRE</t>
  </si>
  <si>
    <t xml:space="preserve">ANALISIS </t>
  </si>
  <si>
    <t>PLAN DE ACCIÓN</t>
  </si>
  <si>
    <t>SEGUIMIENTO</t>
  </si>
  <si>
    <t>ACCIÓN</t>
  </si>
  <si>
    <t>FECHA</t>
  </si>
  <si>
    <t>PANEL DE GESTIÓN DE PROGRAMA DE LIDERAZGO</t>
  </si>
  <si>
    <t>PROGRAMA DE CONTROL DE INFRACCIONES</t>
  </si>
  <si>
    <t>GESTION DE LIDERAZGO DEL PESV</t>
  </si>
  <si>
    <t>1. GENERALIDADES</t>
  </si>
  <si>
    <t>OBJETIVO GENERAL</t>
  </si>
  <si>
    <t>OBJETIVOS ESPECIFICOS</t>
  </si>
  <si>
    <t>ALCANCE</t>
  </si>
  <si>
    <t>RIESGOS ASOCIADOS</t>
  </si>
  <si>
    <t>ENFOQUE</t>
  </si>
  <si>
    <t>2. DESARROLLO DEL PLAN</t>
  </si>
  <si>
    <t>ACTIVIDAD</t>
  </si>
  <si>
    <t>RESPONSABLE</t>
  </si>
  <si>
    <t>FRECUENCIA</t>
  </si>
  <si>
    <t xml:space="preserve"> SOPORTE / EVIDENCIA</t>
  </si>
  <si>
    <t>FECHAS</t>
  </si>
  <si>
    <t>ESTATUS</t>
  </si>
  <si>
    <t>% DE AVANCE</t>
  </si>
  <si>
    <t>EJECUCIÓN</t>
  </si>
  <si>
    <t>ENERO</t>
  </si>
  <si>
    <t>FEBRERO</t>
  </si>
  <si>
    <t>MARZO</t>
  </si>
  <si>
    <t>ABRIL</t>
  </si>
  <si>
    <t>MAYO</t>
  </si>
  <si>
    <t>JUNIO</t>
  </si>
  <si>
    <t>JULIO</t>
  </si>
  <si>
    <t>AGOSTO</t>
  </si>
  <si>
    <t>SEPTIEMBRE</t>
  </si>
  <si>
    <t>OCTUBRE</t>
  </si>
  <si>
    <t>NOVIEMBRE</t>
  </si>
  <si>
    <t>DICIEMBRE</t>
  </si>
  <si>
    <t>INICIO</t>
  </si>
  <si>
    <t>FIN</t>
  </si>
  <si>
    <t>Lideres PESV
Profesional Especializado GTH-SST
Contratistas GTH - SST</t>
  </si>
  <si>
    <t>Trimestral</t>
  </si>
  <si>
    <t>Acta reunion lideres PESV</t>
  </si>
  <si>
    <t>P</t>
  </si>
  <si>
    <t>E</t>
  </si>
  <si>
    <t>Definir actividades de seguridad vial en el Plan Anual de Trabajo SST</t>
  </si>
  <si>
    <t>Profesional Especializado GTH-SST</t>
  </si>
  <si>
    <t>Anual</t>
  </si>
  <si>
    <t>Plan Anual SST</t>
  </si>
  <si>
    <t>Establecer y/o Actualizar indicadores de gestión del PESV</t>
  </si>
  <si>
    <t>Anexo tecnico: Hoja de indicadores PESV</t>
  </si>
  <si>
    <t>Lideres PESV</t>
  </si>
  <si>
    <t>Inspecciones de la alta direccion, que valide el cumplimiento del PESV</t>
  </si>
  <si>
    <t>Establecer y/o actualizar los riesgos y oportunidades del PESV de acuerdo a resultados anuales</t>
  </si>
  <si>
    <t>Anexo tecnico: Hoja evaluacion PESV</t>
  </si>
  <si>
    <t>Definición de la Política y los objetivos del PESV</t>
  </si>
  <si>
    <t>Anexo tecnico: Hojas Politica de seguridad vial / Hoja Objetivos y metas</t>
  </si>
  <si>
    <t>Fomentar y garantizar la formación y aplicación de hábitos, comportamientos y conductas seguras en materia de seguridad vial</t>
  </si>
  <si>
    <t>Semestral</t>
  </si>
  <si>
    <t>Anexo tecnico: Hoja de formacion</t>
  </si>
  <si>
    <t>Atención  oportuna a requerimientos derivados de la planificación, ejecución y acciones de mejora del PESV</t>
  </si>
  <si>
    <t>PERIODO</t>
  </si>
  <si>
    <t>ACTIVIDADES PROGRAMADAS</t>
  </si>
  <si>
    <t>ACTIVIDADES EJECUTADAS</t>
  </si>
  <si>
    <t>META</t>
  </si>
  <si>
    <t>% DE CUMPLIMIENTO MENSUAL</t>
  </si>
  <si>
    <t>CONVENCIONES</t>
  </si>
  <si>
    <t>GRAFICA TENDENCIAL DE CUMPLIMIENTO</t>
  </si>
  <si>
    <t>Actividad Programada</t>
  </si>
  <si>
    <t>Actividad Ejecutada</t>
  </si>
  <si>
    <t>Actividad Reprogramada</t>
  </si>
  <si>
    <t>Actividad Cancelada</t>
  </si>
  <si>
    <t>PROGRAMADO</t>
  </si>
  <si>
    <t>EJECUTADO</t>
  </si>
  <si>
    <t>% EJECUCIÓN</t>
  </si>
  <si>
    <t>Porcentaje</t>
  </si>
  <si>
    <t>Escala</t>
  </si>
  <si>
    <t>Grado</t>
  </si>
  <si>
    <t>Puntos</t>
  </si>
  <si>
    <t>X</t>
  </si>
  <si>
    <t>Y</t>
  </si>
  <si>
    <t>Inicio</t>
  </si>
  <si>
    <t>Fin</t>
  </si>
  <si>
    <t>Avance</t>
  </si>
  <si>
    <t xml:space="preserve"> CUMPLIMIENTO DE ACTIVIDADES DE LIDERAZGO</t>
  </si>
  <si>
    <t>MEDICIÓN Y EVALUACIÓN</t>
  </si>
  <si>
    <t>ACUMULADO</t>
  </si>
  <si>
    <t>RESULTADO</t>
  </si>
  <si>
    <t xml:space="preserve"> </t>
  </si>
  <si>
    <t>ANALISIS Y SEGUIMIENTO</t>
  </si>
  <si>
    <t>ÁREA RESPONSABLE</t>
  </si>
  <si>
    <t>FECHA IMPLEMENTACIÓN</t>
  </si>
  <si>
    <t>FECHA REVISIÓN</t>
  </si>
  <si>
    <t>I</t>
  </si>
  <si>
    <t>II</t>
  </si>
  <si>
    <t>III</t>
  </si>
  <si>
    <t>IV</t>
  </si>
  <si>
    <t>PANEL DE GESTIÓN DE DIAGNOSTICO DEL PLAN ESTRATEGICO DE SEGURIDAD VIAL - (PESV)</t>
  </si>
  <si>
    <t>VERIFICACIÓN DEL PLAN ESTRATEGICO DE SEGURIDAD VIAL - (PESV)</t>
  </si>
  <si>
    <t>No.</t>
  </si>
  <si>
    <t>PARÁMETRO - DEFINICIÓN</t>
  </si>
  <si>
    <t>Ítem</t>
  </si>
  <si>
    <t>CRITERIO DE AVAL</t>
  </si>
  <si>
    <t xml:space="preserve">APLICA </t>
  </si>
  <si>
    <t>Cumplimiento</t>
  </si>
  <si>
    <t>OBSERVACIÓN</t>
  </si>
  <si>
    <t>LÍDER DEL DISEÑO DEL PESV</t>
  </si>
  <si>
    <t xml:space="preserve">1.1. </t>
  </si>
  <si>
    <t>Se tiene Designada una persona con poder de decisión en los temas relacionados con la gestión de seguridad vial, para que lidere el diseño e implementación del PESV y lo articulé con el SG-SST</t>
  </si>
  <si>
    <t>SI</t>
  </si>
  <si>
    <t>CUMPLE</t>
  </si>
  <si>
    <t>1.2.</t>
  </si>
  <si>
    <t>El líder del diseño e implementación del PESV es el responsable de diligenciar el reporte de autogestión anual y los resultados de la medición de los indicadores del PESV</t>
  </si>
  <si>
    <t>COMITÉ DE SEGURIDAD VIAL</t>
  </si>
  <si>
    <t>2.1.</t>
  </si>
  <si>
    <t>El nivel designo los miembros del comité de seguridad vial, (CSV), este comité está conformado por lo menos tres (3) personas con poder de decisión en los temas relacionados con la gestión de seguridad vial</t>
  </si>
  <si>
    <t>N/A</t>
  </si>
  <si>
    <t xml:space="preserve"> El ítem no aplica de acuerdo al nivel BASICO del PESV de la entidad </t>
  </si>
  <si>
    <t>2.2.</t>
  </si>
  <si>
    <t>¿En caso de que el comité de seguridad vial (CSV) está integrado con el COPASST, cumple con los requisitos definidos en la normatividad vigente en materia de SST.</t>
  </si>
  <si>
    <t>2.3.</t>
  </si>
  <si>
    <t>El comité de seguridad vial (CSV) cumple con las responsabilidades y funciones del paso 2</t>
  </si>
  <si>
    <t xml:space="preserve">POLÍTICA DE SEGURIDAD VIAL </t>
  </si>
  <si>
    <t>3.1.</t>
  </si>
  <si>
    <t>Se cuenta con política de seguridad vial documentada con alcance sobre los desplazamientos laborales y los trayectos e itinerario para todos los colaboradores de la organización</t>
  </si>
  <si>
    <t>3.2.</t>
  </si>
  <si>
    <t>La política de seguridad vial documentada cumple con los requisitos definidos en el paso 3</t>
  </si>
  <si>
    <t>LIDERAZGO, COMPROMISO CORRESPONSABILIDAD DEL NIVEL DIRECTIVO</t>
  </si>
  <si>
    <t>4.1.</t>
  </si>
  <si>
    <t>El nivel directivo demuestra liderazgo, compromiso y corresponsabilidad, ¿se cumplen con los requisitos definidos en el paso 4?</t>
  </si>
  <si>
    <t xml:space="preserve">DIAGNÓSTICO </t>
  </si>
  <si>
    <t>5.1.</t>
  </si>
  <si>
    <t>La organización definió de la línea base para identificar los problemas de seguridad vial, es conforme con los requisitos definidos en el paso 21 de la guía metodológica del PESV</t>
  </si>
  <si>
    <t>5.2.</t>
  </si>
  <si>
    <t>El diagnóstico del PESV al menos contiene los requisitos definidos en el paso 5 de la metodología del PESV</t>
  </si>
  <si>
    <t>5.3.</t>
  </si>
  <si>
    <t>En caso de que aplique, el diagnóstico del PESV se actualiza al menos una vez al año</t>
  </si>
  <si>
    <t>CARACTERIZACIÓN, EVALUACIÓN Y CONTROL DE RIESGOS</t>
  </si>
  <si>
    <t>6.1.</t>
  </si>
  <si>
    <t>Se tiene Definido y aplicado un procedimiento de evaluación y control de riesgos en seguridad vial y al menos contiene los requisitos definidos en el paso 6</t>
  </si>
  <si>
    <t>6.2.</t>
  </si>
  <si>
    <t>La organización cuenta con una herramienta para la evaluación y control de los riesgos en seguridad vial y se actualiza como mínimo una (1) vez al año y/o cada vez que ocurra un siniestro vil</t>
  </si>
  <si>
    <t>OBJETIVOS Y METAS DEL PESV</t>
  </si>
  <si>
    <t>7.1.</t>
  </si>
  <si>
    <t>Están definidos los objetivos y  metas del PESV y están enfocados a la prevención en seguridad vial, son claros, medibles y cuantificables</t>
  </si>
  <si>
    <t>7.2.</t>
  </si>
  <si>
    <t>Los objetivos y metas del PESV fueron comunicados a todos las colaboradores de la organización, así como actualizados, revisados y evaluados mínimo una (1) vez al año</t>
  </si>
  <si>
    <t>PROGRAMAS DE GESTIÓN DE RIESGOS CRITICOS Y FACTORES DE DESEMPEÑO</t>
  </si>
  <si>
    <t>8.1.</t>
  </si>
  <si>
    <t>La organización tiene definido como mínimo los siguientes programas de gestión de riesgo crítico y factores de desempeño del PESV: 1. Gestión de la velocidad, 2. Prevención de la fatiga, 3. Prevención de la distracción, 4. Cero tolerancia conducción bajo los efectos del alcohol y de sustancias psicoactivas, protección de actores viales vulnerables, y otros programas relacionados con el SG-SST y cumplen con los requisitos definidos en el paso 8</t>
  </si>
  <si>
    <t>8.2.</t>
  </si>
  <si>
    <t>Los programas de gestión de riesgos críticos y factores de desempeño del PESV son actualizados como mínimo una (1) vez a año</t>
  </si>
  <si>
    <t>8.3.</t>
  </si>
  <si>
    <t>Los Programas de gestión de riesgos críticos y factores de desempeño del PESV fueron divulgados a todos los conductores de la organización.</t>
  </si>
  <si>
    <t>PLAN ANUAL DE TRABAJO</t>
  </si>
  <si>
    <t>9.1.</t>
  </si>
  <si>
    <t>El plan del PESV está documentado, contiene los objetivos, metas, responsabilidades, recursos y cronograma de actividades del año y esta articulada con el plan anual de actividades del SG-SST y cumplen con los requisitos del paso 9</t>
  </si>
  <si>
    <t>COMPETENCIA Y PLAN AUAL DE FORMACIÓN</t>
  </si>
  <si>
    <t>10.1.</t>
  </si>
  <si>
    <t>La Organización definió y documento la competencia en seguridad vial de los colaboradores de la organización y los siguientes cargos y roles: 1. Líder del diseño e implementación del PESV. 2. Lideres de seguridad vial. 3. Capacitadores en seguridad vial. 4. Planificadores de rutas o personas que realizan la función de coordinar desplazamientos laborales. 5. Coordinadores técnicos de mantenimientos de vehículos. 6. Auditores de seguridad vial. 7. Brigadistas. 8. Colaboradores que conducen un vehículo para sus desplazamientos laborales. cumple con lo indicado en el paso 10</t>
  </si>
  <si>
    <t>10.2.</t>
  </si>
  <si>
    <t>La organización definió los lineamientos generales de sensibilización y capacitación para promover en la organización la formación de hábitos, comportamientos y conductas seguras en la vía.</t>
  </si>
  <si>
    <t>Se definen capacitaciones, campañas y divulgaciones de acuerdo a los programas de gestion</t>
  </si>
  <si>
    <t>10.3.</t>
  </si>
  <si>
    <t>El plan anual de formación incluye los temas de seguridad vial por cada actor vial independientemente del cargo o rol que desempeña, está enfocado en los riesgos identificados en el paso 6 y cumple con los requisitos definidos en el paso 10</t>
  </si>
  <si>
    <t>RESPONSABILIDAD Y COMPORTAMIENTO SEGURO</t>
  </si>
  <si>
    <t>11.1</t>
  </si>
  <si>
    <t>La organización asignó, documentó y comunicó en debida forma las funciones y responsabilidades en materia de seguridad vial de todos los actores viales de la organización, ¿Contiene como mínimo lo indicado en el paso 11?</t>
  </si>
  <si>
    <t xml:space="preserve">  El ítem no aplica de acuerdo al nivel BASICO del PESV de la entidad		 </t>
  </si>
  <si>
    <t>11.2</t>
  </si>
  <si>
    <t>¿La organización realizó la evaluación de la competencia en seguridad vial a colaboradores que realizan desplazamientos laborales, al menos una (1) vez al año, contiene como mínimo lo indicado en el paso 11?</t>
  </si>
  <si>
    <t>11.3</t>
  </si>
  <si>
    <t>¿La organización cuenta con el procedimiento documentado de evaluación de la competencia de los conductores?</t>
  </si>
  <si>
    <t>11.4</t>
  </si>
  <si>
    <t>¿La organización definió la metodología para lograr comportamientos interdependientes y promoción de la formación de hábitos y conductas seguros en la vía?</t>
  </si>
  <si>
    <t>PLAN DE PREPARACIÓN Y RESPUESTA ANTE EMERGENCIAS VIALES</t>
  </si>
  <si>
    <t>12.1</t>
  </si>
  <si>
    <t>¿La organización elaboró un plan de preparación y respuesta ante emergencias viales, incluye como mínimo los requisitos mencionados en el paso 12?</t>
  </si>
  <si>
    <t>12.2</t>
  </si>
  <si>
    <t>¿El plan de preparación y respuesta ante emergencias viales tiene en cuenta a todos los colaboradores de la organización, los riesgos de las rutas, la ubicación de los centros de atención médica y los organismos de socorro en rutas frecuentes?</t>
  </si>
  <si>
    <t>INVESTIGACIÓN INTERNA DE SINIESTROS VIALES</t>
  </si>
  <si>
    <t>13.1</t>
  </si>
  <si>
    <t>¿La organización documentó y aplicó una técnica, metodología o procedimiento para reportar, registrar, investigar, analizar y divulgar los siniestros viales en los que se ven involucrados los colaboradores de la organización en los desplazamientos laborales y en el entorno próximo de la organización, incluye como mínimo los requisitos mencionados en el Paso 13?</t>
  </si>
  <si>
    <t xml:space="preserve">    El ítem no aplica de acuerdo al nivel BASICO del PESV de la entidad, sin embargo se realiza el registro, investigación y análisis de los incidentes y accidentes de tránsito.    </t>
  </si>
  <si>
    <t>13.2</t>
  </si>
  <si>
    <t>¿La organización divulgó las lecciones aprendidas de los siniestros viales?</t>
  </si>
  <si>
    <t xml:space="preserve">  El ítem no aplica de acuerdo al nivel BASICO del PESV de la entidad, sin embargo se generan y divulgan lecciones aprendidas relacionadas con incidentes y accidentes de tránsito.  </t>
  </si>
  <si>
    <t>Vías seguras administradas por la organización</t>
  </si>
  <si>
    <t>14.1</t>
  </si>
  <si>
    <t>¿La organización documentó un protocolo de operación y mantenimiento de las vías públicas y/o privadas que tenga a cargo, que administre o que controle directamente la organización, incluye como mínimo los requisitos mencionados en el paso 14?</t>
  </si>
  <si>
    <t>NO CUMPLE</t>
  </si>
  <si>
    <t xml:space="preserve"> Se requiere definir la planificación y controles operacionales para los trayectos misionales </t>
  </si>
  <si>
    <t>14.2</t>
  </si>
  <si>
    <t>¿La organización documentó los siniestros viales que se presentan por parte de terceros o por parte de colaboradores de la organización que utilizan las vías que administra y controla la organización, contiene como mínimo los requisitos mencionados en el Paso 14?</t>
  </si>
  <si>
    <t>14.3</t>
  </si>
  <si>
    <t>¿Para el caso de las concesiones viales aplican los requisitos mínimos mencionados en el Paso 14?</t>
  </si>
  <si>
    <t>PLANIFICACIÓN DE DESPLAZAMIENTOS LABORALES</t>
  </si>
  <si>
    <t>¿Se tiene documentado el procedimiento que utiliza la organización para la planificación de viajes misionales de los colaboradores de la organización, teniendo en cuenta los riesgos en relación con la seguridad vial, ¿contiene como mínimo los requisitos mencionados en el paso 15?</t>
  </si>
  <si>
    <t xml:space="preserve">INSPECCIÓN DE VEHÍCULOS Y EQUIPOS </t>
  </si>
  <si>
    <t>16.1</t>
  </si>
  <si>
    <t>¿La organización definió un procedimiento y un formato de registro para la inspección preoperacional diaria de vehículos automotores y no automotores que se utilizan para desplazamientos laborales de la organización teniendo en cuenta el nivel de riesgo vial de la operación?</t>
  </si>
  <si>
    <t>16.2</t>
  </si>
  <si>
    <t>¿La inspección preoperacional diaria contiene al menos la disponibilidad de los elementos a inspeccionar, el buen funcionamiento del vehículo, su estado y los niveles aceptables para el funcionamiento y la seguridad del vehículo y de sus ocupantes y demás requisitos mencionados en el paso 16?</t>
  </si>
  <si>
    <t>MANTENIMIENTO Y CONTROL DE VEHÍCULOS SEGUROS Y EQUIPOS</t>
  </si>
  <si>
    <t xml:space="preserve">17.1 </t>
  </si>
  <si>
    <t>¿La organización diseñó e implementó un plan de mantenimiento preventivo para vehículos automotores y no automotores que se utilizan para los desplazamientos laborales al servicio de la organización, contempla los requisitos mencionados en el Paso 17?</t>
  </si>
  <si>
    <t>17.2</t>
  </si>
  <si>
    <t>¿La organización documentó y mantiene la hoja de vida de cada vehículos automotores y no automotores que se utilizan para los fines misionales de la organización y contempla los requisitos mencionados en el Paso 17?</t>
  </si>
  <si>
    <t>17.3</t>
  </si>
  <si>
    <t>¿La organización documenta el mantenimiento de los vehículos de propiedad de los colaboradores puestos al servicio de la organización, para el cumplimiento de sus funciones?</t>
  </si>
  <si>
    <t xml:space="preserve"> No se cuenta con vehículos propiedad de colaboradores puestos al servicio del ministerio </t>
  </si>
  <si>
    <t>GESTIÓN DEL CAMBIO Y GESTIÓN DE CONTRATISTAS</t>
  </si>
  <si>
    <t>18.1</t>
  </si>
  <si>
    <t>¿La organización dispone de un procedimiento para evaluar los impactos que puedan generar los cambios externos e internos en la seguridad vial?</t>
  </si>
  <si>
    <t>18.2</t>
  </si>
  <si>
    <t>¿La organización realizó el análisis del impacto de los cambios planeados y no planeados y realizó las gestiones de manera previa para prevenir riesgos y consecuencias en seguridad vial?</t>
  </si>
  <si>
    <t>18.3</t>
  </si>
  <si>
    <t>La organización verificó que los contratistas que están obligados a diseñar e implementar el PESV de conformidad con lo dispuesto en el artículo 12 de la Ley 1503 de 2011, modificado por el artículo 110 del Decreto Ley 2106 de 2019 o las normas que lo modifiquen o constituyan, cumplan con dicha obligación?</t>
  </si>
  <si>
    <t>18.4</t>
  </si>
  <si>
    <t>La organización estableció las disposiciones que en seguridad vial deben cumplir los contratistas, subcontratistas y terceros, incluyendo conductores y propietarios de vehículos permanentes y ocasionales que no están obligados a diseñar e implementar un PESV, cumplen con las disposiciones mínimas mencionados en el Paso 18?</t>
  </si>
  <si>
    <t>18.5</t>
  </si>
  <si>
    <t>¿La organización definió los responsables de supervisar el cumplimiento de las obligaciones en seguridad vial establecidas a los contratistas que realizan desplazamientos laborales?</t>
  </si>
  <si>
    <t>ARCHIVO Y RETENCIÓN DOCUMENTAL</t>
  </si>
  <si>
    <t>19.1</t>
  </si>
  <si>
    <t xml:space="preserve">¿La organización mantiene disponible, debidamente controlada y actualizada la documentación del Plan Estratégico de Seguridad Vial? </t>
  </si>
  <si>
    <t xml:space="preserve"> El item no aplica de acuerdo al nivel BASICO del PESV de la entidad		</t>
  </si>
  <si>
    <t>19.2</t>
  </si>
  <si>
    <t>¿La organizacipon raelizó la retención documental de registros y evidencias que soportan la implementación del PESV, asegurando su identificación, legibilidad, accesibilidad y protección contra daños o pérdida, los cuales y deben almacenarse al menos por cinco (5) años salvo norma especial en contrario?</t>
  </si>
  <si>
    <t>¿La organización realiza el almacenamiento de los registros de las inspecciones preoperacionales por un (1) año?</t>
  </si>
  <si>
    <t>DEFINICIÓN DE INDICADORES</t>
  </si>
  <si>
    <t>20.1</t>
  </si>
  <si>
    <t>¿La organización realizó el registro, la medición y análisis de los indicadores mínimos de gestión del PESV de acuerdo al nivel aplicable según lo establecido en la Tabla 10 del Capítulo I del presente anexo?</t>
  </si>
  <si>
    <t>20.2</t>
  </si>
  <si>
    <t>¿La organización identificó indicadores adicionales a los mínimos descritos en la Tabla 10 del Capítulo I del presente anexo, cada indicador adicional fue construido de acuerdo a las características mencionadas en el Paso 20?</t>
  </si>
  <si>
    <t>20.3</t>
  </si>
  <si>
    <t>La organización realizó el reporte de autogestión anual a la entidad verificadora que le corresponda de los resultados de la medición y análisis de los indicadores a los que hace referencia la Tabla 10 del Capítulo I del presente anexo y la información listada en el paso 20 con corte al 31 de diciembre de cada año, y teniendo en cuenta que el reporte se debe realizar a más tardar el 31 de enero de cada año?</t>
  </si>
  <si>
    <t>REGISTRO Y ANÁLISIS ESTADÍSTICO DE SINIESTROS VIALES</t>
  </si>
  <si>
    <t>21.1</t>
  </si>
  <si>
    <t>¿La organización definió su línea base de la siniestralidad vial, en la cual se determina la posición actual de la organización con relación a la seguridad vial de acuerdo con su nivel de pérdida?</t>
  </si>
  <si>
    <t>21.2</t>
  </si>
  <si>
    <t>¿la organización lleva registro estadístico, tendencia, proyección a nivel estadístico y análisis de los siniestros viales, diferenciando los siniestros viales de acuerdo con la gravedad del evento según el nivel de pérdida y separando los análisis estadísticos de los desplazamientos laborales y de los desplazamientos cotidianos / no laborales.</t>
  </si>
  <si>
    <t xml:space="preserve">21.3 </t>
  </si>
  <si>
    <t>Los lideres de Seguridad Vial analiza los resultados de la siniestralidad vial de acuerdo con lo definido en el Paso 21?</t>
  </si>
  <si>
    <t>AUDITORÍA ANUAL</t>
  </si>
  <si>
    <t>22.1</t>
  </si>
  <si>
    <t>¿La organización realizó al menos una auditoría anual interna para evaluar el cumplimiento y las evidencias de la planificación, implementación, seguimiento y mejora del PESV, de acuerdo con lo establecido en el Capítulo I del presente anexo? Nota: La organización puede optar por manejar auditorías integradas y aplicar</t>
  </si>
  <si>
    <t xml:space="preserve"> Ítem a definir de acuerdo al alcance del plan de auditoria para 2024 </t>
  </si>
  <si>
    <t>22.2</t>
  </si>
  <si>
    <t>¿La organización documentó y aplicó un procedimiento para la realización de las auditorías internas al PESV de la organización y contempla lo mencionado en el Paso 22?</t>
  </si>
  <si>
    <t xml:space="preserve">22.3 </t>
  </si>
  <si>
    <t>¿La organización definió la competencia de los auditores internos para el PESV, siguiendo los requisitos del Paso 10. ¿Competencia y plan anual de formación?</t>
  </si>
  <si>
    <t>22.4</t>
  </si>
  <si>
    <t>¿El (los) auditor(es) interno(s) son persona(s) diferente(s) al líder del diseño e implementación del PESV y las auditorías fueron planificadas con la participación de los lideres de Seguridad Vial?</t>
  </si>
  <si>
    <t>MEJORA CONTINUA, ACCIONES PREVENTIVAS Y CORRECTIVAS</t>
  </si>
  <si>
    <t>23.1</t>
  </si>
  <si>
    <t>¿La organización definió e implementó las acciones preventivas y/o correctivas necesarias con base en los resultados de la medición y análisis de los indicadores y auditorías del PESV?</t>
  </si>
  <si>
    <t xml:space="preserve"> Cumplimiento del ítem de acuerdo a los resultados anuales que arroje el PESV para 2024 </t>
  </si>
  <si>
    <t xml:space="preserve">MECANISMOS DE COMUNICACIÓN Y PARTICIPACIÓN </t>
  </si>
  <si>
    <t>¿La organización definió y puso a disposición los mecanismos de comunicación y participación en relación con la seguridad vial, así como la frecuencia de las comunicaciones, que por lo menos, debe ser trimestral y contener la promoción de la seguridad vial, de acuerdo con lo definido en el Paso 24?</t>
  </si>
  <si>
    <t>Item para definir dentro de la Matriz de comunicacion, participacion y consulta</t>
  </si>
  <si>
    <t>CUMPLIMIENTO</t>
  </si>
  <si>
    <t xml:space="preserve">CUMPLE </t>
  </si>
  <si>
    <t>NO  CUMPLE</t>
  </si>
  <si>
    <t>% DE CUMPLIMIENTO</t>
  </si>
  <si>
    <t>MATRIZ IDENTIFICACION DE PELIGROS, EVALUACIÓN DE RIESGOS Y ESTABLECIMIENTO DE CONTROLES</t>
  </si>
  <si>
    <t>PROCESO</t>
  </si>
  <si>
    <t>ZONA / LUGAR</t>
  </si>
  <si>
    <t>Rutinario (si o no)</t>
  </si>
  <si>
    <t>Peligro</t>
  </si>
  <si>
    <t>Controles existentes</t>
  </si>
  <si>
    <t>Evaluación del riesgo</t>
  </si>
  <si>
    <t>Valoración del riesgo</t>
  </si>
  <si>
    <t>Medidas de intervención</t>
  </si>
  <si>
    <t>Clasificación</t>
  </si>
  <si>
    <t>Fuente</t>
  </si>
  <si>
    <t xml:space="preserve">Descripción </t>
  </si>
  <si>
    <t>Efectos posibles</t>
  </si>
  <si>
    <t xml:space="preserve">Medio </t>
  </si>
  <si>
    <t>Individuo</t>
  </si>
  <si>
    <t>Nivel de deficiencia</t>
  </si>
  <si>
    <t>Nivel de exposición</t>
  </si>
  <si>
    <t>Nivel de probabilidad (NDXNE)</t>
  </si>
  <si>
    <t>Nivel de consecuencia</t>
  </si>
  <si>
    <t>Nivel de riesgo</t>
  </si>
  <si>
    <t>Interpretación del NR</t>
  </si>
  <si>
    <t>Aceptabilidad del riesgo</t>
  </si>
  <si>
    <t>Eliminación</t>
  </si>
  <si>
    <t>Sustitución</t>
  </si>
  <si>
    <t xml:space="preserve">Controles de ingeniería </t>
  </si>
  <si>
    <t>Señalización/ advertencia, controles Admón.</t>
  </si>
  <si>
    <t>Equipos de protección personal</t>
  </si>
  <si>
    <t>GESTION INTEGRADA DEL PORTAFOLIO DE PLANES, PROGRAMAS Y PROYECTOS / AMINISTRACIÓN DEL SISTEMA INTEGRADO DE GESTIÓN</t>
  </si>
  <si>
    <t>OFICINA ASESORA DE PLANEACIÓN (GIP/SIG) Todas la oficinas</t>
  </si>
  <si>
    <t>Asesoramiento de los planes, programas y proyectos relacionados con la planeación integral del Sector para cumplir con los objetivos estratégicos propuestos de acuerdo con la normatividad vigente y necesidades del sector. 
Formulación y seguimiento de planes estratégicos sectoriales e institucionales. Actividades escritorio, digitación de información, revisión de documentos.
Elaboración de documentación propia del área. Proponer y realizar estudios e investigaciones relacionados con la misión institucional.
Asistir a las reuniones en las que se le requiera. Permanencia en las instalaciones de la Entidad.
Asistir a las reuniones en las que se le requiera en representación de la Entidad. Desplazamientos fuera de la sede principal.</t>
  </si>
  <si>
    <t>BIOLÓGICO</t>
  </si>
  <si>
    <t>Virus</t>
  </si>
  <si>
    <t>Exposición a microorganismos por condiciones ambientales y estado de salud de funcionarios.
Exposición a agentes biológicos como el virus SARS-COV 2, por contacto directo entre personas y/o  con objetos contaminados.</t>
  </si>
  <si>
    <r>
      <rPr>
        <b/>
        <sz val="11"/>
        <color theme="1"/>
        <rFont val="Arial Narrow"/>
        <family val="2"/>
      </rPr>
      <t xml:space="preserve">Salud. </t>
    </r>
    <r>
      <rPr>
        <sz val="11"/>
        <color theme="1"/>
        <rFont val="Arial Narrow"/>
        <family val="2"/>
      </rPr>
      <t>Contagio masivo de trabajadores, por ser un virus presente en la comunidad, Enfermedad respiratoria grave sintomática. Hospitalización en UCI. Muerte</t>
    </r>
  </si>
  <si>
    <t xml:space="preserve">Desinfección y limpieza  en el lugar de trabajo, divulgación en prevención  del enfermedades respiratorias y virus </t>
  </si>
  <si>
    <t>Señalización de: Lavado de manos,  Limpieza y desinfección permanente de áreas de trabajo.</t>
  </si>
  <si>
    <t>Medidas de prevención para la contención del virus: Lavado de manos</t>
  </si>
  <si>
    <t>No aplica</t>
  </si>
  <si>
    <t>Acondicionamiento de puestos de trabajo
Disponibilidad de puntos para acceso a gel antibacterial
Disponibilidad de lavamanos</t>
  </si>
  <si>
    <t xml:space="preserve">
Capacitación en riesgo biológico
Distanciamiento Social
Exámenes médicos periódicos</t>
  </si>
  <si>
    <t>Tapabocas</t>
  </si>
  <si>
    <t>FÍSICO</t>
  </si>
  <si>
    <r>
      <rPr>
        <b/>
        <sz val="11"/>
        <color indexed="8"/>
        <rFont val="Arial Narrow"/>
        <family val="2"/>
      </rPr>
      <t>Radiaciones No Ionizantes</t>
    </r>
    <r>
      <rPr>
        <sz val="11"/>
        <color indexed="8"/>
        <rFont val="Arial Narrow"/>
        <family val="2"/>
      </rPr>
      <t xml:space="preserve">  
Manejo de Equipo de Computo</t>
    </r>
  </si>
  <si>
    <t>Manejo de Equipo de Computo</t>
  </si>
  <si>
    <r>
      <rPr>
        <b/>
        <sz val="11"/>
        <color indexed="8"/>
        <rFont val="Arial Narrow"/>
        <family val="2"/>
      </rPr>
      <t xml:space="preserve">Salud. </t>
    </r>
    <r>
      <rPr>
        <sz val="11"/>
        <color indexed="8"/>
        <rFont val="Arial Narrow"/>
        <family val="2"/>
      </rPr>
      <t>Cataratas. Alteraciones oculares: Irritación conjuntival, inflamación cornea. Cansancio visual</t>
    </r>
  </si>
  <si>
    <t>No existentes</t>
  </si>
  <si>
    <t>Ventilación Natural y/o reforzada.</t>
  </si>
  <si>
    <t xml:space="preserve">Exámenes Médicos Ocupacionales.       </t>
  </si>
  <si>
    <t>N.A</t>
  </si>
  <si>
    <t>Mantenimiento preventivo de equipos de cómputo</t>
  </si>
  <si>
    <t>Realizar evaluaciones médicas ocupacionales de ingreso y periódicas con optometría.
Capacitación en auto cuidado. 
Capacitación en conservación visual.</t>
  </si>
  <si>
    <t>No aplican</t>
  </si>
  <si>
    <t>TEMPERATURAS EXTREMAS (FRIO O CALOR)</t>
  </si>
  <si>
    <t>Ventilación natural durante la jornada laboral que varia dependiendo de la hora del día o del clima. (calor y frio)</t>
  </si>
  <si>
    <t>Alergias, resfriados, sinusitis, rinitis, faringitis y otras infecciones, respiratorias, dolores articulares, síntomas alérgicos: estornudos, rinorrea, tos irritativa.</t>
  </si>
  <si>
    <t>No existente</t>
  </si>
  <si>
    <t xml:space="preserve">Mediciones de temperatura (Estudio de confort térmico) </t>
  </si>
  <si>
    <t>Uso de ropa adecuada según el confort de temperatura</t>
  </si>
  <si>
    <t>Implementar recomendaciones del estudio de temperatura</t>
  </si>
  <si>
    <r>
      <rPr>
        <b/>
        <sz val="11"/>
        <color indexed="8"/>
        <rFont val="Arial Narrow"/>
        <family val="2"/>
      </rPr>
      <t>Iluminación</t>
    </r>
    <r>
      <rPr>
        <sz val="11"/>
        <color indexed="8"/>
        <rFont val="Arial Narrow"/>
        <family val="2"/>
      </rPr>
      <t xml:space="preserve"> 
Luz visible por exceso o deficiencia</t>
    </r>
  </si>
  <si>
    <t>Área de trabajo con luz artificial para el desarrollo de tareas propias del trabajo (manejo de información).</t>
  </si>
  <si>
    <r>
      <rPr>
        <b/>
        <sz val="11"/>
        <color indexed="8"/>
        <rFont val="Arial Narrow"/>
        <family val="2"/>
      </rPr>
      <t>Salud.</t>
    </r>
    <r>
      <rPr>
        <sz val="11"/>
        <color indexed="8"/>
        <rFont val="Arial Narrow"/>
        <family val="2"/>
      </rPr>
      <t xml:space="preserve"> Disminución de la agudeza visual, Fatiga Visual, Cefalea, Dolor e irritación en los parpados, Cambios en el estado de  animo</t>
    </r>
  </si>
  <si>
    <t>Equipos con generación de radiación mínima. Medidas de control conforme a los estándares para este tipo de equipos</t>
  </si>
  <si>
    <t>Mantenimiento de luminarias
Instalación de persianas</t>
  </si>
  <si>
    <t>Exámenes ocupacionales y  pausas activas</t>
  </si>
  <si>
    <t xml:space="preserve">Evaluar posibilidad de adquirir filtro protector de rayos UV para la pantalla de las video terminales. </t>
  </si>
  <si>
    <t>Implementación de pausas activas.
Inspecciones de seguridad a puestos de trabajo. 
Realizar evaluaciones médicas visuales.</t>
  </si>
  <si>
    <t>PSICOSOCIAL</t>
  </si>
  <si>
    <r>
      <rPr>
        <b/>
        <sz val="11"/>
        <color indexed="8"/>
        <rFont val="Arial Narrow"/>
        <family val="2"/>
      </rPr>
      <t xml:space="preserve">Condiciones de la tarea
</t>
    </r>
    <r>
      <rPr>
        <sz val="11"/>
        <color indexed="8"/>
        <rFont val="Arial Narrow"/>
        <family val="2"/>
      </rPr>
      <t>Carga mental, contenido de la tarea</t>
    </r>
  </si>
  <si>
    <t>Minuciosidad de la tarea, altos volúmenes de trabajo</t>
  </si>
  <si>
    <r>
      <rPr>
        <b/>
        <sz val="11"/>
        <color indexed="8"/>
        <rFont val="Arial Narrow"/>
        <family val="2"/>
      </rPr>
      <t xml:space="preserve">Salud. </t>
    </r>
    <r>
      <rPr>
        <sz val="11"/>
        <color indexed="8"/>
        <rFont val="Arial Narrow"/>
        <family val="2"/>
      </rPr>
      <t>Estrés individual, irritabilidad, alteraciones del sueño, cambios alimenticios</t>
    </r>
  </si>
  <si>
    <t xml:space="preserve">Aplicación de la batería de riesgo psicosocial.
Actividades enfocadas a la prevención  del riesgo psicosocial. </t>
  </si>
  <si>
    <t>Implementar un PVE en riesgo Psicosocial cumpliendo con las fases de identificación, evaluación, prevención, intervención y monitoreo permanente. 
Capacitación sobre las condiciones psicosociales.
Conformación del Comité de convivencia laboral, actividades para la mejora del ambiente laboral.</t>
  </si>
  <si>
    <t>BIOMECÁNICO</t>
  </si>
  <si>
    <r>
      <rPr>
        <b/>
        <sz val="11"/>
        <color indexed="8"/>
        <rFont val="Arial Narrow"/>
        <family val="2"/>
      </rPr>
      <t xml:space="preserve">Postura </t>
    </r>
    <r>
      <rPr>
        <sz val="11"/>
        <color indexed="8"/>
        <rFont val="Arial Narrow"/>
        <family val="2"/>
      </rPr>
      <t xml:space="preserve">
(prolongada, mantenida)</t>
    </r>
  </si>
  <si>
    <t>Postura sedante durante la jornada laboral.</t>
  </si>
  <si>
    <r>
      <rPr>
        <b/>
        <sz val="11"/>
        <color theme="1"/>
        <rFont val="Arial Narrow"/>
        <family val="2"/>
      </rPr>
      <t xml:space="preserve">Salud. </t>
    </r>
    <r>
      <rPr>
        <sz val="11"/>
        <color theme="1"/>
        <rFont val="Arial Narrow"/>
        <family val="2"/>
      </rPr>
      <t>Lumbalgias, fatiga muscular,  alteración sistema circulatorio en miembros inferiores</t>
    </r>
  </si>
  <si>
    <t>Sillas ergonómicas, pantallas ajustables a la ergonomía del colaborador</t>
  </si>
  <si>
    <t>PVE Biomecánico, inspecciones de puestos de trabajo</t>
  </si>
  <si>
    <t>Programa de Pausas Activas, Realización de exámenes médicos ocupacionales</t>
  </si>
  <si>
    <t>Continuar con el acondicionamiento de puestos de trabajo de acuerdo a las  recomendaciones resultantes de las inspecciones de puestos de trabajo propuestas.</t>
  </si>
  <si>
    <t>1. Capacitación en desordenes musculo esqueléticos.
2. Capacitación en Higiene postural.
3. Continuidad a las inspecciones de puestos de trabajo por reubicación o por recomendación medica - exámenes periódicos.
4. Formación de líderes en pausas activas</t>
  </si>
  <si>
    <t>Movimiento repetitivo</t>
  </si>
  <si>
    <t>Movimientos repetitivos por la digitación de la información.</t>
  </si>
  <si>
    <r>
      <rPr>
        <b/>
        <sz val="11"/>
        <color theme="1"/>
        <rFont val="Arial Narrow"/>
        <family val="2"/>
      </rPr>
      <t xml:space="preserve">Salud. </t>
    </r>
    <r>
      <rPr>
        <sz val="11"/>
        <color theme="1"/>
        <rFont val="Arial Narrow"/>
        <family val="2"/>
      </rPr>
      <t>Síndrome de túnel del carpo, Tenosinovitis de Quervain, epicondilitis, síndrome de manguito rotador, fatiga muscular</t>
    </r>
  </si>
  <si>
    <t>CONDICIONES DE SEGURIDAD</t>
  </si>
  <si>
    <t>Eléctrico</t>
  </si>
  <si>
    <t>Cableado en los puestos de trabajo.</t>
  </si>
  <si>
    <r>
      <rPr>
        <b/>
        <sz val="11"/>
        <color theme="1"/>
        <rFont val="Arial Narrow"/>
        <family val="2"/>
      </rPr>
      <t xml:space="preserve">Seguridad. </t>
    </r>
    <r>
      <rPr>
        <sz val="11"/>
        <color theme="1"/>
        <rFont val="Arial Narrow"/>
        <family val="2"/>
      </rPr>
      <t>Fallas eléctricas que pueden ser la causa principal de incendio en los equipos de oficina</t>
    </r>
  </si>
  <si>
    <t xml:space="preserve">Inspecciones locativas, mantenimiento de instalaciones, </t>
  </si>
  <si>
    <t>Organización del cableado bajo los puestos de trabajo.</t>
  </si>
  <si>
    <t>Locativo</t>
  </si>
  <si>
    <t>Condiciones de orden y aseo en los pasillos y áreas comunes de la entidad. Uso de escaleras.</t>
  </si>
  <si>
    <r>
      <rPr>
        <b/>
        <sz val="11"/>
        <color theme="1"/>
        <rFont val="Arial Narrow"/>
        <family val="2"/>
      </rPr>
      <t xml:space="preserve">Seguridad. </t>
    </r>
    <r>
      <rPr>
        <sz val="11"/>
        <color theme="1"/>
        <rFont val="Arial Narrow"/>
        <family val="2"/>
      </rPr>
      <t>Caída de personas, caída de objetos/accidentes de trabajo, golpes, contusiones, traumas, heridas</t>
    </r>
  </si>
  <si>
    <t>Bandas antideslizantes en escaleras</t>
  </si>
  <si>
    <t>Inspecciones locativas, mantenimiento de instalaciones,</t>
  </si>
  <si>
    <t>Sensibilización en orden y aseo</t>
  </si>
  <si>
    <t>1. Señalizar las áreas que se encuentran húmedas o que presenten riesgo de caída para los funcionarios
2. Realizar charlar de orden y aseo a los funcionarios
3. Continuar con la realización de las inspecciones locativas.
4. Continuar con el mantenimiento preventivo de las instalaciones</t>
  </si>
  <si>
    <t>Público</t>
  </si>
  <si>
    <t>Desplazamiento fuera de la Entidad.</t>
  </si>
  <si>
    <r>
      <rPr>
        <b/>
        <sz val="11"/>
        <color theme="1"/>
        <rFont val="Arial Narrow"/>
        <family val="2"/>
      </rPr>
      <t xml:space="preserve">Seguridad. </t>
    </r>
    <r>
      <rPr>
        <sz val="11"/>
        <color theme="1"/>
        <rFont val="Arial Narrow"/>
        <family val="2"/>
      </rPr>
      <t>Agresión física, agresión verbal, robo</t>
    </r>
  </si>
  <si>
    <t>Capacitación en riesgo público</t>
  </si>
  <si>
    <t>1. Capacitación en riesgo público</t>
  </si>
  <si>
    <t>FENOMENOS NATURALES</t>
  </si>
  <si>
    <t>Sismos
Terremotos</t>
  </si>
  <si>
    <t>Condiciones naturales</t>
  </si>
  <si>
    <r>
      <rPr>
        <b/>
        <sz val="11"/>
        <rFont val="Arial Narrow"/>
        <family val="2"/>
      </rPr>
      <t>Seguridad.</t>
    </r>
    <r>
      <rPr>
        <sz val="11"/>
        <rFont val="Arial Narrow"/>
        <family val="2"/>
      </rPr>
      <t xml:space="preserve"> Daños materiales y a terceros, pérdidas humanas.</t>
    </r>
  </si>
  <si>
    <t>Equipos para la atención de emergencias / Plan de emergencias</t>
  </si>
  <si>
    <t>Brigada de Emergencias</t>
  </si>
  <si>
    <t>Mantenimiento preventivo y correctivo de los equipos de emergencia</t>
  </si>
  <si>
    <t xml:space="preserve">Registros de mantenimiento a extintores,  inspecciones de equipos para la atención de emergencias, Capacitación y entrenamiento de la brigada de emergencia, Divulgación del plan de emergencias a todo el personal, Simulacros de evacuación, </t>
  </si>
  <si>
    <t>GESTION ESTRATEGICA DE TECNOLOGIAS DE LA INFORMACION</t>
  </si>
  <si>
    <t>OFICINA DE TECNOLOGÍAS DE LA INFORMACIÓN Y LA COMUNICACIÓN (Todas las oficinas)</t>
  </si>
  <si>
    <t>Satisfacer las necesidades de tecnologías de información y telecomunicaciones del Ministerio de Ambiente y Desarrollo Sostenible mediante el soporte técnico, implementación de servicios tecnológicos, operación y mantenimiento que
permita la protección de las activos de información, la continuidad del servicio y seguridad de la información para cumplir con los fines de la Entidad.</t>
  </si>
  <si>
    <t>NO</t>
  </si>
  <si>
    <t>GESTION DE COMUNICACIÓN ESTRATEGICA</t>
  </si>
  <si>
    <t xml:space="preserve">GRUPO DE COMUNICACIONES (Todas las oficinas) </t>
  </si>
  <si>
    <t>Desarrollo de comunicaciones clave:  elaborar comunicaciones clave sobre las políticas, logros y objetivos del Ministerio de manera clara y efectiva para diferentes audiencias.
Gestión de medios de comunicación: Coordinar entrevistas, conferencias de prensa y comunicados para medios, asegurando una cobertura positiva y precisa de las acciones y políticas ministeriales.
Producción de contenido multimedia: Crear contenido audiovisual, infografías, publicaciones en redes sociales y otros materiales que comuniquen de manera comprensible las iniciativas del Ministerio.
Organización de campañas publicitarias: Planificar y ejecutar campañas de sensibilización o actividades de promoción para involucrar a la comunidad y fomentar la participación ciudadana en las políticas ministeriales.</t>
  </si>
  <si>
    <t>NEGOCIACION INTERNACIONAL, COOPERACION Y BANCA</t>
  </si>
  <si>
    <t xml:space="preserve">OFICINA DE ASUNTOS INTERNACIONALES (todas las oficinas) </t>
  </si>
  <si>
    <t>Dirigir los planes, programas y procesos relacionados con los asuntos internacionales del Ministerio, y orientar y recomendar sobre estos asuntos a la Alta Dirección, con el fin de cumplir los compromisos internacionales y metas establecidas según la normatividad aplicable y las necesidades del sector.
Preparar los documentos o insumos necesarios para la participación del país en escenarios internacionales sobre ambiente y desarrollo sostenible, en coordinación con el Ministerio y el SINA, en materia de negociaciones y cooperación internacional.
Asistir a las reuniones en las que se le requiera en representación de la Entidad. Desplazamientos fuera de la sede principal.
Adelantar y participar en los comités, comisiones, reuniones y actividades adquiridos por la Oficina
Asistir a las reuniones en las que se le requiera. Permanencia en las instalaciones de la Entidad.</t>
  </si>
  <si>
    <r>
      <rPr>
        <b/>
        <sz val="11"/>
        <color theme="1"/>
        <rFont val="Arial Narrow"/>
        <family val="2"/>
      </rPr>
      <t>Salud.</t>
    </r>
    <r>
      <rPr>
        <sz val="11"/>
        <color theme="1"/>
        <rFont val="Arial Narrow"/>
        <family val="2"/>
      </rPr>
      <t xml:space="preserve"> Lumbalgias, fatiga muscular,  alteración sistema circulatorio en miembros inferiores</t>
    </r>
  </si>
  <si>
    <t>INSPECCIONES</t>
  </si>
  <si>
    <t xml:space="preserve">TODOS LOS PROCESOS ESTRATEGICOS </t>
  </si>
  <si>
    <t>Todas las oficinas</t>
  </si>
  <si>
    <t>Permanecer o desplazarse en las oficinas
* Aplica para Visitantes</t>
  </si>
  <si>
    <t>BIOLOGICOS</t>
  </si>
  <si>
    <t>VIRUS, BACTERIAS, HONGOS</t>
  </si>
  <si>
    <t xml:space="preserve">Contacto con personas con enfermedades virales, ambientes contaminados con presencia de virus. Superficies contaminadas. </t>
  </si>
  <si>
    <t xml:space="preserve">Enfermedades infecciosas, alergias por exposición a ambientes o superficies contaminadas. </t>
  </si>
  <si>
    <t xml:space="preserve">Limpieza de las superficies de trabajo </t>
  </si>
  <si>
    <t>CONDICIONES DE SEGURIDAD - TECNOLÓGICO</t>
  </si>
  <si>
    <t>EXPLOSIÓN, FUGA, DERRAME, INCENDIO</t>
  </si>
  <si>
    <t>Exposición a riesgo tecnológico por almacenamiento de hidrocarburos de plantas eléctricas</t>
  </si>
  <si>
    <t>Quemaduras en la piel, muerte</t>
  </si>
  <si>
    <t>Inspecciones de condiciones de seguridad 
Señalización planta eléctrica y de área restringida.
Kit de derrame.
Plan de emergencias y contingencias</t>
  </si>
  <si>
    <t>EPP de acuerdo a la necesidad.
Participación en capacitaciones y simulacros</t>
  </si>
  <si>
    <t xml:space="preserve">Señalización de riesgo tecnológico
Simulacros de riesgo tecnológico.
</t>
  </si>
  <si>
    <t>CONDICIONES DE SEGURIDAD - LOCATIVO</t>
  </si>
  <si>
    <t>SISTEMAS Y MEDIOS DE ALMACENAMIENTO SUPERFICIES DE TRABAJO IRREGULARES, DESLIZANTES, CON DIFERENCIA DEL NIVEL, CONDICIONES DE ORDEN Y ASEO, CAIDAS DE OBJETO</t>
  </si>
  <si>
    <t>Posibles resbalones, caídas de personal por diferentes tipo de piso</t>
  </si>
  <si>
    <t>Caída, golpes, contusiones, esguince, fractura</t>
  </si>
  <si>
    <t>Mantenimiento de sede, Inspecciones locativas</t>
  </si>
  <si>
    <t>Promoción en autocuidado</t>
  </si>
  <si>
    <t>Acatar la señalización preventiva de piso húmedo
Diseño de guía de prevención de caídas en áreas de oficina.
Socialización de la guía de prevención de caídas en áreas de oficina.</t>
  </si>
  <si>
    <t>CONDICIONES DE SEGURIDAD - MECÁNICO</t>
  </si>
  <si>
    <t>ELEMENTOS O PARTES DE MÁQUINA, HERRAMIENTAS, EQUIPOS, PIEZAS A TRABAJAR, MATERIALES PROYECTADOS SÓLIDOS O FLUÍDOS</t>
  </si>
  <si>
    <t>Uso de artículos y elementos de oficina (saca grapas, tijeras, cosedora)</t>
  </si>
  <si>
    <t>Corte, pinchazos, golpes, lesiones leves</t>
  </si>
  <si>
    <t>Promoción de autocuidado</t>
  </si>
  <si>
    <t>Charla para la gestión de riesgos y promoción de autocuidado</t>
  </si>
  <si>
    <t>Uso de ascensores de la sede para trasladarse entre los pisos del edificio.</t>
  </si>
  <si>
    <t>Atrapamiento, caída, golpes, muerte.</t>
  </si>
  <si>
    <t>Mantenimiento preventivo  de los equipos
Certificación de los ascensores</t>
  </si>
  <si>
    <t>Señalización del uso del ascensor</t>
  </si>
  <si>
    <t>Mantenimiento periódico a los ascensores</t>
  </si>
  <si>
    <t xml:space="preserve">Realizar ficha comunicaciones para recomendaciones del uso del ascensor </t>
  </si>
  <si>
    <t>FLUIDOS O EXCREMENTOS</t>
  </si>
  <si>
    <t xml:space="preserve">Uso de baños de la sede. </t>
  </si>
  <si>
    <t>Alergias, infecciones  y/o  irritaciones cutáneas  por contacto con superficies contaminadas. Bacterias (hantavirus, toxoplasmosis,  presentes en baños.)</t>
  </si>
  <si>
    <t>Limpieza de las superficies en baños. 
Aseo general de unidades sanitarias.</t>
  </si>
  <si>
    <t>Mantenimiento preventivo de la sede</t>
  </si>
  <si>
    <t>Áreas deportivas (Escenarios deportivo), Escenarios culturales y recreativos</t>
  </si>
  <si>
    <t xml:space="preserve">Actividades de Bienestar. Torneos y competencias deportivas organizadas por el Ministerio </t>
  </si>
  <si>
    <t>LOCATIVO</t>
  </si>
  <si>
    <t>Condiciones de orden, aseo y estado del suelo donde se realizara la actividad.</t>
  </si>
  <si>
    <t xml:space="preserve"> Protocolo deportivo.</t>
  </si>
  <si>
    <t xml:space="preserve">1. Señalización temporal de delimitación del área que ocupa la cancha (durante eventos deportivos).
2. Realizar sensibilización sobre el protocolo deportivo.
</t>
  </si>
  <si>
    <t>Ropa y elementos personales deportivos: canilleras, tenis deportivos, ropa deportiva.</t>
  </si>
  <si>
    <t>BIOMECANICOS</t>
  </si>
  <si>
    <t>ESFUERZO - CARGA DINÁMICA</t>
  </si>
  <si>
    <t>Correr, trotar, movimiento de extremidades,  contacto brusco con otras personas.</t>
  </si>
  <si>
    <t>Golpes, torceduras, esguinces, lesiones, fracturas, desgarre muscular</t>
  </si>
  <si>
    <t>Campaña en prevención de accidentes y cuidados deportivos.
Reglas de juego limpio.</t>
  </si>
  <si>
    <t>Calentamiento.
EPP según el deporte.
Verificación de restricciones medicas</t>
  </si>
  <si>
    <t xml:space="preserve">De acuerdo con la disciplina deportiva </t>
  </si>
  <si>
    <t>Exterior / Vivienda de servidores y contratistas</t>
  </si>
  <si>
    <t>Desarrollo de actividades relacionadas con las funciones y obligaciones contractuales bajo la modalidad de trabajo en casa o teletrabajo</t>
  </si>
  <si>
    <t>PSICOSOCIALES</t>
  </si>
  <si>
    <t>CONDICIONES DE LA TAREA (CARGA MENTAL, CONTENIDO DE LA TAREA, DEMANDAS EMOCIONALES, SISTEMAS DE CONTROL, DEFINICION DE ROLES, MONOTONIA, ETC.)</t>
  </si>
  <si>
    <t xml:space="preserve">Generado por las demandas emocionales derivadas del ambiente de trabajo en el hogar, carga mental por la diversidad de tareas que se realizan simultáneamente. </t>
  </si>
  <si>
    <t>Fatiga física y mental. Trastornos emocionales. Ansiedad e inseguridad por el uso de las TIC. Estrés y trastornos derivados del mismo. Alteraciones: del sueño, del sistema digestivo, del sistema nervioso central. Posible desconcentración por duración de la tarea.</t>
  </si>
  <si>
    <t>Acuerdo de desempeño y actividades
Obligaciones contractuales definidas</t>
  </si>
  <si>
    <t>Comunicaciones, circulares, 
Aplicación de batería psicosocial
Actividades del plan de bienestar</t>
  </si>
  <si>
    <t>Atención psicosocial</t>
  </si>
  <si>
    <t>Aplicación de Batería Psicosocial para "Diagnóstico de Riesgo Psicosocial" del Ministerio</t>
  </si>
  <si>
    <t>POSTURA (PROLONGADA, MANTENIDA, FORZADA, ANTIGRAVITACIONAL)</t>
  </si>
  <si>
    <t xml:space="preserve">Generado por la postura prolongada en posición sentado(a)  durante ejecución de actividades administrativas requeridas por el cargo durante el trabajo en casa. Diseño o configuración del puesto de trabajo en casa. </t>
  </si>
  <si>
    <t>Desordenes Musculo esqueléticos: Dolores localizados, especialmente en la zona dorsal, cansancio, calambres, alteraciones en articulaciones de miembros o segmentos medios e inferiores</t>
  </si>
  <si>
    <t>Ninguno</t>
  </si>
  <si>
    <t xml:space="preserve">Comunicaciones, circulares, 
Capacitaciones </t>
  </si>
  <si>
    <t>Inspección de puesto de trabajo</t>
  </si>
  <si>
    <t xml:space="preserve">Inspección virtual a puestos de trabajo. Campaña de pausas activas para trabajo en casa </t>
  </si>
  <si>
    <t>MOVIMIENTO REPETITIVO</t>
  </si>
  <si>
    <t>Digitación derivadas de las tareas administrativas realizadas en el equipo en el hogar (escritorio - portátil)</t>
  </si>
  <si>
    <t>Desordenes Musculo esqueléticos (Síndrome del túnel del carpo, epicondilitis, tendinitis en miembros superiores) Fatiga muscular.</t>
  </si>
  <si>
    <t xml:space="preserve">Condiciones variables del puesto de trabajo en el hogar: Distribución de espacio, mobiliario, almacenamiento, condiciones ambientales propias de la casa como servicios e infraestructura (pisos, escaleras, barandas, puertas, ventanas, Etc.). Condiciones de orden y aseo </t>
  </si>
  <si>
    <t xml:space="preserve">Caídas a un mismo nivel y a diferente nivel, golpes, torceduras, fracturas, esguinces, politraumatismos,  heridas por desplazamientos,  movimientos en áreas o ruptura de Ventanas </t>
  </si>
  <si>
    <t>Inspección virtual a puestos de trabajo.</t>
  </si>
  <si>
    <t>JORNADA DE TRABAJO (PAUSAS, TRABAJO NOCTURNO, ROTACIÓN, HORAS EXTRAS, DESCANSOS)</t>
  </si>
  <si>
    <t xml:space="preserve">Actividades laborales que requieren mayor demanda de tiempo. Actividades realizadas en horarios extendidos o de descanso. </t>
  </si>
  <si>
    <t xml:space="preserve">Comunicaciones, circulares, </t>
  </si>
  <si>
    <t>Zona Rural , Urbana Externa a la Sede del Ministerio, zonas de parqueadero de la entidad</t>
  </si>
  <si>
    <t>Desplazamientos misionales fuera y dentro de la entidad</t>
  </si>
  <si>
    <t>CONDICIONES DE SEGURIDAD - VIAL</t>
  </si>
  <si>
    <t>ACCIDENTES DE TRANSITO</t>
  </si>
  <si>
    <r>
      <t>Desplazamientos misionales fuera de la entidad (nacionales o internacionales) como</t>
    </r>
    <r>
      <rPr>
        <u/>
        <sz val="11"/>
        <color theme="1"/>
        <rFont val="Arial Narrow"/>
        <family val="2"/>
      </rPr>
      <t xml:space="preserve"> peatón, conductor o pasajero</t>
    </r>
    <r>
      <rPr>
        <sz val="11"/>
        <color theme="1"/>
        <rFont val="Arial Narrow"/>
        <family val="2"/>
      </rPr>
      <t xml:space="preserve">, desplazamiento internos como peatón. </t>
    </r>
  </si>
  <si>
    <r>
      <rPr>
        <b/>
        <sz val="11"/>
        <color theme="1"/>
        <rFont val="Arial Narrow"/>
        <family val="2"/>
      </rPr>
      <t xml:space="preserve">Seguridad. </t>
    </r>
    <r>
      <rPr>
        <sz val="11"/>
        <color theme="1"/>
        <rFont val="Arial Narrow"/>
        <family val="2"/>
      </rPr>
      <t>Muerte, fracturas, lesiones múltiples Atrapamiento, traumas físicos, daños a terceros</t>
    </r>
  </si>
  <si>
    <t>Plan de Emergencia.
Plan Estratégico de Seguridad Vial.
Señalización vehicular y peatonal</t>
  </si>
  <si>
    <t>Uso del cinturón de seguridad.
Promoción de autocuidado.</t>
  </si>
  <si>
    <t>Mantenimiento periódico de luces en zonas de parqueo.</t>
  </si>
  <si>
    <t>Mantenimiento de señalización en zonas de parqueo.
Divulgación del plan de emergencias.</t>
  </si>
  <si>
    <t>FORMULACION Y SEGUIMIENTO DE POLITICAS AMBIENTALES / INSTRUMENTACION AMBIENTAL / GESTION DE DESARROLLO SOSTENIBLE</t>
  </si>
  <si>
    <t>OFICINA DE NEGOCIOS VERDES SOSTENIBLES</t>
  </si>
  <si>
    <t>Dirigir y asesorar los planes, programas y procesos relacionados con la elaboración de marcos e instrumentos de política que promuevan la realización y desarrollo de productos nuevos de valor agregado, y la generación de negocios verdes , así como las estrategias e instrumentos económicos, tributarios y financieros, con el fin de promover la conservación, recuperación, control y sostenibilidad del medio ambiente y los recursos naturales en coordinación con las entidades relacionadas y demás dependencias del Ministerio.
Gestionar, formular y evaluar los instrumentos económicos, financieros, tributarios, de política y de planificación, entre otros.
Permanencia en las instalaciones de la Entidad.
Asistir a las reuniones en las que se le requiera. Permanencia en las instalaciones de la Entidad.
Efectuar acompañamiento técnico a las entidades implementadoras de los instrumentos económicos, tributarios y financieros.</t>
  </si>
  <si>
    <t xml:space="preserve">Desinfección y limpieza  en el lugar de trabajo, prevención  del enfermedades respiratorias y virus </t>
  </si>
  <si>
    <t>Lavado de manos,  Limpieza y desinfección permanente de áreas de trabajo.</t>
  </si>
  <si>
    <t>Promoción de lavado de manos, aislamiento personal y uso de EPP</t>
  </si>
  <si>
    <t xml:space="preserve">Manipulación de archivo, expedientes, carpetas, documentos, etc. </t>
  </si>
  <si>
    <t>Lavado de manos.
Gel antibacterial
Fumigación. 
Limpieza en áreas de trabajo</t>
  </si>
  <si>
    <t>Uso de EPP: Guantes, protector respiratorio, bata.</t>
  </si>
  <si>
    <t xml:space="preserve">Verificación de uso de EPP.
Reforzar la importancia en el uso de EPP.
</t>
  </si>
  <si>
    <t>Postura prolongada para tareas como: Leer, escribir, elaborar informes, revisar documentos y demás tareas en puesto de trabajo.</t>
  </si>
  <si>
    <t>Desordenes de trauma acumulativo, lesiones musculoesqueléticas, fatiga, alteraciones del sistema cardiovascular, alteraciones lumbares, dorsales cervicales y sacras</t>
  </si>
  <si>
    <t>PVE Riesgo Biomecánico, inspecciones de puestos de trabajo</t>
  </si>
  <si>
    <t>1. Capacitación en desordenes musculo esqueléticos.
2. Capacitación en Higiene postural.
3. Continuidad a las inspecciones de puestos de trabajo 
4. Formación de líderes en pausas activas</t>
  </si>
  <si>
    <t>Movimientos repetitivos por la digitación de la información. Digitación movimiento repetitivo en teclado y mouse</t>
  </si>
  <si>
    <r>
      <rPr>
        <b/>
        <sz val="11"/>
        <color theme="1"/>
        <rFont val="Arial Narrow"/>
        <family val="2"/>
      </rPr>
      <t>Salud. Desordenes Musculo esqueléticos (</t>
    </r>
    <r>
      <rPr>
        <sz val="11"/>
        <color theme="1"/>
        <rFont val="Arial Narrow"/>
        <family val="2"/>
      </rPr>
      <t>Tenosinovitis de Quervain, síndrome de manguito rotador, fatiga muscular , Síndrome del túnel del carpo, epicondilitis, tendinitis en miembros superiores) Fatiga muscular.</t>
    </r>
  </si>
  <si>
    <t>QUÍMICO</t>
  </si>
  <si>
    <t>MATERIAL PARTICULADO</t>
  </si>
  <si>
    <t>Irritación en las vías respiratorias, tos o dificultad para respirar, alergia en la piel, ojos.</t>
  </si>
  <si>
    <t>lavado de manos.
Gel antibacterial. 
Limpieza en áreas de trabajo</t>
  </si>
  <si>
    <t>Contacto con toma corrientes al conectar equipos y maquinas que necesitan electricidad (computadores, celulares, equipos portátiles, etc.) Sobrecarga del sistema eléctrico.</t>
  </si>
  <si>
    <t>Inspecciones locativas, mantenimiento de instalaciones</t>
  </si>
  <si>
    <t>Inspecciones locativas, mantenimiento de instalaciones.</t>
  </si>
  <si>
    <t>Capacitación en prevención de riesgo público</t>
  </si>
  <si>
    <t>OFICINA ASESORA JURÍDICA</t>
  </si>
  <si>
    <t>Conceptuar jurídicamente en temas referentes a la naturaleza del Ministerio de Ambiente y Desarrollo Sostenible MADS y en lo de su competencia, así mismo ejercer la representación judicial y extrajudicial ante las diferentes Corporaciones Judiciales, en todo el territorio nacional, adelantando además el proceso por jurisdicción coactiva pertinente.
Emitir conceptos para los proyectos de actos administrativos y/o convenios que deba suscribir o proponer la entidad.
Elaborar conceptos jurídicos sobre proyectos de actos legislativos, leyes y demás actos administrativos.
Permanencia en las instalaciones de la Entidad.
Asistir a las reuniones en las que se le requiera. Permanencia en las instalaciones de la Entidad.
Asistir a las reuniones que se requieran dentro del trámite de la expedición de conceptos, atención de tutelas y de los instrumentos normativos que se pretendan desarrollar.
Atender personal y telefónicamente al público con el fin de apoyar la atención al usuario.</t>
  </si>
  <si>
    <t>DIRECCIÓN DE BOSQUES BIODIVERSIDAD Y SERVICIOS ECOSISTÉMICOS</t>
  </si>
  <si>
    <t>Dirigir las políticas, planes, programas, estrategias, instrumentos, proyectos, regulaciones y procesos relacionados con la gestión sostenible de los ecosistemas boscosos y la gestión integral de biodiversidad y sus servicios Eco sistémicos,
Formular las bases técnicas para la regulación de las condiciones generales del uso sostenible, aprovechamiento, manejo, conservación y restauración de la diversidad biológica.
Permanencia en las instalaciones de la Entidad.
Asistir a las reuniones en las que se le requiera. Permanencia en las instalaciones de la Entidad.
Efectuar acompañamiento técnico a las entidades implementadoras de los instrumentos económicos, tributarios y financieros</t>
  </si>
  <si>
    <t>DIRECCIÓN DE ASUNTOS AMBIENTALES, SECTORIAL Y URBANA</t>
  </si>
  <si>
    <t>Dirigir los planes, programas y procesos relacionados con la Dirección de Asuntos Ambientales Sectorial y Urbana de acuerdo con la normatividad vigente y necesidades del sector para mejorar la calidad de vida de los colombianos.
Establecer y definir los criterios y metodologías de evaluación y seguimiento del impacto ambiental de las actividades productivas y de servicios.
Diseñar y formular las metodologías y criterios técnicos para la evaluación de los estudios ambientales. Desarrollar y formular mecanismos de concertación y programas de asistencia técnica y capacitación.
Permanencia en las instalaciones de la Entidad.
Asistir a las reuniones en las que se le requiera. Permanencia en las instalaciones de la Entidad.
Representar al Ministerio en los Consejos Directivos, Juntas Directivas, comisiones y comités sectoriales e intersectoriales y demás espacios de coordinación y articulación.</t>
  </si>
  <si>
    <t>DIRECCION DE GESTION INTEGRAL DEL RECURSO HIDRICO</t>
  </si>
  <si>
    <t>Elaboración de la política y de gestión integral del recurso hídrico continental, propone medidas para promover el uso y ahorro eficiente del agua, y los criterios y pautas generales para el ordenamiento y manejo de las cuencas hidrográficas, a fin de promover la conservación y el aprovechamiento sostenible del agua. Adicionalmente, propone criterios de calidad y las normas de vertimiento a los cuerpos de agua continentales y coordinar los estudios y propuestas de criterios técnicos que deberán considerarse en el proceso de licenciamiento ambiental.
Emitir los conceptos técnicos, en el ámbito de su competencia.
Asistir a las reuniones en las que se le requiera. Permanencia en las instalaciones de la Entidad.
Representar al Ministerio en los Consejos Directivos, Juntas Directivas, comisiones y comités sectoriales e intersectoriales y demás espacios de coordinación y articulación.</t>
  </si>
  <si>
    <t>DIRECCIÓN DE ASUNTOS MARINOS, COSTEROS Y RECURSOS ACUATICOS. DAMCRA</t>
  </si>
  <si>
    <t>Dirigir los planes, programas y procesos relacionados con los asuntos marinos, costeros y recursos acuáticos de acuerdo con la normatividad vigente y necesidades del sector.
Formular planes, programas y proyectos con respecto a la conservación, protección, manejo, uso sostenible y restauración de los ecosistemas costeros, marinos y acuáticos.
Atender, conceptuar, absolver consultas y gestionar información. Emitir conceptos.
Permanencia en las instalaciones de la Entidad.
Asistir a las reuniones en las que se le requiera. Permanencia en las instalaciones de la Entidad.
Representar al Ministerio en los Consejos Directivos, Juntas Directivas, comisiones y comités sectoriales e intersectoriales y demás espacios de coordinación y articulación.</t>
  </si>
  <si>
    <t>DIRECCIÓN GENERAL DE ORDENAMIENTO AMBIENTAL TERRITORIAL Y COORDINACIÓN DEL SISTEMA NACIONALA AMBIENTAL – SINA</t>
  </si>
  <si>
    <t>Dirigir y liderar los planes, programas y procesos relacionados con la Dirección General de Ordenamiento Ambiental Territorial y Coordinación del Sistema Nacional Ambiental –SINA--, de acuerdo con la normatividad vigente y necesidades del sector para mejorar la calidad de vida de los colombianos.
Formulación e implementación de la política de ordenamiento ambiental del territorio, y adelantar evaluaciones ambientales estratégicas relacionadas con el desarrollo territorial.
Emitir los conceptos técnicos, en el ámbito de su competencia.
Permanencia en las instalaciones de la Entidad.
Asistir a las reuniones en las que se le requiera. Permanencia en las instalaciones de la Entidad.
Representar al Ministerio en los Consejos Directivos, Juntas Directivas, comisiones y comités sectoriales e intersectoriales y demás espacios de coordinación y articulación.</t>
  </si>
  <si>
    <t>DIRECCIÓN DE CAMBIO CLIMÁTICO Y GESTIÓN DEL RIESGO</t>
  </si>
  <si>
    <t>Dirigir los las políticas, planes, programas y procesos relacionados con el cambio climático de acuerdo con la normatividad vigente y necesidades del sector para mejorar la calidad de vida de los colombianos.
Formular instrumentos de política y regulación, planes, programas y agendas interministeriales.
Elaboración de conceptos técnicos relacionados con adaptación al cambio climático. Elaborar y presentar informes sobre la planeación, formulación y ejecución de los proyectos.
Permanencia en las instalaciones de la Entidad.
Asistir a las reuniones en las que se le requiera. Permanencia en las instalaciones de la Entidad.
Representar al Ministerio en los Consejos Directivos, Juntas Directivas, comisiones y comités sectoriales e intersectoriales y demás espacios de coordinación y articulación.</t>
  </si>
  <si>
    <t>TODOS LOS PROCESOS MISIONALES</t>
  </si>
  <si>
    <t>Actividades en video terminal, permanecer en el puesto de trabajo (escritorio). Labores propias del cargo: Leer, escribir, analizar, diligenciamiento de datos en software.
Revisión y archivo de documentos.
Atención al público: Solicitudes verbales y escritas
Permanecer o desplazarse en las oficinas
* Aplica para Visitantes</t>
  </si>
  <si>
    <t>Posibles resbalones, caídas de personal por piso liso</t>
  </si>
  <si>
    <t>SISMOS TERREMOTOS</t>
  </si>
  <si>
    <t>Equipos para la atención de emergencias</t>
  </si>
  <si>
    <t>Zona Rural , Urbana Externa a la sede del Ministerio (Comisión)</t>
  </si>
  <si>
    <r>
      <rPr>
        <b/>
        <sz val="11"/>
        <color theme="1"/>
        <rFont val="Arial Narrow"/>
        <family val="2"/>
      </rPr>
      <t>Tareas de comisión</t>
    </r>
    <r>
      <rPr>
        <sz val="11"/>
        <color theme="1"/>
        <rFont val="Arial Narrow"/>
        <family val="2"/>
      </rPr>
      <t xml:space="preserve">: gestión propia del proceso trabajo de campo, socializaciones, seguimiento a sentencias, visita a empresas (industrias, minas, plantas de tratamiento, etc.), reuniones con entidades del sector ambiente,   atención de solicitudes , gestión de trámites y gestión del riesgo. 
</t>
    </r>
  </si>
  <si>
    <t>PICADURAS, MORDEDURAS, ATAQUES DE ANIMALES</t>
  </si>
  <si>
    <t>Las picaduras de insectos, arácnidos y contacto con orugas o gusanos.
Los animales como roedores, caninos, serpientes y animales silvestres
pueden agredir o morder a las personas. Embestida de animales</t>
  </si>
  <si>
    <t>Generar reacciones alérgicas y enfermedades endémicas.
Lesiones y
enfermedades contagiosas</t>
  </si>
  <si>
    <t>Guía de prevención de ataque de animales  
Esquema de vacunación</t>
  </si>
  <si>
    <t>Uso de EPP: Repelente, guantes, botas y ropa de trabajo.</t>
  </si>
  <si>
    <t>Provenientes de ambientes naturales, recursos naturales contaminados o presencia de residuos que los contienen.</t>
  </si>
  <si>
    <t>Hongos en la piel.
Alergias cutáneas.
Enfermedades virales o infecciosas</t>
  </si>
  <si>
    <t xml:space="preserve"> 
Esquema de vacunación</t>
  </si>
  <si>
    <t>Contacto con excrementos de animales y/o sistemas sépticos</t>
  </si>
  <si>
    <t>Transmisión de enfermedades infectocontagiosas (meningitis, neumonía, faringitis, fiebre reumática, forúnculos, tétano, gangrena)</t>
  </si>
  <si>
    <t>Protocolo lavado de manos</t>
  </si>
  <si>
    <t xml:space="preserve">Guantes , protección respiratoria,  gafas, botas.
</t>
  </si>
  <si>
    <t>RUIDO (DE IMPACTO, INTERMITENTE O CONTINUO)</t>
  </si>
  <si>
    <t>En lugares tales como industrias, establecimientos de comercio y vías públicas
pueden presentarse niveles de ruido elevados.</t>
  </si>
  <si>
    <t>Dolor de cabeza y favorecer el desarrollo de la hipoacusia neurosensorial.</t>
  </si>
  <si>
    <t>Examen médico ocupacional periódico (audiometría)</t>
  </si>
  <si>
    <t>Guía de trabajo seguro salida a campo</t>
  </si>
  <si>
    <t xml:space="preserve">Uso de EPP: Protector auditivo 
</t>
  </si>
  <si>
    <t>ILUMINACIÓN (LUZ EN EXCESO O AUSENCIA)</t>
  </si>
  <si>
    <t>Condiciones variables de iluminación tales como exceso por reflejo de radiación
solar o iluminación artificial en edificaciones, o por iluminación reducida en zonas
naturales, edificaciones o estructuras sin iluminación artificial.</t>
  </si>
  <si>
    <t>Disminución de la agudeza visual, Enfermedades oculares</t>
  </si>
  <si>
    <t>Examen médico ocupacional periódico (visiometría)</t>
  </si>
  <si>
    <t>Cambios extremos de temperatura ambiente. 
Cambios de temperatura debido a variaciones en la altura sobre el nivel del mar entre el lugar de salida y el de visita, que pueden generar.
Condiciones de temperatura propias de la actividad, lugar o industria objeto de la
visita.</t>
  </si>
  <si>
    <t>Enfermedades respiratorias.
Dolor de cabeza y malestar general.</t>
  </si>
  <si>
    <t xml:space="preserve">Ropa adecuada para el clima.
</t>
  </si>
  <si>
    <t xml:space="preserve">PRESIÓN ATMOSFÉRICA </t>
  </si>
  <si>
    <t>Cambios de presión barométrica debido a variaciones en la altura
sobre el nivel del mar entre el lugar de salida y el de visita</t>
  </si>
  <si>
    <t>Dolor de cabeza y malestar general.</t>
  </si>
  <si>
    <t>Examen médico ocupacional periódico. Autocuidado</t>
  </si>
  <si>
    <t>RADIACIONES NO IONIZANTES (LASER, ULTRAVIOLETA, INFRARROJA, RADIOFRECUENCIA, MICROONDAS)</t>
  </si>
  <si>
    <t>Exposición a radiación solar por actividades en campo abierto o a la intemperie.</t>
  </si>
  <si>
    <t xml:space="preserve"> Generar quemaduras en la piel y aumentar las
enfermedades de la piel</t>
  </si>
  <si>
    <t>Guía de trabajo seguro salida a campo.</t>
  </si>
  <si>
    <t xml:space="preserve">Uso de EPP: Protector solar, sombrero o gorra, ropa de trabajo.
</t>
  </si>
  <si>
    <t>POLVOS ORGÁNICOS O INORGÁNICOS</t>
  </si>
  <si>
    <t>Presencia de fuentes de polvos en ambientes o instalaciones industriales</t>
  </si>
  <si>
    <t>Afección respiratoria y cardíacas. 
Irritación en las vías respiratorias, tos o dificultad para respirar</t>
  </si>
  <si>
    <t xml:space="preserve">
Guía de trabajo seguro salida a campo</t>
  </si>
  <si>
    <t>Uso de EPP: Protector respiratorio, gafas de seguridad, guantes y ropa de trabajo.</t>
  </si>
  <si>
    <t>LÍQUIDOS, NIEBLAS, ROCIOS</t>
  </si>
  <si>
    <t>Presencia de productos químicos líquidos, sus recipientes o recursos naturales mezclados con estos productos.</t>
  </si>
  <si>
    <t>Irritación de ojos, quemadura de piel, rinitis, intoxicación.</t>
  </si>
  <si>
    <t>Uso de EPP: Protector respiratorio, y ropa de trabajo.</t>
  </si>
  <si>
    <t>GASES Y VAPORES</t>
  </si>
  <si>
    <t>Gases y vapores presentes en el área originados en procesos con
productos químicos o en actividades industriales.</t>
  </si>
  <si>
    <t>Uso de EPP: Protector respiratorio, gafas.
Uso de  overol y guantes cuando se requiera.</t>
  </si>
  <si>
    <t>HUMOS METALICOS Y NO METALICOS</t>
  </si>
  <si>
    <t>Humos presentes en el área originados en procesos con productos químicos o en actividades industriales.
Humos de combustión vehicular.</t>
  </si>
  <si>
    <t>Ronquera, anginas, irritación ocular, fiebre humo metálico, irritación órganos respiratorios, neumonía.</t>
  </si>
  <si>
    <t>Material particulado o polvo presente en el aire o en superficies en el área
proveniente de fuentes naturales o de actividades industriales.</t>
  </si>
  <si>
    <t xml:space="preserve"> Irritación en las vías respiratorias, tos o dificultad para respirar</t>
  </si>
  <si>
    <t>Distracción o aburrimiento por caminatas, observación de instrumentos de medición por tiempo prolongado en actividades que requieren concentración o atención.</t>
  </si>
  <si>
    <t>Estrés,
A largo plazo enfermedades: cardiovasculares, respiratorias, inmunitarias, gastrointestinales, dermatológicas, endocrinológicas, musculoesqueléticas y mentales.</t>
  </si>
  <si>
    <t xml:space="preserve">
PVE Riesgo Psicosocial.
</t>
  </si>
  <si>
    <t>Jornadas de trabajo extensas.
Actividades en horarios no habituales (nocturno, de madrugada)</t>
  </si>
  <si>
    <t>Estrés, sobre carga mental.
Cansancio y distracción</t>
  </si>
  <si>
    <t>Posturas corporales extremas (estiramiento-extensión, flexión) durante
caminatas, jornadas de limpieza y actividades de toma de datos o toma de muestras.</t>
  </si>
  <si>
    <t xml:space="preserve">Programa de Vigilancia Epidemiológica de Riesgo Biomecánico.
</t>
  </si>
  <si>
    <t>Pausas activas.
Exámenes médicos ocupacionales (osteomuscular)</t>
  </si>
  <si>
    <t>Permanecer sentado en el vehículo por tiempo prolongado</t>
  </si>
  <si>
    <t>Exámenes médicos ocupacionales (osteomuscular)</t>
  </si>
  <si>
    <t>Caminatas extensas en terrenos irregulares con pendientes variables.</t>
  </si>
  <si>
    <t>Bastón de senderismo.
Pausas activas.
Exámenes médicos ocupacionales (osteomuscular)</t>
  </si>
  <si>
    <t>MANIPULACIÓN MANUAL DE CARGAS</t>
  </si>
  <si>
    <t>Cargue, manipulación y manejo de cargas al portar y trasladar elementos o
equipos, materiales, animales, otros.</t>
  </si>
  <si>
    <t>Postura prolongada sedente en ejecución de actividades requeridas por el cargo (en los diferentes medios de transporte)</t>
  </si>
  <si>
    <t xml:space="preserve">Exposición reducida a tiempos específicos, es decir, no se presenta esta actividad durante 8 horas continuas en la jornada laboral. </t>
  </si>
  <si>
    <t xml:space="preserve">Autonomía por parte del colaborador para tomar pausas y descansos </t>
  </si>
  <si>
    <t xml:space="preserve">Autocuidado. Exámenes médicos ocupacionales. </t>
  </si>
  <si>
    <t>SEGURIDAD - ELÉCTRICO</t>
  </si>
  <si>
    <t>ELÉCTRICO (ALTA Y BAJA TENSIÓN), ENERGÍA ESTÁTICA</t>
  </si>
  <si>
    <t>Contacto no planeado con estructuras energizadas (líneas de conducción, cercas, equipos).
Trabajo en cercanía a instalaciones o equipos eléctricos de media o alta tensión.</t>
  </si>
  <si>
    <t>Quemaduras, descarga eléctrica presentando un paro cardiorrespiratorio.</t>
  </si>
  <si>
    <t>SEGURIDAD - LOCATIVO</t>
  </si>
  <si>
    <t>Contacto con elementos o estructuras (vegetación, cercas, rocas, equipos, infraestructura) que sobresalen y pueden entrar en contacto con la persona.
Caminar sobre superficies y terreno irregulares. Permanecer o caminar en zonas con desniveles o pendientes que permiten caída de más de 1,5 metros. Caminar o permanecer en los cuerpos de agua o en zonas cercanas a los mismos, pueden generar caída al agua y posible ahogamiento.
Contacto con plantas con propiedades que generan reacción alérgica.
Maquinaria y equipos con partes en movimiento.
a las personas en diferentes partes del cuerpo.
Caminar en áreas con suelo inestable, inundado o fangoso puede conllevar a caída o atrapamiento.</t>
  </si>
  <si>
    <t>Golpear, atrapamiento, rozar, pinchar,
cortar, caídas, lesiones</t>
  </si>
  <si>
    <t xml:space="preserve">Autocuidado. </t>
  </si>
  <si>
    <t>Uso de EPP: Botas, gafas, ropa de trabajo, casco, guantes, bastón</t>
  </si>
  <si>
    <t>SEGURIDAD-TECNOLÓGICO</t>
  </si>
  <si>
    <t>Ingresar o permanecer en instalaciones industriales o actividades económica expone a riesgos tecnológicos (incendio, explosión, derrame) propios de la industria.</t>
  </si>
  <si>
    <t>SEGURIDAD - VIAL</t>
  </si>
  <si>
    <t>ACCIDENTES DE TRÁNSITO</t>
  </si>
  <si>
    <t>Transporte en vehículos automotores o medios de transporte alternos
(motocicleta, bicicleta, otro)
Uso de motonaves, botes u otros medios de transporte acuático.
Usar medios de transporte no convencionales (semovientes, motocicleta,
bicicleta) en los que se pueden generar caída con altura menor a 1,5 metros.
Permanecer en áreas con Equipos en movimiento.
Caminar, permanecer o cruzar vías vehiculares.</t>
  </si>
  <si>
    <t>Atrapamiento, traumas físicos, muerte, daños a terceros</t>
  </si>
  <si>
    <t>Mantenimiento preventivo y correctivo.</t>
  </si>
  <si>
    <t>Plan de Emergencia.</t>
  </si>
  <si>
    <t xml:space="preserve">
Uso de cinturón para todos los ocupantes. Autocuidado</t>
  </si>
  <si>
    <t>Implementación de acciones establecidas en el PESV
Campañas de sensibilización y/o prevención en seguridad vial..</t>
  </si>
  <si>
    <t>PÚBLICOS</t>
  </si>
  <si>
    <t>ROBOS, ATRACOS, ASALTOS, ATENTADOS, DE ORDEN PÚBLICO</t>
  </si>
  <si>
    <t>Permanecer en zonas con presencia de grupos al margen de la ley, grupos delincuentes organizados o delincuencia común que pueden actuar en contra de la integridad y la seguridad de las personas mediante el hurto, atraco, agresión física, secuestro u otras modalidades delincuenciales.
Agresiones físicas por parte de ciudadanos.</t>
  </si>
  <si>
    <t>Hurto, atraco, agresión física, secuestro, extorción.</t>
  </si>
  <si>
    <t>Plan de Emergencia
Programa de riesgo publico.
Guía de trabajo seguro salida a campo.
Chequeo preoperacional de visita técnica</t>
  </si>
  <si>
    <t>SEGURIDAD - CONFINADOS</t>
  </si>
  <si>
    <t>ESPACIOS CONFINADOS</t>
  </si>
  <si>
    <t xml:space="preserve">Ingreso o acceso a túneles, socavones, tanques o fosas para observar o verificar condiciones. </t>
  </si>
  <si>
    <t>Caída, atrapamiento, lesiones, fractura, asfixia, muerte</t>
  </si>
  <si>
    <t>FENÓMENOS NATURALES</t>
  </si>
  <si>
    <t>SISMO, TERREMOTO</t>
  </si>
  <si>
    <t>Caminar o permanecer en industrias zonas naturales o campo abierto mientras ocurren
fenómenos naturales como terremoto.</t>
  </si>
  <si>
    <t>Heridas, golpes, consecuencias Psicológicas, pérdidas materiales, muerte.</t>
  </si>
  <si>
    <t xml:space="preserve">Plan de emergencias </t>
  </si>
  <si>
    <t>Capacitación en emergencias</t>
  </si>
  <si>
    <t>Socialización Plan de Emergencias</t>
  </si>
  <si>
    <t>INUNDACIÓN, CRECIENTE SÚBITA</t>
  </si>
  <si>
    <t>Permanecer en zonas geográficas con riesgo de inundación o en las que ocurran estos eventos naturales.
Permanecer en los cuerpos de agua o en zonas cercanas.</t>
  </si>
  <si>
    <t>caídas, atrapamiento, ahogamiento, muerte</t>
  </si>
  <si>
    <t>DERRUMBE, REMOCION DE MASAS</t>
  </si>
  <si>
    <t>Permanecer en zonas geográficas con riesgo de derrumbe, movimiento de masas de tierras.</t>
  </si>
  <si>
    <t>Golpes, atrapamientos, fracturas, aplastamientos, herida, muerte</t>
  </si>
  <si>
    <t>VENDAVAL - PRECIPITACIONES</t>
  </si>
  <si>
    <t>Caminar o permanecer en zonas con condiciones climáticas adversas (lluvia,
tormenta, temperatura elevada).</t>
  </si>
  <si>
    <t>caídas, atrapamiento</t>
  </si>
  <si>
    <t>SERVICIO AL CIUDADANO</t>
  </si>
  <si>
    <t>UNIDAD COORDINADORA PARA EL GOBIERNO ABIERTO</t>
  </si>
  <si>
    <t>Brindar de manera oportuna, eficaz, eficiente, directa o escalonada, atención y orientación a los ciudadanos, con el fin de ofrecer una solución pertinente a las solicitudes recibidas por cualquier canal de comunicación, garantizando la satisfacción de sus necesidades de información o trámites, en relación a los temas de competencia de acuerdo a las disposiciones legales vigentes. Así como liderar y articular sectorialmente la implementación del Modelo de Gobierno Abierto acorde con los lineamientos emitidos por el Gobierno Nacional.
Atender las consultas de los usuarios internos y externos del Ministerio con el fin de brindar una oportuna y eficaz información y orientación sobre los trámites y servicios del Ministerio.
Presentar informes de carácter técnico y estadístico sobre las actividades desarrolladas.
Permanencia en las instalaciones de la Entidad.
Asistir a las reuniones en las que se le requiera. Permanencia en las instalaciones de la Entidad.</t>
  </si>
  <si>
    <t xml:space="preserve">Trabajo en casa, desinfección y limpieza  en el lugar de trabajo, divulgación en prevención  del enfermedades respiratorias y virus </t>
  </si>
  <si>
    <t>Señalización de: Lavado de manos, Uso adecuado de EPP. Limpieza y desinfección permanente de áreas de trabajo.</t>
  </si>
  <si>
    <t>Sillas ergonómicas, pantallas ajustables a la ergonomía del funcionario</t>
  </si>
  <si>
    <t>PVE Osteomuscular, inspecciones de puestos de trabajo</t>
  </si>
  <si>
    <t>Inspecciones locativas, mantenimiento de instalaciones, programa de orden y aseo</t>
  </si>
  <si>
    <t>Se procura realizar traslados en transporte suministrado por la Entidad</t>
  </si>
  <si>
    <t>GESTION FINANCIERA</t>
  </si>
  <si>
    <t>SECRETARIA GENERAL /SUBDIRECCIÓN ADMINISTRATIVA Y FINANCIERA</t>
  </si>
  <si>
    <t>Dirigir los planes, programas y procesos relacionados con el Ministerio de Ambiente y Desarrollo Sostenible a cargo de la Secretaria General y  Subdirección Administrativa y Financiera, de acuerdo con la normatividad vigente y necesidades del sector para mejorar la calidad de vida de los colombianos.
Coordinar la medición de los indicadores de gestión al interior de la dependencia.
Efectuar seguimiento a la ejecución de políticas planes y proyectos de la Subdirección Administrativa y Financiera y los diferentes grupos que la conforman.
Permanencia en las instalaciones de la Entidad.
Asistir a las reuniones en las que se le requiera. Permanencia en las instalaciones de la Entidad.</t>
  </si>
  <si>
    <t>SUBDIRECCIÓN ADMINISTRATIVA Y FINANCIERA
(GRUPO CENTRAL DE CUENTAS Y CONTABILIDAD / GRUPO DE TESORERIA / GRUPO DE PRESUPUESTO )</t>
  </si>
  <si>
    <t>Preparar y presentar información para la elaboración de los diferentes informes de gestión solicitados por el jefe de la dependencia.
Permanencia en las instalaciones de la Entidad.
Asistir a las reuniones en las que se le requiera. Permanencia en las instalaciones de la Entidad.</t>
  </si>
  <si>
    <t>GESTION ADMINISTRATIVA, COMISIONES Y APOYO LOGISTICO</t>
  </si>
  <si>
    <t>SUBDIRECCIÓN ADMINISTRATIVA Y FINANCIERA (GRUPO DE COMISIONES Y APOYO LOGISTICO)</t>
  </si>
  <si>
    <t>Gestionar las actividades necesarias para la realización de comisiones de la entidad.
Permanencia en las instalaciones de la Entidad.
Asistir a las reuniones en las que se le requiera. Permanencia en las instalaciones de la Entidad.</t>
  </si>
  <si>
    <t>SUBDIRECCIÓN ADMINISTRATIVA Y FINANCIERA (GRUPO SERVICIOS ADMINISTRATIVOS)</t>
  </si>
  <si>
    <t>Administración y continuidad de la prestación de los servicios administrativos de la Entidad para garantizar suplir necesidades y prestar soporte operativo que se requiera para su funcionamiento de conformidad con los lineamientos institucionales existentes, los reglamentos Internos y la normatividad vigente.
Garantizar la prestación de los servicios de transporte, aseo, cafetería, vigilancia, papelería, adecuaciones, suministro de elementos de oficina, servicios públicos, parqueaderos, telefonía móvil y demás servicios ofrecidos por la Dependencia.
Preparar y presentar información para la elaboración de los diferentes informes de gestión solicitados por el jefe de la dependencia.
Permanencia en las instalaciones de la Entidad.
Asistir a las reuniones en las que se le requiera. Permanencia en las instalaciones de la Entidad.
Ejercer actividades de supervisión o de apoyo a la supervisión de los contratos que celebre la Dependencia y que le sean asignados</t>
  </si>
  <si>
    <t>Actividades de servicios generales y mantenimiento de jardines de la sede</t>
  </si>
  <si>
    <t>Realizar limpieza de la sede como barrer, trapear, aspirar, brillar.</t>
  </si>
  <si>
    <t>Cumplimiento legal de la empresa contratista de acuerdo a estudios previos</t>
  </si>
  <si>
    <t>Pausas activas</t>
  </si>
  <si>
    <t>Seguimiento y verificación al cumplimiento del contratista de parte del supervisor</t>
  </si>
  <si>
    <t>Picaduras de insectos, arácnidos, zancudos o mosquitos presentes en zonas verde al realizar actividades de jardinería, limpieza, recolección de residuos, etc.</t>
  </si>
  <si>
    <t xml:space="preserve">Picazón.
Reacciones alérgicas.
Transmisión de enfermedades endémicas como dengue y Chikunguña.  </t>
  </si>
  <si>
    <t xml:space="preserve">Uso de EPP de acuerdo con la actividad. 
</t>
  </si>
  <si>
    <t xml:space="preserve">Limpiar y desinfectar escritorios, divisiones, áreas locativas y baños. </t>
  </si>
  <si>
    <t>Infecciones, enfermedades respiratorias e infectocontagiosas</t>
  </si>
  <si>
    <t xml:space="preserve"> Protector respiratorio, guantes y ropa de trabajo.</t>
  </si>
  <si>
    <t>Contacto con microorganismos infecciosos al realizar el proceso de limpieza de baños u otras áreas locativas (vaciar las papeleras del baño y las canecas de basura)</t>
  </si>
  <si>
    <t>Exposición a material particulado provenientes de productos, elementos y herramientas guardadas en almacén y bodegas.</t>
  </si>
  <si>
    <t>Uso de EPP: Protector respiratorio y guantes.</t>
  </si>
  <si>
    <t>Barrer y mantener limpio las oficinas, parqueadero, jardín y demás áreas.</t>
  </si>
  <si>
    <t>Uso de EPP según la actividad a realizar</t>
  </si>
  <si>
    <t>Manipulación y manejo de la greca y bebidas calientes</t>
  </si>
  <si>
    <t>Quemaduras, de primer o segundo grado</t>
  </si>
  <si>
    <t>Uso de EPP: guantes de cocina y ropa de trabajo adecuada</t>
  </si>
  <si>
    <t>Usar productos de aseo para limpiar,  desinfectar oficinas, cocina, baños.</t>
  </si>
  <si>
    <t>Mantenimiento, arreglos locativos y eléctricos (cambio de luminarias, pintura, arreglo y adecuación de puestos de trabajo)</t>
  </si>
  <si>
    <t>SEGURIDAD - MECÁNICO</t>
  </si>
  <si>
    <t xml:space="preserve">Uso o manipulación de herramientas manuales (destornilladores, llaves, etc.) y maquinaria 
</t>
  </si>
  <si>
    <t>Golpes y cortes en diferentes partes de cuerpo</t>
  </si>
  <si>
    <t xml:space="preserve">Inspección visual de los equipos y herramientas </t>
  </si>
  <si>
    <t>Uso de EPP de acuerdo a la actividad.</t>
  </si>
  <si>
    <t>Creación de guía segura de trabajo</t>
  </si>
  <si>
    <t>Contacto con redes eléctricas mientras se realizan mantenimientos menores</t>
  </si>
  <si>
    <t>Descarga eléctrica , paro cardiorrespiratorio.</t>
  </si>
  <si>
    <t>Cumplimiento de normas eléctricas de parte del contratista eléctrico</t>
  </si>
  <si>
    <t>Orden y aseo en estanterías en las diferentes bodegas y cuartos mixtos donde se presentan caídas de objetos.</t>
  </si>
  <si>
    <t>Atrapamiento, golpes , contusiones, daños en equipos o herramientas</t>
  </si>
  <si>
    <t>Almacenamiento adecuado de materiales y equipos, estantería anclada</t>
  </si>
  <si>
    <t xml:space="preserve">Usar productos de mantenimiento </t>
  </si>
  <si>
    <t>Matriz de compatibilidad de productos químicos, FDS</t>
  </si>
  <si>
    <t>Uso de arma de fuego por parte del guarda de seguridad</t>
  </si>
  <si>
    <t xml:space="preserve">Uso o accionamiento accidental o no adecuado del arma de fuego. </t>
  </si>
  <si>
    <t>Heridas de arma (lesiones, muerte)</t>
  </si>
  <si>
    <t>Conducir el vehículo asignado para el servicio de transporte de personas, documentos, mercancías y demás elementos similares que se le encomienden, cuidando el mantenimiento y buenas condiciones del vehículo, siguiendo las normas vigentes de tránsito y demás que apliquen a su labor.
Conducir el vehículo asignado, ciñéndose a las normas de seguridad, de tránsito y demás vigentes que apliquen a su trabajo.
Efectuar, en el vehículo las reparaciones menores que sean necesarias, y para las de mayor gravedad solicitar la reparación, oportunamente y de acuerdo con los lineamientos señalados por el jefe inmediato.
Trasladar a los funcionarios de la alta gerencia y donde se requiera de acuerdo a las necesidades del servicio.</t>
  </si>
  <si>
    <t>Trabajo en casa, desinfección y limpieza  en el lugar de trabajo, divulgación en prevención  del COVID 19.</t>
  </si>
  <si>
    <t>Medidas de prevención para la contención del virus: Lavado de manos, uso de mascarilla respiratoria y distanciamiento social.</t>
  </si>
  <si>
    <t>Protocolo de bioseguridad de acuerdo a la Res 666 de 2020
Capacitación prevención del contagio por el virus SARS Cov2
Modalidad de trabajo en casa
Capacitación Lavado de manos -cada 3 horas
Distanciamiento Social
Exámenes médicos periódicos</t>
  </si>
  <si>
    <t>Programa de Vigilancia Epidemiológica de Riesgo Biomecánico</t>
  </si>
  <si>
    <t>No</t>
  </si>
  <si>
    <t>Mecánico</t>
  </si>
  <si>
    <r>
      <rPr>
        <b/>
        <sz val="11"/>
        <color theme="1"/>
        <rFont val="Arial Narrow"/>
        <family val="2"/>
      </rPr>
      <t xml:space="preserve">Seguridad. </t>
    </r>
    <r>
      <rPr>
        <sz val="11"/>
        <color theme="1"/>
        <rFont val="Arial Narrow"/>
        <family val="2"/>
      </rPr>
      <t>Uso de herramientas para reparaciones menores</t>
    </r>
  </si>
  <si>
    <t>Golpes y heridas</t>
  </si>
  <si>
    <t>Mantenimiento preventivo de los vehículos por parte de empresa contratista</t>
  </si>
  <si>
    <t>Implementación del Plan Estratégico de Seguridad Vial</t>
  </si>
  <si>
    <t>Capacitación a los conductores en Mecánica básica</t>
  </si>
  <si>
    <t>1. Capacitación en Mecánica Básica</t>
  </si>
  <si>
    <r>
      <t>Desplazamientos misionales fuera de la entidad (nacionales) como</t>
    </r>
    <r>
      <rPr>
        <u/>
        <sz val="11"/>
        <color theme="1"/>
        <rFont val="Arial Narrow"/>
        <family val="2"/>
      </rPr>
      <t xml:space="preserve"> conductor y</t>
    </r>
    <r>
      <rPr>
        <sz val="11"/>
        <color theme="1"/>
        <rFont val="Arial Narrow"/>
        <family val="2"/>
      </rPr>
      <t xml:space="preserve"> desplazamiento internos como peatón. </t>
    </r>
  </si>
  <si>
    <t>Plan de Emergencia.
Plan Estratégico de Seguridad Vial.
Licencia de conducción .
Señalización vehicular y peatonal</t>
  </si>
  <si>
    <t>Mantenimiento periódico de luces en zonas de parqueo. Capacitación en seguridad vial</t>
  </si>
  <si>
    <t>Mantenimiento de señalización en zonas de parqueo. Plan Estratégico de Seguridad Vial
Divulgación del plan de emergencias.</t>
  </si>
  <si>
    <t>GESTION DOCUMENTAL</t>
  </si>
  <si>
    <t>SUBDIRECCIÓN ADMINISTRATIVA Y FINANCIERA (GRUPO DE GESTION DOCUMENTAL)</t>
  </si>
  <si>
    <t>Orientar, administrar, coordinar y controlar las actividades relacionadas con la formulación de políticas, planes y proyectos para garantizar el adecuado manejo de la información de la entidad y la preservación de la memoria institucional, con base en la normatividad relacionada y los lineamientos institucionales
Ejercer actividades de supervisión o de apoyo a la supervisión de los contratos que celebre la Dependencia.
Preparar y presentar información para la elaboración de los diferentes informes de gestión solicitados por el jefe de la dependencia, en el marco de asuntos internos de la entidad o para dar respuesta a solicitudes externas.
Trabajos administrativos y archivo:
Actividades en video terminal, permanecer en el puesto de trabajo (escritorio).
- Labores propias del cargo  (Leer, escribir, analizar), Revisión y archivo de expedientes.
Recepción de  documentos en medio físico.
Entrega en sitios de destino, firmar recibido y diligenciar planilla de entrega.
Permanencia en las instalaciones de la Entidad.</t>
  </si>
  <si>
    <t>Uso de EPP: Guantes, protector respiratorio y bata.</t>
  </si>
  <si>
    <t>ADMINISTRACION DEL TALENTO HUMANO</t>
  </si>
  <si>
    <t>SECRETARIA GENERAL (GRUPO DE TALENTO HUMANO)</t>
  </si>
  <si>
    <t>Administrar las actividades relacionadas con las políticas y prácticas de gestión humana en la Entidad relativas a: la organización del trabajo, la gestión del empleo, la gestión del rendimiento, la gestión del desarrollo, y la gestión de las relaciones humanas y sociales de los servidores públicos de la entidad.
Elaborar actos administrativos, resolver consultas,  preparar conceptos técnicos, presentar propuestas, elaborar e interpretar cuadros, informes, estadísticas y datos, presentar informes periódicos, estadísticos y de avance.
Permanencia en las instalaciones de la Entidad.
Asistir a las reuniones en las que se le requiera. Permanencia en las instalaciones de la Entidad.
Asistir y participar, en representación del organismo o entidad, en reuniones, consejos, juntas o comités de carácter oficial, cuando sea convocado o delegado.</t>
  </si>
  <si>
    <t>CONTRATOS</t>
  </si>
  <si>
    <t xml:space="preserve">SECRETARIA GENERAL (GRUPO DE CONTRATOS) </t>
  </si>
  <si>
    <t>Facilitar los instrumentos para la adquisición de los bienes y servicios mediante la planificación de las compras, suscripción de contratos, seguimiento y supervisión a los mismos con el fin de suplir las necesidades institucionales aplicando los controles de seguridad de la información de la entidad.
Emitir conceptos de los procesos contractuales que adelante el Ministerio de acuerdo con la normatividad vigente aplicable.
Preparar y presentar los informes sobre las actividades desarrolladas, proyectar los pliegos de condiciones de los procesos de contratación.
Permanencia en las instalaciones de la Entidad.
Asistir a las reuniones en las que se le requiera. Permanencia en las instalaciones de la Entidad.
Asistir y participar, en representación del organismo o entidad, en reuniones, consejos, juntas o comités de carácter oficial, cuando sea convocado o delegado.</t>
  </si>
  <si>
    <t>GESTION DICIPLINARIA</t>
  </si>
  <si>
    <t>SECRETARIA GENERAL (GRUPO DE CONTROL INTERNO DISCIPLINARIO)</t>
  </si>
  <si>
    <t>Dar tramite a las quejas e informes con incidencia disciplinaria e instruir y fallar en primera instancia, de acuerdo con el procedimiento disciplinario establecido en la normatividad vigente, las conductas constitutivas de faltas disciplinarias realizadas por los servidores y ex-servidores públicos del MADS. Así mismo, adelantar actividades orientadas a prevenir y garantizar el buen funcionamiento de la gestión pública.
Revisar y coordinar el análisis de caso y la sustanciación de las causas disciplinarias que le sean asignadas en primera instancia sobre los servidores y ex servidores públicos del Ministerio.
Elaborar los oficios correspondientes para impulsar, notificar y/o comunicar las actuaciones disciplinarias, de conformidad con la normatividad vigente.
Permanencia en las instalaciones de la Entidad.
Asistir a las reuniones en las que se le requiera. Permanencia en las instalaciones de la Entidad.
Asistir y participar, en representación del organismo o entidad, en reuniones, consejos, juntas o comités de carácter oficial, cuando sea convocado o delegado.</t>
  </si>
  <si>
    <t>TODOS LOS PROCESOS DE APOYO</t>
  </si>
  <si>
    <t>EVALUACION INDEPENDIENTE</t>
  </si>
  <si>
    <t xml:space="preserve">OFICINA DE CONTROL INTERNO (todas las oficinas) </t>
  </si>
  <si>
    <t>Evaluar y verificar el estado del Sistema de Control Interno y su mejoramiento continuo a través de la realización de auditorías a los diferentes procesos, analizando sus resultados de acuerdo con lo observado y generando recomendaciones, de forma que junto con la asesoría y acompañamiento que se requieran, se coadyuve al fortalecimiento del autocontrol como fin esencial del sistema.
Elaborar, consolidar y controlar los informes y requerimientos remitidos por la Oficina de Control
Asistir a las reuniones en las que se le requiera. Permanencia en las instalaciones de la Entidad.
Adelantar y participar en los comités, comisiones, reuniones y actividades adquiridos por la Oficina.
Representar al país en escenarios internacionales. Desplazamientos fuera de la sede principal.</t>
  </si>
  <si>
    <r>
      <rPr>
        <b/>
        <sz val="11"/>
        <color theme="1"/>
        <rFont val="Arial Narrow"/>
        <family val="2"/>
      </rPr>
      <t xml:space="preserve">Saud. </t>
    </r>
    <r>
      <rPr>
        <sz val="11"/>
        <color theme="1"/>
        <rFont val="Arial Narrow"/>
        <family val="2"/>
      </rPr>
      <t>Contagio masivo de trabajadores, por ser un virus presente en la comunidad, Enfermedad respiratoria grave sintomatica. Hospitalizacion en UCI. Muerte</t>
    </r>
  </si>
  <si>
    <t xml:space="preserve">
Capcitación en riesgo biologico
Distanciamiento Social
Exámenes médicos periódicos</t>
  </si>
  <si>
    <t>Ventilación natural durante la jornada laboral que varia dependiendo de la hora del dia o del clima. (calor y frio)</t>
  </si>
  <si>
    <t xml:space="preserve">Mediciones de temperatura (Estudio de confort termico) </t>
  </si>
  <si>
    <t xml:space="preserve">Aplicación de la batería de riesgo piscosocial.
Actividades enfocadas a la prevención  del riesgo psicosocial. </t>
  </si>
  <si>
    <t>PVE Riesgo Biomecanico, inspecciones de puestos de trabajo</t>
  </si>
  <si>
    <r>
      <rPr>
        <b/>
        <sz val="11"/>
        <color theme="1"/>
        <rFont val="Arial Narrow"/>
        <family val="2"/>
      </rPr>
      <t xml:space="preserve">Salud. </t>
    </r>
    <r>
      <rPr>
        <sz val="11"/>
        <color theme="1"/>
        <rFont val="Arial Narrow"/>
        <family val="2"/>
      </rPr>
      <t>Síndrome de túnel del carpo, Tenosinovitis de Quervain, epidondilitis, síndrome de manguito rotador, fatiga muscular</t>
    </r>
  </si>
  <si>
    <t>Tecnológico</t>
  </si>
  <si>
    <t>EXPLOSIÓN, FUGA, DERRAME, INCENDIO. Exposición a riesgo tecnológico por almacenamiento de hidrocarburos de plantas eléctricas</t>
  </si>
  <si>
    <t>BIOLOGICO</t>
  </si>
  <si>
    <t xml:space="preserve">1. Señalizacion temporal de delimitacion del area que ocupa la cancha (durante eventos deportivos).
2. Realizar sencibilizacion sobre el protocolo deportivo.
</t>
  </si>
  <si>
    <t>Camapaña en prevención de accidentes y cuidados deportivos.
Reglas de juego limpio.</t>
  </si>
  <si>
    <t xml:space="preserve">Generado por las demandas emocionales derivadas del ambiente de trabajo en el hogar, carga mental por la diversidad de tareas que se realizan simultaneamente. </t>
  </si>
  <si>
    <t>Atenciòn psicosocial</t>
  </si>
  <si>
    <t>Inspecciòn de puesto de trabajo</t>
  </si>
  <si>
    <t>Digitación derivadas de las tareas administrativas realizadas en el equipo en el hogar (escritorio - portatil)</t>
  </si>
  <si>
    <t>OBJETIVOS Y METAS</t>
  </si>
  <si>
    <t>PESV- OBJETIVOS Y METAS / ALCANCE</t>
  </si>
  <si>
    <t>OBJETIVOS ESPECÍFICOS</t>
  </si>
  <si>
    <t>El presente documento detalla las medidas que se llevarán a cabo para implementar el Plan Estratégico de Seguridad Vial (PESV) del Ministerio de Ambiente y Desarrollo Sostenible, involucrando a todos los servidores públicos, contratistas, visitantes, personal de vigilancia, servicios generales y demás partes interesadas que desempeñan un papel como actores viales (conductores, pasajeros, peatones, bici usuarios y motociclistas). Estas medidas comprenden actividades y campañas destinadas a crear conciencia y fomentar una cultura de comportamiento seguro en la vía, así como las buenas prácticas relacionadas con la movilidad segura.</t>
  </si>
  <si>
    <t>INDICADORES PESV RESOLUCION 40595 de 2022</t>
  </si>
  <si>
    <t xml:space="preserve">TIPO DE INDICADOR </t>
  </si>
  <si>
    <t>DEFINICION DEL INDICADOR</t>
  </si>
  <si>
    <t>METODO DE CÁLCULO</t>
  </si>
  <si>
    <t>OBJETIVO DEL INDICADOR</t>
  </si>
  <si>
    <t>MINIMO</t>
  </si>
  <si>
    <t>MÁXIMO</t>
  </si>
  <si>
    <t>META DE CUMPLIMIENTO (LIMITE)</t>
  </si>
  <si>
    <t>INTERPRETACION DEL INDICADOR</t>
  </si>
  <si>
    <t>FUENTE DE INFORMACION PARA EL CALCULO</t>
  </si>
  <si>
    <t>PERIODICIDAD DE LA MEDICION Y REPORTE</t>
  </si>
  <si>
    <t xml:space="preserve">PERSONAS A QUIENES SE LES COMUNICA EL RESULTADO </t>
  </si>
  <si>
    <t>CALCULO VIGENCIA 2024</t>
  </si>
  <si>
    <t xml:space="preserve">REPORTE VIGENCIA </t>
  </si>
  <si>
    <t>Tasa de siniestros viales por nivel de pérdida</t>
  </si>
  <si>
    <t xml:space="preserve">Numero de siniestros  viales en el periodo de medición por nivel de pérdida (fatalidades, heridos graves, heridos leves, choques simples) </t>
  </si>
  <si>
    <t>N° de siniestros  viales en el periodo de medición por nivel de pérdida (fatalidades, heridos graves, heridos leves, choques simples)   *1.000.000 /
N° de kilómetros recorridos en el periodo de los vehículos del ministerio</t>
  </si>
  <si>
    <t>Controlar el número de siniestros viales y la efectividad de los controles en seguridad vial en las actividades del ministerio</t>
  </si>
  <si>
    <t xml:space="preserve">Por cada 1.000.000 kilómetros que se recorrieron en el periodo evaluado, se presentaron X siniestros viales relacionados con el trabajo. </t>
  </si>
  <si>
    <t>Formato Único de Reporte de Accidente FURAT  
Base de datos ATEL 
Reportes de incidentes viales</t>
  </si>
  <si>
    <t>Trimestral y acumulado año</t>
  </si>
  <si>
    <t>Lideres del PESV
GTH - SST
GSA - Transportes
OAP</t>
  </si>
  <si>
    <t>23.78</t>
  </si>
  <si>
    <t>Cantidad de riesgos identificados en el año</t>
  </si>
  <si>
    <t>Cantidad de riesgos identificados al final del período (total en matríz) - Cantidad de Riesgos identificados al inicio del período</t>
  </si>
  <si>
    <t>Identificar el nivel de riesgos en seguridad vial en función de la frecuencia con la que se presentan los factores de riesgo</t>
  </si>
  <si>
    <t xml:space="preserve">Se identifican los riesgos en Seguridad Vial para cada proceso </t>
  </si>
  <si>
    <t>Matriz IPEREC</t>
  </si>
  <si>
    <t xml:space="preserve"> Cantidad de riesgos con valoración alta al final del año</t>
  </si>
  <si>
    <t>Cantidad de riesgos con valoración alta al inicio del año - Cantidad de riesgos con valoración alta al final del año</t>
  </si>
  <si>
    <t>Identificar el nivel de gestión de riesgos en seguridad vial en función de la calificación del nivel de riesgo</t>
  </si>
  <si>
    <t>La calificación del riesgo vial en el nivel alto aumenta o disminuye de acuerdo a los controles implementados</t>
  </si>
  <si>
    <t>Numero de metas cumplidas</t>
  </si>
  <si>
    <t>No. de metas alcanzadas o logradas en el PESV en el período /
No. De metas definidas en el PESV para el período 
 x 100</t>
  </si>
  <si>
    <t>Evaluar el grado de cumplimiento de metas establecidas para la seguridad vial</t>
  </si>
  <si>
    <t>La Entidad ha desarrollado las acciones necesarias para el cumplimiento del % de las metas formuladas para la Seguridad Vial</t>
  </si>
  <si>
    <t>indicadores PESV</t>
  </si>
  <si>
    <t>Trimestral y anual</t>
  </si>
  <si>
    <t>83.3%</t>
  </si>
  <si>
    <t>Cumplimiento de actividades plan anual PESV</t>
  </si>
  <si>
    <t>Numero de actividades del PESV ejecutadas</t>
  </si>
  <si>
    <t>No. de actividades ejecutadas en el plan anual de PESV en el período / 
No. de actividades programadas en el plan anual de PESV en el período 
x 100</t>
  </si>
  <si>
    <t>Medir el porcentaje de ejecución del Plan de Trabajo Anual del PESV</t>
  </si>
  <si>
    <t>La Entidad ha desarrollado las acciones necesarias para el cumplimiento del  % de las actividades planeadas para la Seguridad Vial</t>
  </si>
  <si>
    <t>Plan anual de SST</t>
  </si>
  <si>
    <t>% Exceso jornadas laborales Conductores- EJLC</t>
  </si>
  <si>
    <t>Porcentaje de casos en los que los conductores han superado el tiempo máximo  en la jornada diaria de trabajo conduciendo</t>
  </si>
  <si>
    <t># de casos en los que los conductores han superado el tiempo máx.  en la jornada diaria de trabajo conduciendo / 
# Total de días trabajados por todos los conductores que realizan desplazamientos laborales en el período 
x 100</t>
  </si>
  <si>
    <t>Medir la efectividad de las medidas para el control de la fatiga por exceso de jornada laboral de los conductores</t>
  </si>
  <si>
    <t xml:space="preserve">Los controles para la fatiga y la programación de comisiones resultan en el % de días en los que se supera los límites de tiempo de conducción en la jornada laboral </t>
  </si>
  <si>
    <t xml:space="preserve"> Programacion de vehiculos y reportes de conductores</t>
  </si>
  <si>
    <t>Mensual y anual</t>
  </si>
  <si>
    <t>Inspecciones diarias preoperacionales IDP</t>
  </si>
  <si>
    <t>Numero de vehículos  inspeccionados a diario con preoperacional</t>
  </si>
  <si>
    <t># total de vehículos  inspeccionados a diario (con preoperacional) / 
# de vehículos que trabajan diariamente
x 100</t>
  </si>
  <si>
    <t>Identificar el nivel de implementación del formato preoperacional de los vehículos</t>
  </si>
  <si>
    <t>Los conductores al servicio del ministerio cumplen las inspecciones diarias  (preoperacional) del % de los vehículos en servicio</t>
  </si>
  <si>
    <t>Registros de preoperacional, reportes de conductores</t>
  </si>
  <si>
    <t>Cumplimiento plan de mantenimiento preventivo de vehículos</t>
  </si>
  <si>
    <t>Numero de actividades de mantenimiento preventivo ejecutadas en el período</t>
  </si>
  <si>
    <t>#  actividades de mantenimiento preventivo ejecutadas en el período / 
# Total de actividades de mantenimiento preventivo programadas en el período
 x 100</t>
  </si>
  <si>
    <t>Medir el cumplimiento de las actividades de mantenimiento preventivo planificadas</t>
  </si>
  <si>
    <t>se ejecutó el plan de mantenimiento de los vehículos en un %</t>
  </si>
  <si>
    <t>Registros de mantenimiento de vehículos.</t>
  </si>
  <si>
    <t>No se programaron actividades de mantenimiento preventivo en el periodo</t>
  </si>
  <si>
    <t>Cumplimiento plan de formación en seguridad vial</t>
  </si>
  <si>
    <t>Numero de capacitaciones de seguridad vial ejecutadas</t>
  </si>
  <si>
    <t>#  de capacitaciones en seguridad vial ejecutadas en el período / 
# Total de colaboradores 
 x 100</t>
  </si>
  <si>
    <t>Medir el cumplimiento de las actividades de capacitación planificadas</t>
  </si>
  <si>
    <t>Las actividades de capacitación planeadas, se ejecutaron en un %</t>
  </si>
  <si>
    <t>Comunicaciones de invitación a capacitaciones, listados de asistencia</t>
  </si>
  <si>
    <t>Actividades de formacion programadas para el segundo semestre de 2024</t>
  </si>
  <si>
    <t>Cobertura plan de formación en seguridad vial</t>
  </si>
  <si>
    <t>Numero de colaboradores capacitados en seguridad vial</t>
  </si>
  <si>
    <t>#  de colaboradores capacitados en seguridad vial / 
# Total de capacitaciones en seguridad vial programadas en el período
 x 100</t>
  </si>
  <si>
    <t>Medir el alcance o impacto de la formación en seguridad vial con relación a la población de los colaboradores del ministerio</t>
  </si>
  <si>
    <t>La eficacia de las convocatorias a las capacitaciones en seguridad vial se refleja en la cobertura y asistencia del % de conductores</t>
  </si>
  <si>
    <t>Listados de asistencia, base de datos de conductores, listados de conductores invitados</t>
  </si>
  <si>
    <t>No conformidades de auditoría cerradas</t>
  </si>
  <si>
    <t xml:space="preserve">Numero de no conformidades relacionadas con el PESV gestionadas y cerradas </t>
  </si>
  <si>
    <t>#  de no conformidades relacionadas con el PESV gestionadas y cerradas / 
# Total de no conformidades identificadas y analizadas
x 100</t>
  </si>
  <si>
    <t>Hacer seguimiento a la gestión de las no conformidades del PESV</t>
  </si>
  <si>
    <t>Se realizó la gestión de oportunidades de mejora en la seguridad vial con el cierre de % de las acciones correctivas o correcciones propuestas</t>
  </si>
  <si>
    <t>Planes de mejoramiento</t>
  </si>
  <si>
    <t>Datos 2024</t>
  </si>
  <si>
    <t>VARIABLES</t>
  </si>
  <si>
    <t>DATOS AÑO 2024</t>
  </si>
  <si>
    <t>TOTAL ANUAL</t>
  </si>
  <si>
    <t>NUMERO DE SINIESTROS VIALES</t>
  </si>
  <si>
    <t>TOTAL KILÓMETROS RECORRIDOS POR TRIMESTRE</t>
  </si>
  <si>
    <t>42051 Km</t>
  </si>
  <si>
    <t>CANTIDAD DE RIESGOS VIALES AL INICIO DEL AÑO</t>
  </si>
  <si>
    <t>CANTIDAD DE RIESGOS VIALES AL FINAL DEL AÑO</t>
  </si>
  <si>
    <t>CANTIDAD DE RIESGOS VIALES VALORACION ALTA INICIO DE AÑO</t>
  </si>
  <si>
    <t>CANTIDAD DE RIESGOS VIALES VALORACION ALTA FINAL DE AÑO</t>
  </si>
  <si>
    <t>NUMERO DE METAS PARA EL PESV DEFINIDAS EN EL PERIODO</t>
  </si>
  <si>
    <t>NUMERO DE METAS PARA EL PESV LOGRADAS EN EL PERIODO</t>
  </si>
  <si>
    <t>NUMERO DE ACTIVIDADES EJECUTADAS PLAN ANUAL PESV EN EL PERIODO</t>
  </si>
  <si>
    <t>NUMERO DE ACTIVIDADES PROGRAMADAS PLAN ANUAL PESV EN EL PERIODO</t>
  </si>
  <si>
    <t>NUMERO CASOS CONDUCTORES QUE SUPERAN JORNADA DIARIA CONDUCIENDO</t>
  </si>
  <si>
    <t>TOTAL DE DIAS TRABAJADOS POR TODOS LOS CONDUCTORES EN EL PERIODO</t>
  </si>
  <si>
    <t>TOTAL DE VEHICULOS INSPECCIONADOS A DIARIO (MEDIA)</t>
  </si>
  <si>
    <t>NUMERO DE VEHICULOS QUE TRABAJAN DIARIAMENTE (MEDIA)</t>
  </si>
  <si>
    <t>ACTIVIDADES DE MANTENIMIENTO PREVENTIVO EJECUTADAS EN EL PERIODO</t>
  </si>
  <si>
    <t>TOTAL DE ACTIVIDADES MANTENIMIENTO PREVENTIVO PROGRAMADAS</t>
  </si>
  <si>
    <t>NUMERO DE CAPACITACIONES SEGURIDAD VIAL EJECUTADAS EN EL PERIODO</t>
  </si>
  <si>
    <t>NUMERO DE COLABORADORES CAPACITADOS EN SEGURIDAD VIAL</t>
  </si>
  <si>
    <t>TOTAL DE CAPACITACIONES EN SEGURIDAD VIAL PROGRAMADAS EN EL PERIODO</t>
  </si>
  <si>
    <t>NUMERO DE NO CONFORMIDADES DEL PESV CERRADAS</t>
  </si>
  <si>
    <t>NUMERO TOTAL DE NO CONFORMIDADES DEL PESV IDENTIFICADAS</t>
  </si>
  <si>
    <t>PANEL DE PROGRAMAS DE GESTIÓN</t>
  </si>
  <si>
    <t>ESTADO DE LOS PROGRAMAS</t>
  </si>
  <si>
    <t>PANEL DE GESTIÓN PROGRAMA DE GESTIÓN DE LA VELOCIDAD</t>
  </si>
  <si>
    <t>PROGRAMA DE GESTIÓN DE LA VELOCIDAD</t>
  </si>
  <si>
    <t>AÑO</t>
  </si>
  <si>
    <t xml:space="preserve">El propósito del programa de gestión de la velocidad es promover y garantizar la seguridad vial al regular y controlar la velocidad de los vehículos en las vías públicas. El exceso de velocidad es una de las principales causas de accidentes de tráfico y puede tener consecuencias graves, como pérdidas de vidas humanas y pérdidas materiales.
El programa de gestión de la velocidad busca establecer límites de velocidad adecuados en diferentes tipos de carreteras y áreas urbanas, teniendo en cuenta factores como el entorno, la densidad del tráfico y la infraestructura vial. </t>
  </si>
  <si>
    <r>
      <rPr>
        <b/>
        <sz val="22"/>
        <color rgb="FF000000"/>
        <rFont val="Arial"/>
        <family val="2"/>
      </rPr>
      <t xml:space="preserve">1. Establecer límites de velocidad adecuados: </t>
    </r>
    <r>
      <rPr>
        <sz val="22"/>
        <color rgb="FF000000"/>
        <rFont val="Arial"/>
        <family val="2"/>
      </rPr>
      <t>Definir y comunicar los límites de velocidad seguros y apropiados para los diferentes tipos de vías, considerando factores como la densidad del tráfico, las características de la carretera y la seguridad de los demás actores viales, así como la normatividad vigente.</t>
    </r>
    <r>
      <rPr>
        <sz val="22"/>
        <color rgb="FF000000"/>
        <rFont val="Arial"/>
        <family val="2"/>
      </rPr>
      <t xml:space="preserve">
</t>
    </r>
    <r>
      <rPr>
        <b/>
        <sz val="22"/>
        <color rgb="FF000000"/>
        <rFont val="Arial"/>
        <family val="2"/>
      </rPr>
      <t xml:space="preserve">2.Reducir los accidentes de tránsito: </t>
    </r>
    <r>
      <rPr>
        <sz val="22"/>
        <color rgb="FF000000"/>
        <rFont val="Arial"/>
        <family val="2"/>
      </rPr>
      <t>Promover la seguridad vial al reducir la incidencia de accidentes relacionados con la velocidad excesiva o inadecuada, contribuyendo así a la protección de la vida y la integridad de los usuarios de las vías.</t>
    </r>
  </si>
  <si>
    <t>El programa tiene cobertura para todos los  vehículos de  los colaboradores, vehículos propios y contratados utilizados permanentemente para desplazamientos laborales.</t>
  </si>
  <si>
    <t>*Mayor probabilidad de accidentes.
*Mayor gravedad de los accidentes.
*Mayor distancia de frenado.
*Pérdida de control del vehículo.
*Mayor riesgo para peatones y ciclistas.</t>
  </si>
  <si>
    <t>El programa se enfoca en diferentes aspectos. 
En primer lugar, se establecerán límites de velocidad apropiados en función de las características de las vías y del entorno. 
Estos límites tienen en cuenta factores como la densidad del tráfico, la presencia de peatones y la infraestructura vial.</t>
  </si>
  <si>
    <t>1.1 RECURSOS</t>
  </si>
  <si>
    <t xml:space="preserve">1.2 RESPONSABILIDADES / PRIORIZACIÓN </t>
  </si>
  <si>
    <t>FINANCIERO</t>
  </si>
  <si>
    <t>TECNOLÓGICO</t>
  </si>
  <si>
    <t>HUMANO</t>
  </si>
  <si>
    <t>CARGO / ROL</t>
  </si>
  <si>
    <t>RESPONSABILIDADES</t>
  </si>
  <si>
    <t>1. Computadores y medios ofimáticos.
2. Cámara Fotográfica.
3. Medios difusores de información.
4. GPS de vehículos.</t>
  </si>
  <si>
    <t>Alta dirección</t>
  </si>
  <si>
    <t>Establecimiento de políticas y objetivos.
Desarrollo e implementación de políticas.
Monitoreo y revisión del PESV.</t>
  </si>
  <si>
    <t>1.3 INDICADORES DE GESTIÓN</t>
  </si>
  <si>
    <t>Evaluación de riesgos.
Asignación de recursos.
Liderazgo y promoción.
Supervisión y revisión.
Colaboración y comunicación.</t>
  </si>
  <si>
    <t>DEFINICIÓN</t>
  </si>
  <si>
    <t>TIPO</t>
  </si>
  <si>
    <t>FORMULA</t>
  </si>
  <si>
    <t>% de cumplimiento del programa</t>
  </si>
  <si>
    <t>TRIMESTRAL</t>
  </si>
  <si>
    <t>COBERTURA</t>
  </si>
  <si>
    <t>Realizar la instalación de dispositivos tecnológicos  para  el monitoreo de  la velocidad</t>
  </si>
  <si>
    <t>GTH - SST</t>
  </si>
  <si>
    <t>Coordinar y supervisar las actividades relacionadas con la gestión de la velocidad.
Establecer y mantener comunicación con los diferentes actores involucrados en el programa.
Monitorear los indicadores de seguridad vial.</t>
  </si>
  <si>
    <t xml:space="preserve">Cero excesos de velocidad en los desplazamientos laborales </t>
  </si>
  <si>
    <t>GSA Transportes</t>
  </si>
  <si>
    <t>Supervisión y seguimiento del cumplimiento de las políticas.
Implementación de medidas de seguridad y control.
Consolidado de datos para el programa.</t>
  </si>
  <si>
    <t>% CUMPLIMIENTO DEL PROGRAMA</t>
  </si>
  <si>
    <t xml:space="preserve">Conductores cumpliendo límites de  velocidad en sus desplazamientos laborales  </t>
  </si>
  <si>
    <t>Conductores</t>
  </si>
  <si>
    <t>Conocer y cumplir las políticas de velocidad establecidas.
Manténgase alerta y atento a los límites de velocidad.
Reportar cualquier problema o incumplimiento de las políticas.
Seguir las instrucciones de seguridad y utilizar los equipos adecuados.
Participar en la capacitación y actualización sobre la gestión de velocidad.</t>
  </si>
  <si>
    <t>% CUMPLIMIENTO</t>
  </si>
  <si>
    <t>META DE EJECUCIÓN</t>
  </si>
  <si>
    <t xml:space="preserve"> SOPORTE </t>
  </si>
  <si>
    <t>(P) PLANEAR</t>
  </si>
  <si>
    <t xml:space="preserve">Elaboración de procedimiento para controlar la velocidad de los vehículos automotores/ Procedimiento para controlar los excesos de velocidad y que hacer en caso reiterativo </t>
  </si>
  <si>
    <t>Programa de Velocidad</t>
  </si>
  <si>
    <t xml:space="preserve">Elaboración de  los indicadores de cobertura y excesos de velocidad  </t>
  </si>
  <si>
    <t xml:space="preserve">Profesional Especializado GTH - SST
Contratistas GTH - SST </t>
  </si>
  <si>
    <t>Indicadores del Programa</t>
  </si>
  <si>
    <t>Definición de método para controlar los límites de velocidad</t>
  </si>
  <si>
    <t>FECHAS (RANGO)</t>
  </si>
  <si>
    <t>(H) EJECUCIÓN DEL PROGRAMA</t>
  </si>
  <si>
    <t xml:space="preserve">(V) VERIFICACIÓN </t>
  </si>
  <si>
    <t xml:space="preserve">Inventario de vehículos que  utilizan los colaboradores  para los desplazamientos laborales y que requieren monitoreo de velocidad </t>
  </si>
  <si>
    <t>Anual o cuando aplique</t>
  </si>
  <si>
    <t>Informe parque automotor</t>
  </si>
  <si>
    <t>Grupo de Servicios Administrativos</t>
  </si>
  <si>
    <t>Cuando Aplique</t>
  </si>
  <si>
    <t xml:space="preserve">Instalación de equipos de monitoreo de velocidad </t>
  </si>
  <si>
    <t>GPS</t>
  </si>
  <si>
    <t xml:space="preserve">Calibración de equipos de medición - Registro de calibración </t>
  </si>
  <si>
    <t>Según equipo</t>
  </si>
  <si>
    <t xml:space="preserve">Capacitación Sensibilización general campaña de gestión de la velocidad </t>
  </si>
  <si>
    <t>Programa de Capacitaciones</t>
  </si>
  <si>
    <t xml:space="preserve">Campañas gestión de la velocidad </t>
  </si>
  <si>
    <t>Listado de asistencia, piezas comunicativas</t>
  </si>
  <si>
    <t xml:space="preserve">Monitoreo de velocidad: Revisión de  la velocidad  </t>
  </si>
  <si>
    <t>Mensual</t>
  </si>
  <si>
    <t>Consolidado del Equipo de velocidad</t>
  </si>
  <si>
    <t>(V) VERIFICACIÓN DEL PROGRAMA</t>
  </si>
  <si>
    <t>Verificar el cumplimiento del programa</t>
  </si>
  <si>
    <t xml:space="preserve">Lideres del PESV
Profesional Especializado GTH - SST
Contratistas GTH - SST </t>
  </si>
  <si>
    <t>Medición y validación de los indicadores del programa</t>
  </si>
  <si>
    <t>Verificar la documentación asociada al programa este correctamente documentada y asegurada</t>
  </si>
  <si>
    <t>Insumos del programa</t>
  </si>
  <si>
    <t>(A) MEJORA CONTINUA DEL PROGRAMA</t>
  </si>
  <si>
    <t>Lideres del PESV</t>
  </si>
  <si>
    <t>3.METODOLOGIA DE IMPLEMENTACION Y CUMPLIMIENTO DEL PROGRAMA</t>
  </si>
  <si>
    <t>A. MECANISMO DE MEDICION DE LA VELOCIDAD</t>
  </si>
  <si>
    <t>B. FRECUENCIA DE MEDICION DE RESULTADOS</t>
  </si>
  <si>
    <t>C. REGULACION DE LA VELOCIDAD SEGURA</t>
  </si>
  <si>
    <t>GPS / VELOCIMETRO</t>
  </si>
  <si>
    <t>MENSUAL Y CUANDO LAS AUTORIDADES NOTIFIQUEN COMPARENDOS</t>
  </si>
  <si>
    <t>LIMITES DE VELOCIDAD DE OBLIGATORIO CUMPLIMIENTO</t>
  </si>
  <si>
    <t>PROCESO EN CASO DE INCUMPLIMIENTO</t>
  </si>
  <si>
    <t xml:space="preserve">Los vehículos asignados  a los conductores del ministerio cuentan con un sistema de GPS, este equipo incorporado permite identificar la velocidad a la que va el vehículo, y a su vez, cada vehículo cuenta con un tacómetro o velocímetro que permite a los conductores  garantizar si sobrepasan los límites permitidos de velocidad en ciertas zonas.
La revisión de su funcionamiento se realizará de acuerdo con el cronograma  establecido para las revisiones tecno mecánicas que les corresponden de manera  anual, según le aplique a cada uno de los vehículos. A su vez, si se evidencia  alteración en los GPS y velocímetros, se procederá a realizar un mantenimiento correctivo  para calibrarlo. </t>
  </si>
  <si>
    <t>Las velocidades seguras dependerán de las regulaciones definidas por la Secretaría de Movilidad del Distrito (Aplica para Bogotá), Ministerio de Tránsito y Transporte (Código Nacional de Tránsito), o acuerdos municipales definidos por señalizaciones informativas, en cada vía de circulación vehicular o carretera nacional.
Se establece una revisión de cumplimiento a las velocidades seguras de manera reactiva a medida que se notifiquen comparendos por parte de autoridades de tránsito y transporte, hacia la correspondencia física o virtual del ministerio, así mismo, se realiza una revisión de comparendos de forma trimestral.</t>
  </si>
  <si>
    <t>● Disminuir la velocidad en la noche, cuando la visibilidad sea deficiente o cuando la vía esté obstruida.
● En vías urbanas las velocidades máximas serán de 50 kilómetros por hora, excepto cuando las autoridades competentes por medio de señales indiquen velocidades distintas.
● En zonas rurales la velocidad máxima permitida será de 80 kilómetros por hora.
● En vías sin pavimentar el máximo será de 30 kilómetros por hora.
● En zonas escolares, residenciales, con concentración de personas o terminales de pasajeros, el máximo será a 30 kilómetros por hora.
● Las patinetas y bicicletas eléctricas o a gasolina no podrán sobrepasar los 40 kilómetros por hora.
● La velocidad máxima permitida dentro de las instalaciones del ministerio es de 10 kilómetros por hora.
● Reduzca la velocidad en vías destapadas, humedecidas o en presencia de arena o piedras.
● Disminuya la velocidad en los cruces o intersecciones, aunque le corresponda el paso.
● Al manejar con lluvia, hágalo a una velocidad más baja.
● Si debe conducir con poca velocidad, manténgase en el carril derecho.
● Conserve una distancia prudencial con respecto a los otros vehículos; duplique la distancia si es de noche y triplique si hay mal tiempo.</t>
  </si>
  <si>
    <t xml:space="preserve">En caso de que el área de transportes reciba o identifique una multa  o sanción bajo los datos de los vehículos del ministerio (placas y/o Nit del ministerio)  por excesos en velocidades no permitidas, se procederá a revisar y a garantizar el  beneficio de reducción en sanción con la toma de cursos o lo que defina la Secretaría Distrital de Movilidad, y/o quien haga sus veces en otro municipio, siempre y cuando este en tiempos oportunos para tomar el beneficio. 
Posteriormente, desde el área de transportes se notificará al Grupo de Talento Humano - SST sobre el comparendo o multa recibida, para que desde allí se proceda a realizar la inscripción  del conductor del vehículo, al módulo de formación virtual de la ARL  Positiva del Curso de Seguridad Vial con una duración de 10 horas. En caso de que  se evidencie más de un comparendo para el mismo vehículo y conductor, se procederá con la revisión del caso ante la coordinación de talento humano y la subdirección administrativa y financiera, como lideres del PESV, para la revisión de las sanciones a que haya lugar. </t>
  </si>
  <si>
    <t>D. MECANISMOS DE COMUNICACION</t>
  </si>
  <si>
    <t>F. FACTOR DE DESEMPEÑO DE LA VELOCIDAD SEGURA</t>
  </si>
  <si>
    <t xml:space="preserve">● Para conductores de vehículos del ministerio: Campañas virtuales por  correo electrónico y grupo de WhatsApp de seguridad vial, capacitaciones o socializaciones presenciales o virtuales. 
● Para colaboradores del ministerio:  Campañas, socializaciones o divulgación de información de forma virtual por medio de correos electrónicos. </t>
  </si>
  <si>
    <t xml:space="preserve"> El factor de desempeño para el presente programa, se enfocará en la promoción del  cumplimiento de los límites de velocidad, por medio de campañas, capacitaciones y socializaciones de información referente a la velocidad segura.</t>
  </si>
  <si>
    <t>CUMPLIMIENTO PROGRAMA DE GESTIÓN DE LA VELOCIDAD</t>
  </si>
  <si>
    <t>N° de Vehículos incluidos en el programa de gestión de la velocidad con GPS</t>
  </si>
  <si>
    <t>N°  de vehículos utilizados para desplazamientos laborales por mes</t>
  </si>
  <si>
    <t>COBERTURA DE LIMITE DE VELOCIDAD</t>
  </si>
  <si>
    <t>N° diario de desplazamientos laborales con exceso de velocidad</t>
  </si>
  <si>
    <t>N° Total de desplazamientos por mes</t>
  </si>
  <si>
    <t>N° de conductores que cumplen limites de velocidad en el periodo</t>
  </si>
  <si>
    <t xml:space="preserve">N° Total de conductores del periodo </t>
  </si>
  <si>
    <t>PANEL DE GESTIÓN PROGRAMA DE GESTIÓN DE LA FATIGA</t>
  </si>
  <si>
    <t>PROGRAMA DE GESTIÓN DE LA FATIGA</t>
  </si>
  <si>
    <t>El propósito de un programa de prevención de la fatiga es reducir o eliminar los riesgos asociados con la fatiga laboral, con el objetivo de mejorar la seguridad, el bienestar y el rendimiento de los conductores. La fatiga puede tener un impacto significativo en la salud y seguridad, así como en la productividad y calidad del trabajo realizado. Al implementar un programa de prevención de la fatiga, se busca promover hábitos saludables, proporcionar educación y concientización sobre los efectos de la fatiga, y establecer medidas para controlar y reducir los riesgos asociados</t>
  </si>
  <si>
    <t>1. Disminución de la atención y la concentración
2. Mayor probabilidad de accidentes
3. Reducción del rendimiento
4.Problemas de salud
5. Ausentismo laboral
6. Baja moral y falta de motivación
7. Conflictos interpersonales</t>
  </si>
  <si>
    <t>Promover hábitos saludables de sueño y descanso, educar a los conductores sobre los efectos negativos de la fatiga, establecer directrices y prácticas laborales que minimicen los riesgos.</t>
  </si>
  <si>
    <t>1. Recursos Propios del ministerio, designados y destinados al cumplimiento del PESV</t>
  </si>
  <si>
    <t>1. Computador y medios ofimáticos
2. Medios difusores de información
3. GPS de vehículos</t>
  </si>
  <si>
    <t>Establecimiento de políticas y objetivos
Desarrollo e implementación de políticas
Monitoreo y revisión</t>
  </si>
  <si>
    <t>Evaluación de riesgos
Asignación de recursos
Liderazgo y promoción
Supervisión y revisión</t>
  </si>
  <si>
    <t>MENSUAL</t>
  </si>
  <si>
    <t xml:space="preserve">Cumplir con las horas de conducción en los desplazamientos laborales sin exceder 12 horas en la jornada </t>
  </si>
  <si>
    <r>
      <rPr>
        <sz val="18"/>
        <color rgb="FF000000"/>
        <rFont val="Arial"/>
        <family val="2"/>
      </rPr>
      <t xml:space="preserve">Coordinar y supervisar las actividades relacionadas con la gestión de la fatiga.
</t>
    </r>
    <r>
      <rPr>
        <sz val="18"/>
        <color rgb="FF000000"/>
        <rFont val="Calibri"/>
        <family val="2"/>
      </rPr>
      <t xml:space="preserve">Establecer y mantener comunicación con los diferentes actores involucrados en el programa.
</t>
    </r>
    <r>
      <rPr>
        <sz val="18"/>
        <color rgb="FF000000"/>
        <rFont val="Arial"/>
        <family val="2"/>
      </rPr>
      <t xml:space="preserve">Monitorear los indicadores de seguridad vial </t>
    </r>
  </si>
  <si>
    <t>Supervisión y seguimiento del cumplimiento del programa.
Implementación de medidas de seguridad y control.
Análisis de datos para el programa.</t>
  </si>
  <si>
    <t>Conocer y cumplir las regulaciones de gestión de la fatiga establecidas.
Evitar conducir si existe sensación de cansancio o fatiga.
Reportar cualquier problema o incumplimiento de las regulaciones del programa.
Seguir las instrucciones de seguridad y utilizar los equipos adecuados.
Participar en las capacitaciones y actualizaciones sobre la gestión de la fatiga.</t>
  </si>
  <si>
    <t xml:space="preserve">Elaboración de procedimiento para control de jornada de trabajo, horas de conducción y descanso de conductores </t>
  </si>
  <si>
    <t>Elaboración de  los indicadores de excesos de jornada laboral</t>
  </si>
  <si>
    <t xml:space="preserve">Definición del mecanismo o equipo de  medición  a utilizar para verificación de cumplimiento </t>
  </si>
  <si>
    <t>Programacion de Desplazamientos</t>
  </si>
  <si>
    <t>Medicion de tiempos de conduccion</t>
  </si>
  <si>
    <t xml:space="preserve">Capacitación  en autogestión del conductor horas de descanso y hábitos al descansar </t>
  </si>
  <si>
    <t>Listado de Asistencia</t>
  </si>
  <si>
    <t xml:space="preserve">Capacitación: La familia su entorno familiar y su gestión para minimizar la fatiga </t>
  </si>
  <si>
    <t xml:space="preserve">Campaña gestión del sueño y descanso saludable </t>
  </si>
  <si>
    <t xml:space="preserve">Cálculo y monitoreo de tiempos de  desplazamiento distancia a recorrer Kms  - Planificación del viaje  horas de conducción </t>
  </si>
  <si>
    <t>Verificar que la documentación asociada al programa este correctamente documentada y asegurada</t>
  </si>
  <si>
    <t>A. MECANISMO DE MEDICION DE HORAS DE CONDUCCION</t>
  </si>
  <si>
    <t>B. FRECUENCIA DE REVISION DE RESULTADOS</t>
  </si>
  <si>
    <t>C. REGULACION DE HORAS DE CONDUCCION</t>
  </si>
  <si>
    <t>GPS / PROGRAMACION DE DESPLAZAMIENTO</t>
  </si>
  <si>
    <t>REGULACION</t>
  </si>
  <si>
    <t xml:space="preserve">Los vehículos asignados a los conductores del ministerio cuentan con un sistema de GPS, este equipo incorporado permite identificar el tiempo de conducción neto que realizan en sus actividades diarias.
No se contarán los tiempos de reposo o parqueo de los vehículos.
La revisión de su funcionamiento se realizará de acuerdo con el cronograma  establecido para las revisiones tecno mecánicas que les corresponden de manera anual, según le aplique a cada uno de los vehículos. A su vez, si se evidencia alteración en los GPS, se procederá a realizar un mantenimiento correctivo  para calibrarlo. </t>
  </si>
  <si>
    <t>La revisión se realizará de manera mensual por medio de los registros del GPS, estos también se consignarán dentro de los indicadores del programa y del PESV.</t>
  </si>
  <si>
    <t>Las horas permitidas de conducción son aquellas que estén dentro del marco de horario de jornada laboral asignada o contratada. En todos los casos sin exceder la jornada de 8 horas diarias de trabajo, incluido conducción y pausas. Sí se requiere hacer una movilización fuera del horario establecido, ésta debe ser autorizada por el jefe inmediato y área de transportes.
Todo colaborador con rol de conductor debe realizar paradas de 15 minutos mínimo cada 2 horas continuas de recorrido, durante estas paradas el conductor se debe hidratar, hacer estiramiento de extremidades inferiores y superiores, y revisión visual del vehículo. 
Es responsabilidad de cada conductor detener el vehículo si se siente con sueño o en condiciones no aptas para conducir, e informar inmediatamente de tal situación al pasajero, jefe Inmediato y área de transportes.</t>
  </si>
  <si>
    <t>Sí desde el área de transportes y el Grupo de Talento Humano - SST, se evidencia un exceso en el tiempo de conducción, de acuerdo con los resultados derivados del sistema de medición se procederá a inscribir al conductor del vehículo al módulo de formación virtual de la ARL Positiva del Curso de Seguridad Vial con una  duración de 10 horas, y teniendo en cuenta que los conductores dependen de los compromisos programados o imprevistos de directivos y funcionarios del ministerio, también se notificarán a éstos por medio de un comunicado desde la Coordinación de Talento Humano, sobre la importancia del cumplimiento de la regulación de horas de conducción.</t>
  </si>
  <si>
    <t>F. FACTOR DE DESEMPEÑO DE LA GESTION DE LA FATIGA</t>
  </si>
  <si>
    <t>El factor de desempeño para el presente programa, se enfocará en la promoción del  cumplimiento de la regulación de horas de conducción, por medio de  campañas, capacitaciones y socializaciones de información referente a la fatiga laboral.</t>
  </si>
  <si>
    <t>INDICADOR DE CUMPLIMIENTO PROGRAMA DE GESTIÓN DE LA FATIGA</t>
  </si>
  <si>
    <t>INDICE DE FRECUENCIA POR ACCIDENTES VIALES ASOCIADOS A LA FATIGA</t>
  </si>
  <si>
    <t>N° de excesos en la jornada diaria de trabajo de los conductores conduciendo</t>
  </si>
  <si>
    <t xml:space="preserve">N° total de días trabajados por todos los conductores que realizan desplazamientos laborales por mes </t>
  </si>
  <si>
    <t>PANEL DE GESTIÓN PROGRAMA DE GESTIÓN DE LA DISTRACCIÓN</t>
  </si>
  <si>
    <t>PROGRAMA DE GESTIÓN DE LA DISTRACCIÓN</t>
  </si>
  <si>
    <r>
      <rPr>
        <b/>
        <sz val="22"/>
        <color rgb="FF000000"/>
        <rFont val="Arial"/>
        <family val="2"/>
      </rPr>
      <t xml:space="preserve">1. </t>
    </r>
    <r>
      <rPr>
        <sz val="22"/>
        <color rgb="FF000000"/>
        <rFont val="Arial"/>
        <family val="2"/>
      </rPr>
      <t xml:space="preserve">Resistencia al cambio
</t>
    </r>
    <r>
      <rPr>
        <b/>
        <sz val="22"/>
        <color rgb="FF000000"/>
        <rFont val="Arial"/>
        <family val="2"/>
      </rPr>
      <t>2</t>
    </r>
    <r>
      <rPr>
        <sz val="22"/>
        <color rgb="FF000000"/>
        <rFont val="Arial"/>
        <family val="2"/>
      </rPr>
      <t xml:space="preserve">. Falta de adherencia
</t>
    </r>
    <r>
      <rPr>
        <b/>
        <sz val="22"/>
        <color rgb="FF000000"/>
        <rFont val="Arial"/>
        <family val="2"/>
      </rPr>
      <t>3.</t>
    </r>
    <r>
      <rPr>
        <sz val="22"/>
        <color rgb="FF000000"/>
        <rFont val="Arial"/>
        <family val="2"/>
      </rPr>
      <t xml:space="preserve"> Dependencia tecnológica
</t>
    </r>
    <r>
      <rPr>
        <b/>
        <sz val="22"/>
        <color rgb="FF000000"/>
        <rFont val="Arial"/>
        <family val="2"/>
      </rPr>
      <t>4.</t>
    </r>
    <r>
      <rPr>
        <sz val="22"/>
        <color rgb="FF000000"/>
        <rFont val="Arial"/>
        <family val="2"/>
      </rPr>
      <t xml:space="preserve"> Efectos contraproducentes
</t>
    </r>
    <r>
      <rPr>
        <b/>
        <sz val="22"/>
        <color rgb="FF000000"/>
        <rFont val="Arial"/>
        <family val="2"/>
      </rPr>
      <t>5</t>
    </r>
    <r>
      <rPr>
        <sz val="22"/>
        <color rgb="FF000000"/>
        <rFont val="Arial"/>
        <family val="2"/>
      </rPr>
      <t>. Enfoque excesivo en la productividad</t>
    </r>
  </si>
  <si>
    <t>Conciencia de la distracción y sus efectos.
Autoevaluación y reflexión sobre los propios hábitos de distracción.
Desarrollo de habilidades de autogestión para minimizar la distracción.
Establecimiento de metas personales para mejorar la gestión de la distracción.</t>
  </si>
  <si>
    <t>1. Computador y medios ofimaticos
2. Medios difusores de información</t>
  </si>
  <si>
    <t>Alta direccion</t>
  </si>
  <si>
    <t>❶Establecimiento de regulaciones y objetivos
❷Desarrollo e implementación del programa
❸Capacitación y concienciación
❸Monitoreo y revisión</t>
  </si>
  <si>
    <t>❶Evaluación de riesgos
❷Asignación de recursos
❸Liderazgo y promoción
❸Supervisión y revisión
❸Colaboración y comunicación</t>
  </si>
  <si>
    <r>
      <rPr>
        <sz val="18"/>
        <color rgb="FF000000"/>
        <rFont val="Arial"/>
        <family val="2"/>
      </rPr>
      <t xml:space="preserve">❶Coordinar y supervisar las actividades relacionadas con la gestión de la distraccion.
</t>
    </r>
    <r>
      <rPr>
        <sz val="18"/>
        <color rgb="FF000000"/>
        <rFont val="Calibri"/>
        <family val="2"/>
      </rPr>
      <t>❷</t>
    </r>
    <r>
      <rPr>
        <sz val="18"/>
        <color rgb="FF000000"/>
        <rFont val="Arial"/>
        <family val="2"/>
      </rPr>
      <t xml:space="preserve">Establecer y mantener comunicación con los diferentes actores involucrados en el programa.
</t>
    </r>
    <r>
      <rPr>
        <sz val="18"/>
        <color rgb="FF000000"/>
        <rFont val="Calibri"/>
        <family val="2"/>
      </rPr>
      <t>❸</t>
    </r>
    <r>
      <rPr>
        <sz val="18"/>
        <color rgb="FF000000"/>
        <rFont val="Arial"/>
        <family val="2"/>
      </rPr>
      <t>Monitorear los indicadores de seguridad vial.
❸Capacitación y concientización.</t>
    </r>
  </si>
  <si>
    <t>GSA Trasnportes</t>
  </si>
  <si>
    <t>❶Supervisión y seguimiento del cumplimiento de las regulaciones del programa.
❷Implementación de medidas de seguridad y control.
❸Analisis y consolidado de datos para el programa.</t>
  </si>
  <si>
    <r>
      <rPr>
        <sz val="18"/>
        <color rgb="FF000000"/>
        <rFont val="Calibri"/>
        <family val="2"/>
      </rPr>
      <t>❶</t>
    </r>
    <r>
      <rPr>
        <sz val="18"/>
        <color rgb="FF000000"/>
        <rFont val="Arial"/>
        <family val="2"/>
      </rPr>
      <t xml:space="preserve">Conocer y cumplir las regulaciones de gestion de la distraccion establecidas.
</t>
    </r>
    <r>
      <rPr>
        <sz val="18"/>
        <color rgb="FF000000"/>
        <rFont val="Calibri"/>
        <family val="2"/>
      </rPr>
      <t xml:space="preserve">❷Mantenerse alerta y atento al conducir.
</t>
    </r>
    <r>
      <rPr>
        <sz val="18"/>
        <color rgb="FF000000"/>
        <rFont val="Arial"/>
        <family val="2"/>
      </rPr>
      <t>❸Reportar cualquier problema o incumplimiento de las regulaciones del programa.
❸Seguir las instrucciones de seguridad y utilizar los equipos adecuados en los momentos indicados.
❸Participar en la capacitación y actualización sobre la gestión de la distraccion.</t>
    </r>
  </si>
  <si>
    <t>Elaboración de procedimiento para controlar y monitorear la  distracción en la conducción o desplazamiento / Procedimiento en caso de evidenciar distracción en la conducción o desplazamiento.</t>
  </si>
  <si>
    <t>Programa de Distraccion</t>
  </si>
  <si>
    <t xml:space="preserve">Elaboración de  los indicadores de comportamiento seguro en desplazamientos </t>
  </si>
  <si>
    <t xml:space="preserve">Definición de métodos para realizar observación de comportamiento seguro- prevención de distracción </t>
  </si>
  <si>
    <t>Formulario de Reporte</t>
  </si>
  <si>
    <t>Socializacion metodo para observacion de comportamientos seguros en la via</t>
  </si>
  <si>
    <t xml:space="preserve">Capacitación: Sensibilización en prevención de distracciones </t>
  </si>
  <si>
    <t>Profesional Especializado GTH - SST
Contratistas GTH - SST</t>
  </si>
  <si>
    <t xml:space="preserve">Campañas Prevención de distracciones al conducir o desplazarse </t>
  </si>
  <si>
    <t xml:space="preserve">Medicion de observación del comportamiento seguro en las vías </t>
  </si>
  <si>
    <t>A. MECANISMO DE MEDICION DE LA  DISTRACCION</t>
  </si>
  <si>
    <t>C. REGULACION DE PREVENCION DE LA DISTRACCION AL CONDUCIR</t>
  </si>
  <si>
    <t>REPORTE VERBAL O ESCRITO AL AREA DE TRANSPORTES Y AL GRUPO DE TALENTO HUMANO - SST</t>
  </si>
  <si>
    <t>CONSOLIDADO MENSUAL DE REPORTES DE DISTRACCION</t>
  </si>
  <si>
    <t xml:space="preserve">El mecanismo será dispuesto de manera cualitativa de acuerdo a la percepción de los pasajeros de los vehículos institucionales. Ellos podrán notificar al area de transportes y al Grupo de Talento Humano - SST sobre el comportamiento positivo o negativo de sus conductores, de forma verbal o escrita, para que desde allí se tomen medidas en pro de la no repetición de las acciones distractoras. </t>
  </si>
  <si>
    <t>La revisión se realizará de manera mensual por medio de los reportes de distraccion allegados al area de transportes y al Grupo de Talento Humano - SST</t>
  </si>
  <si>
    <t>● Está prohibido el uso de equipos de comunicación (teléfonos móviles, asistentes digitales personales, dispositivos de mano, tabletas, dispositivos móviles, dispositivos de mensajes de texto, computadoras y demás dispositivos bidireccionales) mientras se conduce un vehículo del ministerio.
● Si es necesario realizar o recibir una llamada del teléfono móvil en cualquier momento mientras se conduce un vehículo, el conductor deberá detener el vehículo en un lugar seguro y autorizado para estacionar, de modo que no obstaculice el tránsito vial.
● Los conductores no deben portar auriculares u otros dispositivos auxiliares de audio, mientras se conduce el vehículo.</t>
  </si>
  <si>
    <t xml:space="preserve"> Sí el area de transportes o el Grupo de Talento Humano - SST recibe reportes sobre conductas de distracción por parte de los conductores con asignación de vehículos del ministerio, se procederá a inscribir al conductor al módulo de formación virtual de la ARL Positiva del Curso de Seguridad Vial con una duración de 10 horas. En caso de que se evidencie más de un reporte para el mismo vehículo y conductor, se procederá con la revisión del caso ante el area de transportes y la coordinacion de talento humano para la revisión de las sanciones a que haya lugar. </t>
  </si>
  <si>
    <t>F. FACTOR DE DESEMPEÑO DE PRECENVION DE LA DISTRACCION</t>
  </si>
  <si>
    <t>El factor de desempeño para el presente programa, se enfocará en la promoción del 
cumplimiento de las regulaciones de prevención de la distracción al conducir, por medio de campañas, capacitaciones y socializaciones de información referente al tema.</t>
  </si>
  <si>
    <t>INDICADOR DE CUMPLIMIENTO PROGRAMA DE GESTIÓN DE LA DISTRACCIÓN</t>
  </si>
  <si>
    <t>COMPORTAMIENTO VIALES ASOCIADOS A DISTRACCIONES</t>
  </si>
  <si>
    <t>N° de comportamientos seguros que cumplen</t>
  </si>
  <si>
    <t xml:space="preserve">N° de total de comportamientos observados </t>
  </si>
  <si>
    <t>PROGRAMA DE GESTIÓN PROTECCIÓN DE ACTORES VIALES VULNERABLES (peatones, ciclistas, motociclistas y pasajeros )</t>
  </si>
  <si>
    <t>El proposito del programa de gestion de proteccion de actores viales vulnerables, como peatones, ciclistas, motociclistas y pasajeros, es promover y garantizar la seguridad y proteccion de estos usuarios en las vias de transito. El programa se enfoca en implementar medidas y acciones específicas para reducir los riesgos a los que se enfrentan estos actores viales vulnerables y crear un entorno vial más seguro y amigable para todos.</t>
  </si>
  <si>
    <t>1. Resistencia o falta de conciencia
2. Limitaciones presupuestarias
3.  Resistencia de grupos de interés
4.Cumplimiento y aplicación de normas
5. Factores externos imprevisibles</t>
  </si>
  <si>
    <t>El enfoque del programa de gestión de protección de actores viales vulnerables, como peatones, ciclistas, motociclistas y pasajeros, se centra en implementar medidas integrales y coordinadas para garantizar su seguridad y reducir los riesgos a los que están expuestos en las vías de tránsito</t>
  </si>
  <si>
    <t>Establecimiento de políticas y objetivos
Desarrollo e implementación de políticas
Capacitación y concienciación</t>
  </si>
  <si>
    <t>Evaluación de riesgos
Asignación de recursos
Liderazgo y promoción
Supervisión y revisión
Colaboración y comunicación</t>
  </si>
  <si>
    <t>% DE CUMPLIMIENTO DEL PROGRAMA</t>
  </si>
  <si>
    <t xml:space="preserve">Generar cambio en el comportamiento  que nos lleve a conductas y comportamientos seguros en las vías </t>
  </si>
  <si>
    <t>Coordinar y supervisar las actividades relacionadas con la gestion del programa
Establecer y mantener comunicación con los diferentes actores viales involucrados en el programa.
Monitorear los indicadores de seguridad vial y realizar informes periódicos.</t>
  </si>
  <si>
    <t>Identificar la mejora en el control de riesgos en el transcurso del año</t>
  </si>
  <si>
    <t>ANUAL</t>
  </si>
  <si>
    <t>Supervisión y seguimiento del cumplimiento del programa.
Implementación de medidas de seguridad y control.
Analisis de datos para el programa.</t>
  </si>
  <si>
    <t>CONDUCTORES</t>
  </si>
  <si>
    <r>
      <rPr>
        <sz val="18"/>
        <color rgb="FF000000"/>
        <rFont val="Arial"/>
        <family val="2"/>
      </rPr>
      <t xml:space="preserve">Conocer y cumplir las regulaciones del programa establecidas.
</t>
    </r>
    <r>
      <rPr>
        <sz val="18"/>
        <color rgb="FF000000"/>
        <rFont val="Calibri"/>
        <family val="2"/>
      </rPr>
      <t xml:space="preserve">Mantengase alerta y atento a los difernetes actores viales.
</t>
    </r>
    <r>
      <rPr>
        <sz val="18"/>
        <color rgb="FF000000"/>
        <rFont val="Arial"/>
        <family val="2"/>
      </rPr>
      <t>Reportar cualquier problema o incumplimiento del programa.
Seguir las instrucciones de seguridad vial.
Participar en las campañas y capacitaciónes sobre actores viales vulnerables.</t>
    </r>
  </si>
  <si>
    <t>SEPTIEMB</t>
  </si>
  <si>
    <t>Elaboración de procedimiento con las regulaciones de seguridad vial  para promover la protección de actores viales vulnerables (peatones , pasajeros, ciclistas y motociclistas ), en sus desplazamientos</t>
  </si>
  <si>
    <t>Programa</t>
  </si>
  <si>
    <t xml:space="preserve">Elaboración de  los indicadores de comportamiento seguro en actores vulnerables  desplazamientos laborales  </t>
  </si>
  <si>
    <t>Lideres del PESV
Profesional Especializado GTH - SST
Contratistas GTH - SST</t>
  </si>
  <si>
    <t xml:space="preserve">Verificacion de inspecciónes preoperacionales de seguridad para verificar  condiciones de vehiculos en desplazamientos laborales </t>
  </si>
  <si>
    <t>Inspecciones preoperacionales</t>
  </si>
  <si>
    <t>Inspección de seguridad Diagnóstico para verificar condiciones de seguridad de los elementos de protección personal (motos)</t>
  </si>
  <si>
    <t>Inspeccion</t>
  </si>
  <si>
    <t>Campañas Comportamiento seguro en las vías al conducir o desplazarse (actores vulnerables)</t>
  </si>
  <si>
    <t>Listado de asistencia</t>
  </si>
  <si>
    <t>(V) VERIFICACION DEL PROGRAMA</t>
  </si>
  <si>
    <t>INDICADOR DE CUMPLIMIENTO PROGRAMA DE GESTIÓN DE LA PROTECCIÓN DE ACTORES VIALES MÁS VULNERABLES</t>
  </si>
  <si>
    <t>INDICE DE FRECUENCIA DE AT DE ACTORES VIALES MÁS VULNERABLES</t>
  </si>
  <si>
    <t>COBERTURA  DEL PROGRAMA DE GESTIÓN DE LA PROTECCIÓN DE ACTORES VIALES MÁS VULNERABLES</t>
  </si>
  <si>
    <t>N° Riesgos viales identificados al inicio del año</t>
  </si>
  <si>
    <t xml:space="preserve">N° Riesgos viales identificados al final del año  </t>
  </si>
  <si>
    <t>PROGRAMA DE GESTIÓN DE LA CERO TOLERANCIA A LA CONDUCCIÓN BAJO EFECTOS DE ALCOHOL Y SUSTANCIAS PSICOACTIVAS</t>
  </si>
  <si>
    <r>
      <rPr>
        <b/>
        <sz val="22"/>
        <color theme="1"/>
        <rFont val="Arial"/>
        <family val="2"/>
      </rPr>
      <t xml:space="preserve">1. Cumplir normatividad: </t>
    </r>
    <r>
      <rPr>
        <sz val="22"/>
        <color theme="1"/>
        <rFont val="Arial"/>
        <family val="2"/>
      </rPr>
      <t xml:space="preserve">El programa implica la implementación de regulaciones que limitan claramente la concentración de alcohol y sustancias psicoactivas permitidas en el organismo de los conductores. Se busca establecer un límite de tolerancia de cero.
</t>
    </r>
    <r>
      <rPr>
        <b/>
        <sz val="22"/>
        <color theme="1"/>
        <rFont val="Arial"/>
        <family val="2"/>
      </rPr>
      <t xml:space="preserve">2. Educación y concientización: </t>
    </r>
    <r>
      <rPr>
        <sz val="22"/>
        <color theme="1"/>
        <rFont val="Arial"/>
        <family val="2"/>
      </rPr>
      <t>Llevar a cabo campañas de educación y concientización dirigidas tanto a conductores como a la población en general. Estas campañas buscan informar sobre los riesgos y consecuencias de conducir bajo los efectos del alcohol y las drogas.</t>
    </r>
  </si>
  <si>
    <t>1. Resistencia y oposición
2. Falta de cumplimiento
3. Estigmatización
4. Falta de enfoque en otros factores de riesgo</t>
  </si>
  <si>
    <t>1. Establecimiento de límites claros
2. Implementación de controles y pruebas
3. Sanciones y consecuencias
4. Educación y concientización</t>
  </si>
  <si>
    <t>❶Establecimiento de políticas y objetivos
❷Desarrollo e implementación de políticas
❸Capacitación y concienciación
❸Monitoreo y revisión</t>
  </si>
  <si>
    <t>% DE COBERTURA DEL PROGRAMA</t>
  </si>
  <si>
    <r>
      <rPr>
        <sz val="18"/>
        <color rgb="FF000000"/>
        <rFont val="Arial"/>
        <family val="2"/>
      </rPr>
      <t xml:space="preserve">❶Coordinar y supervisar las actividades relacionadas con la prevencion del consumo de alcohol y sustancias psicoactivas.
</t>
    </r>
    <r>
      <rPr>
        <sz val="18"/>
        <color rgb="FF000000"/>
        <rFont val="Calibri"/>
        <family val="2"/>
      </rPr>
      <t>❷Establecer y mantener comunicación con los diferentes actores involucrados en el programa.
❸</t>
    </r>
    <r>
      <rPr>
        <sz val="18"/>
        <color rgb="FF000000"/>
        <rFont val="Arial"/>
        <family val="2"/>
      </rPr>
      <t>Monitorear los indicadores de seguridad vial y realizar informes periódicos.</t>
    </r>
  </si>
  <si>
    <t>No DE AT POR CONSUMO DE SUSTANCIAS</t>
  </si>
  <si>
    <t>INDICE</t>
  </si>
  <si>
    <t>❶Aplicacion de procedimiento del programa.
❸Supervisión y seguimiento del cumplimiento del programa.
❷Implementación de medidas de seguridad y control.
❸Analisis de datos para el programa.</t>
  </si>
  <si>
    <r>
      <rPr>
        <sz val="18"/>
        <color rgb="FF000000"/>
        <rFont val="Calibri"/>
        <family val="2"/>
      </rPr>
      <t>❶</t>
    </r>
    <r>
      <rPr>
        <sz val="18"/>
        <color rgb="FF000000"/>
        <rFont val="Arial"/>
        <family val="2"/>
      </rPr>
      <t>Conocer y cumplir con las regulaciones del programa.
❷No consumir alcohol, tabaco y sustancias psicoactivas durante sus labores.
❸Reportar cualquier problema o incumplimiento del programa.
❸Participar en las capacitaciónes sobre prevencion de consumo de alcohol y sustancias.</t>
    </r>
  </si>
  <si>
    <t>Programa de cero tolerancia al consumo de alcohol y sustancias</t>
  </si>
  <si>
    <t>Elaboración de  los indicadores del programa</t>
  </si>
  <si>
    <t>Campañas prevencion del consumo de alcohol y sustancias psicoactivas al conducir</t>
  </si>
  <si>
    <t>Listado de asistencia / Piezas comunicativas</t>
  </si>
  <si>
    <t>Capacitación Sensibilización prevencion del consumo de alcohol y sustancias psicoactivas al conducir</t>
  </si>
  <si>
    <t>INDICE DE FRECUENCIA POR CONDUCCIÓN BAJO EFECTOS DE ALCOHOL Y SUSTANCIAS PSICOACTIVAS</t>
  </si>
  <si>
    <t>N° de AT a causa de Conducción Bajo efectos de sustancias</t>
  </si>
  <si>
    <t>N° de viajes realizados y/o Trayectos programados en el periodo</t>
  </si>
  <si>
    <t>COBERTURA  DEL PROGRAMA DE GESTIÓN DE LA CERO TOLERANCIA A LA CONDUCCIÓN BAJO EFECTOS DE ALCOHOL Y SUSTANCIAS PSICOACTIVAS</t>
  </si>
  <si>
    <t>N° de Conductores alcanzados en el programa</t>
  </si>
  <si>
    <t xml:space="preserve">N° Total de Conductores </t>
  </si>
  <si>
    <t>}</t>
  </si>
  <si>
    <t>MINISTERIO DE AMBIENTE Y DESARROLLO SOSTENIBLE</t>
  </si>
  <si>
    <t>PLAN DE TRABAJO ANUAL 
SEGURIDAD Y SALUD EN EL TRABAJO
VIGENCIA: 2024</t>
  </si>
  <si>
    <t>INFORMACIÓN GENERAL DE ACTIVIDADES</t>
  </si>
  <si>
    <t>PROGRAMACIÓN</t>
  </si>
  <si>
    <t>ITEM</t>
  </si>
  <si>
    <t>Tema 
PDT</t>
  </si>
  <si>
    <t>Descripción de la 
Actividad PDT</t>
  </si>
  <si>
    <t>Producto esperado</t>
  </si>
  <si>
    <t>Responsable de ejecución y reporte la actividad PDT</t>
  </si>
  <si>
    <t>Estado de la 
Actividad PDT</t>
  </si>
  <si>
    <t>ENE</t>
  </si>
  <si>
    <t>FEB</t>
  </si>
  <si>
    <t>MAR</t>
  </si>
  <si>
    <t>ABR</t>
  </si>
  <si>
    <t>MAY</t>
  </si>
  <si>
    <t>JUN</t>
  </si>
  <si>
    <t>JUL</t>
  </si>
  <si>
    <t>AGO</t>
  </si>
  <si>
    <t>SEP</t>
  </si>
  <si>
    <t>OCT</t>
  </si>
  <si>
    <t>NOV</t>
  </si>
  <si>
    <t>DIC</t>
  </si>
  <si>
    <t>1 SEM</t>
  </si>
  <si>
    <t>2 SEM</t>
  </si>
  <si>
    <t>3 SEM</t>
  </si>
  <si>
    <t>4 SEM</t>
  </si>
  <si>
    <t>Planeación</t>
  </si>
  <si>
    <t>Calcular los indicadores con los resultados del 2023</t>
  </si>
  <si>
    <t xml:space="preserve">Hojas de vida de indicadores.
</t>
  </si>
  <si>
    <t>Profesional Especializado GTH -SST</t>
  </si>
  <si>
    <t>Hacer un análisis de los ATEP presentados durante el año 2023 así como de las medidas correctivas sugeridas  y ejecutadas según los informes de investigación de las mismas.</t>
  </si>
  <si>
    <t>Base de datos de ATEL 2023.</t>
  </si>
  <si>
    <t>Profesional Especializado GTH -SST
Contratista GTH - SST</t>
  </si>
  <si>
    <t>Realizar la autoevaluación del SG-SST año 2023</t>
  </si>
  <si>
    <t>Reporte a Ministerio de trabajo.</t>
  </si>
  <si>
    <t>Elaborar el Plan de Trabajo anual 2024 considerando las sugerencias del COPASST, resultados de autoevaluación, PUMI, seguimientos realizados en 2022 y requisitos legales</t>
  </si>
  <si>
    <t>Plan anual SST 2024.</t>
  </si>
  <si>
    <t>Aprobación y socializaciones del Plan SST - 2024</t>
  </si>
  <si>
    <t>Plan anual SST 2024 Firmado por despacho del Ministra.</t>
  </si>
  <si>
    <t>Coordinadora GTH
Ministra</t>
  </si>
  <si>
    <t>Revisar y actualizar los indicadores y metas en SST</t>
  </si>
  <si>
    <t>Hojas de vida de indicadores 2024.</t>
  </si>
  <si>
    <t>Profesional Especializado GTH -SST
Contratistas GTH - SST</t>
  </si>
  <si>
    <t>Revisar y actualizar las necesidades del SG-SST para documentarlas en el presupuesto 2025.</t>
  </si>
  <si>
    <t>Presupuesto SG-SST 2025</t>
  </si>
  <si>
    <t xml:space="preserve">Realizar la gestión precontractual y contractual necesaria para el desarrollo de actividades, programas y planes de acción de SST (EMO, EPP, Emergencias, Área protegica, etc) </t>
  </si>
  <si>
    <t>Estudios previos de contratos. / Presupuesto SST.</t>
  </si>
  <si>
    <t>Requisitos Legales y otros requisitos</t>
  </si>
  <si>
    <t>Actualizar el procedimiento de requisitos legales en SST</t>
  </si>
  <si>
    <t>Procedimiento de requisitos legales</t>
  </si>
  <si>
    <t>Actualizar la matriz de requisitos legales, identificando los requisitos legales aplicables a la entidad</t>
  </si>
  <si>
    <t>Matriz legal actualizada.</t>
  </si>
  <si>
    <t>Realizar la verificación del cumplimiento de requisitos legales y actualizar la matriz</t>
  </si>
  <si>
    <t>Comunicar las acciones para el cumplimiento de los requisitos legales según el plan definido, a las dependencias involucradas</t>
  </si>
  <si>
    <t>Comunicaciones por correo electrónico o memorando ARCA.</t>
  </si>
  <si>
    <t>R</t>
  </si>
  <si>
    <t>Afiliar a servidores nuevos, contratistas y estudiantes.</t>
  </si>
  <si>
    <t>Reportes de ARL Positiva.</t>
  </si>
  <si>
    <t>Tecnico Administrativo GTH.
Contratistas GTH - SST</t>
  </si>
  <si>
    <t>Actualizar Reglamento de Higiene y Seguridad Industrial de acuerdo con los resultados del estudio de reclasificación de ARL</t>
  </si>
  <si>
    <t xml:space="preserve">Reglamento de Higiene acutalizado </t>
  </si>
  <si>
    <t>Revisar y actualizar el profesiograma para asegurar criterios de actividadesde la entidad si hay cambios que lo requieran</t>
  </si>
  <si>
    <t>Profesiograma actualizado.</t>
  </si>
  <si>
    <t>Publicar y socializar el profesiograma actualizado si se realiza actualización</t>
  </si>
  <si>
    <t>Profesiograma actualizado y publicado en SOMOSIG.</t>
  </si>
  <si>
    <t>Elaborar la planilla de aportes a ARL de estudiantes y contratistas de alto riesgo</t>
  </si>
  <si>
    <t>Planillas de aportes de contratistas y estudiantes.</t>
  </si>
  <si>
    <t>Profesional Especializado GTH -Bienestar
Profesional GSA</t>
  </si>
  <si>
    <t>Realizar Exámenes ocupacionales ingreso, periodicos, postincapacidad, retiro y vacunacion.</t>
  </si>
  <si>
    <t>Conceptos medicos ocupacionales.
Carnets de vacunacion.</t>
  </si>
  <si>
    <t>Elaborar procedimiento de examenes medicos ocupacionales.</t>
  </si>
  <si>
    <t>Procedimiento de examenes medicos ocupacionales.</t>
  </si>
  <si>
    <t>Realizar auditoria anual del SG-SST</t>
  </si>
  <si>
    <t>Informe de auditoria</t>
  </si>
  <si>
    <t>COPASST - OAP</t>
  </si>
  <si>
    <t>Documentación del SG-SST</t>
  </si>
  <si>
    <t>Revisión y actualización de la Politica del SG-SST (revisión con OAP para integración). Socialización con COPASST y todo el personal</t>
  </si>
  <si>
    <t>Politica del SG-SST actualizada y listados de asistencia de socialización</t>
  </si>
  <si>
    <t>Documentar las responsabilidades específicas en el Sistema de Gestión SST a todos los niveles de la organización, para el desarrollo y mejora continua de dicho Sistema.</t>
  </si>
  <si>
    <t>Matriz de roles, responsabilidades, autoridades y rendición de cuentas publicada en SOMOSIG</t>
  </si>
  <si>
    <t xml:space="preserve">Actualización de los objetivos del SG-SST de acuerdo con la politica definida para el sistema. </t>
  </si>
  <si>
    <t>Matriz de obejtivos, metas e indicadorres</t>
  </si>
  <si>
    <t>Establecer un procedimiento o instructivo para la identificación y evaluación de las especificaciones en SST de las compras y adquisición de productos y servicios asi como la  evaluación y selección de proveedores y contratistas.</t>
  </si>
  <si>
    <t>Documento de especificaciones SST para proveedores/contratistas.</t>
  </si>
  <si>
    <t>IPEREC y Controles Operacionales</t>
  </si>
  <si>
    <t>Aplicar taller y entrevistas de identificación y evaluación de peligros y riesgos</t>
  </si>
  <si>
    <t>Taller IPEREC y listados de asistencia.</t>
  </si>
  <si>
    <t xml:space="preserve">Revisión y actualización Matrices de Identificación de Peligros, Evaluación de Riesgos y Establecimiento de controles - IPEREC </t>
  </si>
  <si>
    <t>Matrices IPEREC actualizadas.</t>
  </si>
  <si>
    <t>p</t>
  </si>
  <si>
    <t xml:space="preserve">Análisis y socialización de la valoración de riesgos </t>
  </si>
  <si>
    <t>Memorando ARCA, piezas comunicativas.</t>
  </si>
  <si>
    <t>Realizar mediciones de higiene de acuerdo con las necesidades identificadas</t>
  </si>
  <si>
    <t>Informes de mediciones higienicas.</t>
  </si>
  <si>
    <t>Profesional Especializado GTH -SST
Contratistas GTH - SST
ARL</t>
  </si>
  <si>
    <t>Recibir y analizar los conceptos médicos para incorporar a los programas de vigilancia epidemiológica</t>
  </si>
  <si>
    <t>Matriz de seguimineto de condiciones de salud.</t>
  </si>
  <si>
    <t>Elaborar la matriz de control de restricciones médicas y discapacidad e incluir teletrabajo y trabajo en casa.</t>
  </si>
  <si>
    <t>Comunicar las recomendaciones  relacionadas con restricciones o recomendaciones médicas de los colaboradores.</t>
  </si>
  <si>
    <t xml:space="preserve">Memorando ARCA o Correo electronico </t>
  </si>
  <si>
    <t>Diseño de Guia de salida a campo y formato preoperacional de salida a campo</t>
  </si>
  <si>
    <t>Guia de salida a campo y formato preoperacional de salida a campo publicados en SOMOSIG</t>
  </si>
  <si>
    <t>Socializacion de Guia de salida a campo y formato preoperacional de salida a campo</t>
  </si>
  <si>
    <t>Listados de asistencia.</t>
  </si>
  <si>
    <t>Planeación y Realizacion de la semana de la seguridad y salud en el trabajo</t>
  </si>
  <si>
    <t>Listados de asistencia / Cronograma de actividades / Piezas de comunicacion</t>
  </si>
  <si>
    <t>Consulta y Participación</t>
  </si>
  <si>
    <t>Diseñar matriz de participacion y consulta.</t>
  </si>
  <si>
    <t>Matriz de participacion y consulta.</t>
  </si>
  <si>
    <t>Tramitar o dar respuesta a comunicaciones (consultas y peticiones) relacionadas con la gestión en SST</t>
  </si>
  <si>
    <t>Correos y comunicaciones ARCA.</t>
  </si>
  <si>
    <t>Comité de Convivencia Laboral</t>
  </si>
  <si>
    <t>Realizar la reunión trimestral del comité de Convivencia</t>
  </si>
  <si>
    <t xml:space="preserve">Gestión de asesorias,  capacitaciones y socializaciónes a los integrantes del Comité sobre los resultados de la evaluación de riesgos psicosociales u otra información relacionada con convivencia. </t>
  </si>
  <si>
    <t>Presentar informes a la dirección de rendicion de cuentas.</t>
  </si>
  <si>
    <t>Informe de rendicion de cuentas radicado en ARCA.</t>
  </si>
  <si>
    <t>COPASST</t>
  </si>
  <si>
    <t>Realizar reuniones mensuales del COPASST</t>
  </si>
  <si>
    <t>Actas de reunion.
Listas de asistencia.</t>
  </si>
  <si>
    <t>Revisar, comentar o dar visto bueno a documentos del SG-SST presentados por GTH</t>
  </si>
  <si>
    <t>Participar en las investigaciones de ATEL que se presenten.</t>
  </si>
  <si>
    <t>Informes de investigacion ATEL.</t>
  </si>
  <si>
    <t>Revisar el informe de rendicion de cuentas del comité</t>
  </si>
  <si>
    <t>Informe radicado en ARCA.</t>
  </si>
  <si>
    <t>Elaborar y aprobar las actas del comité</t>
  </si>
  <si>
    <t>Actas de reunion.</t>
  </si>
  <si>
    <t>Asistir a capacitaciones y socializaciónes a los integrantes del Comité.</t>
  </si>
  <si>
    <t>COPASST / Equipo SST</t>
  </si>
  <si>
    <t>Participar en inspecciones de SST.</t>
  </si>
  <si>
    <t>Formatos de inspeccion.
Listados de asistencia.</t>
  </si>
  <si>
    <t xml:space="preserve">Sala de Lactancia </t>
  </si>
  <si>
    <t xml:space="preserve">Diseñar el procedimiento de Sala de Lactancia y sus formatos relacionados </t>
  </si>
  <si>
    <t xml:space="preserve">Procedimiento y formatos de Sala de Lactancia en SOMOSIG </t>
  </si>
  <si>
    <t xml:space="preserve">Reuniones e inspecciones con secretaria de salud </t>
  </si>
  <si>
    <t>Actas de reunion / Registros de inspeccion</t>
  </si>
  <si>
    <t>Piezas comunicativas referentes a lactancia materna</t>
  </si>
  <si>
    <t>Piezas de comunicación.</t>
  </si>
  <si>
    <t>Capacitación y Entrenamiento</t>
  </si>
  <si>
    <t>Realizar la inducción y/o reinduccion a colaboradores.</t>
  </si>
  <si>
    <t>Certificados de induccion</t>
  </si>
  <si>
    <t>Profesional especializado GTH Capacitaciones y supervisores de contrato</t>
  </si>
  <si>
    <t>Capacitacion y entrenamiento a teletrabajadores.</t>
  </si>
  <si>
    <t>Realizar campañas y comunciacion de charlas, entrenamientos, capacitaciones, socialización de normas, procedimientos, guías, planes y otros.</t>
  </si>
  <si>
    <t>Desarrollar capacitaciones/charlas en riesgos de la entidad (psicosocial, seguridad vial, DME, habitos saludables, publico, visual, biologico, mecanico, locativo, emergencias, salidas a campo).</t>
  </si>
  <si>
    <t>Contratistas GTH - SST
ARL</t>
  </si>
  <si>
    <t>Aplicar las evaluaciones a las capacitaciones establecidas en el plan anual SST</t>
  </si>
  <si>
    <t>Resultados de evaluaciones de capacitaciones.</t>
  </si>
  <si>
    <t>Contratistas GTH - SST</t>
  </si>
  <si>
    <t>Programacion de talleres virtuales semanales de SST.</t>
  </si>
  <si>
    <t>Correo ambientados.</t>
  </si>
  <si>
    <t>Elementos de Protección</t>
  </si>
  <si>
    <t>Gestión de EPP (Procedimiento, diseño de formatos, solicitudes, entregas, etc)</t>
  </si>
  <si>
    <t>Procedimiento de elementos de proteccion personal, formatos de inspección.</t>
  </si>
  <si>
    <t>Infraestructura y mantenimiento</t>
  </si>
  <si>
    <t>Realizar inspección planeada SST de la sede y generar el reporte informe.</t>
  </si>
  <si>
    <t>Informe de inspección locativa Ambiente</t>
  </si>
  <si>
    <t>ARL Positiva</t>
  </si>
  <si>
    <t>Comunicar las necesidades de infraestructura y mantenimiento para ser incorporadas en el plan/ programa de mantenimiento del Grupo de Servicios Administrativos</t>
  </si>
  <si>
    <t>Realizar el mantenimiento (lavado) de los tanques de almacenamiento y redes de agua potable,</t>
  </si>
  <si>
    <t xml:space="preserve">Informe de la actividad </t>
  </si>
  <si>
    <t>Profesional GSA y Profesional GTH-SST</t>
  </si>
  <si>
    <t>Gestión del cambio</t>
  </si>
  <si>
    <t>Revisar y actualizar el procedimiento  y formato de gestión del cambio para incluir los criterios SST</t>
  </si>
  <si>
    <t>Procedimiento y formato de Gestión del Cambio actualizados y publicados en SOMOSIG</t>
  </si>
  <si>
    <t>Realizar visitas o reuniones de análisis de cambios e identificación de peligros/riesgos para los cambios según solicitud de las dependencias</t>
  </si>
  <si>
    <t>Actas de reunion o listas de asistencia</t>
  </si>
  <si>
    <t>Plan Estratégico de Seguridad Vial</t>
  </si>
  <si>
    <t>Desarrollar las reuniones de los lideres de seguridad vial</t>
  </si>
  <si>
    <t>Actas de reunion
Listados de asistencia</t>
  </si>
  <si>
    <t xml:space="preserve">Coordinacion GTH
Subdireccion Administrativa y Financiera </t>
  </si>
  <si>
    <t>Realizar el diagnóstico de seguridad vial</t>
  </si>
  <si>
    <t>Informe del diagnostico de seguridad vial</t>
  </si>
  <si>
    <t xml:space="preserve">Profesional Especializado GTH -SST
Contratistas GTH - SST
Tecnico Administrativo GSA - Transportes </t>
  </si>
  <si>
    <t xml:space="preserve">Realizar el diseño del Plan de Seguridad vial de acuerdo con los nuevos requisitos en PESV </t>
  </si>
  <si>
    <t>PESV publicado en SOMOSIG</t>
  </si>
  <si>
    <t>Profesional Especializado GTH -SST
Contratistas GTH - SST</t>
  </si>
  <si>
    <t>Diseñar programas de seguridad vial</t>
  </si>
  <si>
    <t>Control y seguimiento a la revisión tecnicomecánica y de gases de vehículos</t>
  </si>
  <si>
    <t>Plan de mantenimiento / Carpetas de vehiculos</t>
  </si>
  <si>
    <t xml:space="preserve">Tecnico Administrativo GSA - Transportes </t>
  </si>
  <si>
    <t>Verificación preoperacional de vehículos</t>
  </si>
  <si>
    <t>Registro de properacionales de vehiculos</t>
  </si>
  <si>
    <t>Mantenimiento preventivo o correctivo a vehículos</t>
  </si>
  <si>
    <t>Plan de mantenimiento / Carpetas de vehiculos / Hoja de vida de vehiculo</t>
  </si>
  <si>
    <t>Seguimiento al consumo de alcohol y drogas para conductores</t>
  </si>
  <si>
    <t>Conceptos medicos ocupacionales</t>
  </si>
  <si>
    <t>Seguimiento a comparendos</t>
  </si>
  <si>
    <t>Pantallazo RUNT / Carpeta digital o fisica de vehiculos</t>
  </si>
  <si>
    <t>Actualización de los documentos de los vehículos (carpeta, hoja de vida, preoperacionales, mantenimientos, etc)</t>
  </si>
  <si>
    <t>Carpetas de vehiculos / Hoja de vida de vehiculo</t>
  </si>
  <si>
    <t>Campañas de promoción y prevención en seguridad vial</t>
  </si>
  <si>
    <t>Listados de asistencia</t>
  </si>
  <si>
    <t>Realizar inspecciones de vehículos</t>
  </si>
  <si>
    <t>Registro de inspecciones de vehiculos</t>
  </si>
  <si>
    <t>Programa de Prevención y vigilancia de Riesgo Biomecánico</t>
  </si>
  <si>
    <t>Identificacion y caracterizacion de la poblacion objeto del programa</t>
  </si>
  <si>
    <t>Matriz de condiciones de salud. (hoja PVE Riesgo Biomecanico).</t>
  </si>
  <si>
    <t>Profesional ARL (Fisio)</t>
  </si>
  <si>
    <t>Actualizacion del PVE de Riesgo Biomecanico y creacion de formatos del programa.</t>
  </si>
  <si>
    <t>PVE Riesgo Biomecanico actualizado y formatos del programa publicados en SOMOSIG.</t>
  </si>
  <si>
    <t>Realizar la inspección, observación y adecuacion con énfasis en riesgo biomecánico de puestos de trabajo y gestion de elementos ergonomicos para funcionarios.</t>
  </si>
  <si>
    <t>Registro de inspeccion de puesto de trabajo.</t>
  </si>
  <si>
    <t>Analisis del informe de los resultados de la encuesta de morbilidad sentida.</t>
  </si>
  <si>
    <t>Matriz de condiciones de salud. (hoja PVE Riesgo Biomecanico).
Informe de encuesta de morbilidad sentida.</t>
  </si>
  <si>
    <t>Analizar los resultados de valoraciones médicas, e incluirlos en la base de datos de examenes medicos ocupacionales encuestas y observaciones para determinar población del programa</t>
  </si>
  <si>
    <t>Matriz de condiciones de salud. (hoja examenes medicos).</t>
  </si>
  <si>
    <t>Profesional ARL 
Profesional Especializado GTH - SST
Contratistas GTH - SST</t>
  </si>
  <si>
    <t>Realizar jornadas de pausas activas.</t>
  </si>
  <si>
    <t>Formacion de lideres de pausas activas.</t>
  </si>
  <si>
    <t>Realizar escuelas terapeuticas, plan de ejercicios personalizados,</t>
  </si>
  <si>
    <t>Charlas y campañas de prevencion del riesgo biomecanico</t>
  </si>
  <si>
    <t>Seguimiento de los casos por sintomatologia del PVE de riesgo biomecanico y seguimiento a recomendacionaes medicas.</t>
  </si>
  <si>
    <t>Programa de Prevención y vigilancia de Riesgo Psicosocial</t>
  </si>
  <si>
    <t>Actualizacion del PVE Psicosocial y de formatos del programa.</t>
  </si>
  <si>
    <t>Contratista GTH - SST</t>
  </si>
  <si>
    <t>Aplicación de bateria de riesgo psicosocial</t>
  </si>
  <si>
    <t>Informe diagnostico psicosocial</t>
  </si>
  <si>
    <t>Intermediario de ARL
Contratista GTH - SST</t>
  </si>
  <si>
    <t>Socializacion de resultados del diagnostico de la bateria de riesgo psicosocial</t>
  </si>
  <si>
    <t>Listados de asistencia.
Presentacion PPT.</t>
  </si>
  <si>
    <t>Matriz de condiciones de salud. (hoja PVE Psicosocial).</t>
  </si>
  <si>
    <t>Realizar intervenciones psicosociales</t>
  </si>
  <si>
    <t>Informe de intervenciones psicosociales.</t>
  </si>
  <si>
    <t>Charlas y campañas de prevencion del riesgo psicosocial</t>
  </si>
  <si>
    <t xml:space="preserve">Listados de asistencia/ Piezas de comunicación </t>
  </si>
  <si>
    <t>Seguimiento de los casos blanco y seguimiento a solicitud de las intervenciones psicosociales</t>
  </si>
  <si>
    <t>Programa de Prevención de Riesgo Público</t>
  </si>
  <si>
    <t>Diseño del programa de riesgo publico</t>
  </si>
  <si>
    <t>Programa de riesgo publico puclicado en SOMOSIG</t>
  </si>
  <si>
    <t>Profesional especializado GTH - SST
Contratistas GTH - SST</t>
  </si>
  <si>
    <t>Charlas y campañas de prevencion en riesgo publico</t>
  </si>
  <si>
    <t>Programa de reincorporación laboral</t>
  </si>
  <si>
    <t>Diseñar el programa de reincorporacion laboral</t>
  </si>
  <si>
    <t>Programa de reincorporacion puclicado en SOMOSIG</t>
  </si>
  <si>
    <t>Reuniones de seguimiento de mesas laborales con la ARL</t>
  </si>
  <si>
    <t>Actas de reunion.
Listados de asistencia.</t>
  </si>
  <si>
    <t>Profesional especializado GTH - SST
Contratistas GTH - SST
ARL</t>
  </si>
  <si>
    <t>Programa del Entorno Laboral Saludable</t>
  </si>
  <si>
    <t>Diseño del programa de entorno laboral saludable</t>
  </si>
  <si>
    <t>Programa de entorno laboral saludable publicado en SOMOSIG</t>
  </si>
  <si>
    <t>Desarrollar actividades de bienestar enfocadas a la promoción y prevención en salud.</t>
  </si>
  <si>
    <t>Plan de bienestar GTH</t>
  </si>
  <si>
    <t>Profesional especializado GTH - SST y Bienestar
Contratistas GTH - SST</t>
  </si>
  <si>
    <t>Realizar comunicaciones relacionadas con hábitos saludables, alcoholismo/farmacodependencia, prevención de obesidad, prevención de cáncer, VIH/SIDA, tabaquismo (cigarrillo, vapeadores, etc.), prevención del consumo y manejo de la adicción, salud visual, prevención enfermedades respiratorias, promocion de la actividad fisica y otros relacionados con principales causas de ausentismo.</t>
  </si>
  <si>
    <t>Pieza comunicativa</t>
  </si>
  <si>
    <t>Comunicar la política de espacios libres de Humo de tabaco, vapeadores, sustancias psicoactivas, bebidas alcohólicas y otro tipo de sustancias psicoactivas a todo el personal de la entidad.</t>
  </si>
  <si>
    <t>Teletrabajo</t>
  </si>
  <si>
    <t>Realizar inspecciones de puesto de trabajo virtuales, inicial y seguimiento.</t>
  </si>
  <si>
    <t>Informes, Listados de asistencia</t>
  </si>
  <si>
    <t>Profesional Especializado GTH Profesional ARL Positiva</t>
  </si>
  <si>
    <t>Reportar novedades de teletrabajo a ARL</t>
  </si>
  <si>
    <t xml:space="preserve">Registro pàgina Positiva </t>
  </si>
  <si>
    <t>Profesional Especializado GTHContratista GTH - SST</t>
  </si>
  <si>
    <t xml:space="preserve">Crear una guia SST, para teletrabajadores ( Emergencias, accidentes, riesgo biomecanico, habitos y riesgo psicosocial) </t>
  </si>
  <si>
    <t>Guia para teletrabajadores en SST</t>
  </si>
  <si>
    <t>Profesional Especializado GTH Contratistas GTH - SST- Profesional ARL</t>
  </si>
  <si>
    <t>Gestión SST para Contratistas</t>
  </si>
  <si>
    <t xml:space="preserve">Documentar en los estudios previos las obligaciones en SST para provedores y contratistas. </t>
  </si>
  <si>
    <t>Estudios previos con obligaciones SST</t>
  </si>
  <si>
    <t>Profesional especializado GTH - SST</t>
  </si>
  <si>
    <t>Emergencias y Contingencias</t>
  </si>
  <si>
    <t>Realizar convocatoria, para nuevos brigadistas  y realizar la inscripciòn.</t>
  </si>
  <si>
    <t>Piezas de comunicaciòn -hoja de vida de brigadistas</t>
  </si>
  <si>
    <t>Capacitaciones en temas de emergencias.</t>
  </si>
  <si>
    <t xml:space="preserve">Listas de asistencia, </t>
  </si>
  <si>
    <t xml:space="preserve">Establecer el  Comité de Emergencias y capacitarlo </t>
  </si>
  <si>
    <t xml:space="preserve">Acta de reunión, Listas de asistencia, </t>
  </si>
  <si>
    <t>Profesional Especializado GTH Contratistas GTH - SST- COPASST</t>
  </si>
  <si>
    <t>Diseñar y/o actualizar formatos de inspecciòn de botiquin extintor y elementos de emergencia y desfibrilador</t>
  </si>
  <si>
    <t>Formato de inspecciòn, publicados en SOMISIG</t>
  </si>
  <si>
    <t>Realizar inspecciones de elementos y equipos de emergencias (Botiquines, extintores, señalización megafonos Etc</t>
  </si>
  <si>
    <t xml:space="preserve">Registros de inspeccion.
</t>
  </si>
  <si>
    <t xml:space="preserve">Establecer la necesidad de señalización y demarcació de la sede </t>
  </si>
  <si>
    <t xml:space="preserve">Registro de necesidad de señalización de la sede 
</t>
  </si>
  <si>
    <t>Socializar el plan de emergencias a toda la poblaciòn de la entidad.</t>
  </si>
  <si>
    <t xml:space="preserve">Publicaciones y/o listados de asistencia </t>
  </si>
  <si>
    <t>Realizar simulación o simulacro de respuesta y atención de emergencias. (simulacro nacional y ambiental)</t>
  </si>
  <si>
    <t>Piezas comunicativas e informe de simulacro</t>
  </si>
  <si>
    <t>Incidentes, Accidentes, Enfermedad Laboral</t>
  </si>
  <si>
    <t>Socializar de reporte e investigación de ATEL</t>
  </si>
  <si>
    <t>Listados de asistencia / Piezas comunicativas</t>
  </si>
  <si>
    <t>Realizar el reporte de accidentes y enfermedades ante la ARL, EPS (y al Ministerio de trabajo los accidentes según la gravedad)</t>
  </si>
  <si>
    <t>FURAT / FUREL / Comunicaciones a las EPS y Ministerio de trabajo</t>
  </si>
  <si>
    <t>Realizar las investigaciones de los incidentes, accidentes y enfermedades ocurridos</t>
  </si>
  <si>
    <t>Informes de investigacion de ATEL</t>
  </si>
  <si>
    <t xml:space="preserve">Comunicar al COPASST el análisis de los incidentes, accidentes y enfermedades </t>
  </si>
  <si>
    <t>Base de datos de ATEL 2023. / Correo electronico de SST / Actas de reunion COPASST</t>
  </si>
  <si>
    <t>Elaborar y divulgar lecciones aprendidas</t>
  </si>
  <si>
    <t>Leccion aprendida socializada</t>
  </si>
  <si>
    <t>Atender comunicaciones y solicitudes de ARL para calificación de origen de accidentes y enfermedades</t>
  </si>
  <si>
    <t>Correo electronico / Comunicaciones por ARCA / Comunicaciones a la ARL</t>
  </si>
  <si>
    <t>Remitir la información de accidentes y enfermedades laborales a las Historias Laborales o carpeta contractual</t>
  </si>
  <si>
    <t>Historias laborales / Carpeta contractual / Registro de remision de documentos a las historias laborales (Correo electronico, ARCA).</t>
  </si>
  <si>
    <t>Seguimiento y Mejora</t>
  </si>
  <si>
    <t>Revisar, calcular y actualizar los indicadores de SST incluyendo los indicadores de Seguridad Vial</t>
  </si>
  <si>
    <t xml:space="preserve">Matriz de indicadores </t>
  </si>
  <si>
    <t xml:space="preserve">Profesional especializado GTH - SST
Contratistas GTH - SST
</t>
  </si>
  <si>
    <t>Hacer seguimiento al uso del chequeo preoperacional para salida a campo</t>
  </si>
  <si>
    <t>Reporte del area de comisiones</t>
  </si>
  <si>
    <t xml:space="preserve">Profesional especializado Comisiones
</t>
  </si>
  <si>
    <t>Realizar seguimiento al cumplimiento y cierre de compromisos y acciones generadas por inspecciones</t>
  </si>
  <si>
    <t>Registro de inspecciones con seguimiento</t>
  </si>
  <si>
    <t>Realizar seguimiento al uso de la sala de lactancia</t>
  </si>
  <si>
    <t>Registro uso sala de lactancia</t>
  </si>
  <si>
    <t>Auditoría interna, analizar las causas y definir los planes de mejoramiento según se requiera</t>
  </si>
  <si>
    <t>Informe de auditoria, y matriz sobre actividades derivadas de la auditoria.</t>
  </si>
  <si>
    <t xml:space="preserve">Profesional especializado GTH - SST
Contratistas GTH - SST-COPASST
</t>
  </si>
  <si>
    <t>Realizar la rendición de cuentas relacionada con el desempeño en SST</t>
  </si>
  <si>
    <t>Presentaciòn PPT</t>
  </si>
  <si>
    <t>Verificar la documentación (actas e informes) de los comités que intervienen en el SG-SST</t>
  </si>
  <si>
    <t>Acta de reunión</t>
  </si>
  <si>
    <t>Hacer seguimiento al cierre de planes de acción de incidentes/accidentes y enfermedades</t>
  </si>
  <si>
    <t>Base de datos de investigaciòn AT- 2024</t>
  </si>
  <si>
    <t>Preparar la información para la Revisión por la Dirección</t>
  </si>
  <si>
    <t>Comunicación oficial de entrega de información</t>
  </si>
  <si>
    <t>Mesas de trabajo para seguimiento y ajuste de la ejecución del plan SST</t>
  </si>
  <si>
    <t>Programadas</t>
  </si>
  <si>
    <t>RESPONSABLES Y APROBACIÓN</t>
  </si>
  <si>
    <t>Ejecutadas</t>
  </si>
  <si>
    <t>Ejecuación semanal</t>
  </si>
  <si>
    <t>Aprobado por:</t>
  </si>
  <si>
    <t>Elaborado por:</t>
  </si>
  <si>
    <t>Ejecución mensual</t>
  </si>
  <si>
    <t>Diana Marcela Albarracin 
Coordinadora Grupo de Talento Humano</t>
  </si>
  <si>
    <t xml:space="preserve">María Susana Muhamad González
Ministra </t>
  </si>
  <si>
    <t>Adriana Puerto González
Profesional Especializado  GTH 
Licencia 2271 del 05 de noviembre de  2014</t>
  </si>
  <si>
    <t>TEMA PDT</t>
  </si>
  <si>
    <t>RECURSOS</t>
  </si>
  <si>
    <t>Humano</t>
  </si>
  <si>
    <t>Tecnologico</t>
  </si>
  <si>
    <t xml:space="preserve">Información </t>
  </si>
  <si>
    <t>Servicios Externos</t>
  </si>
  <si>
    <t>PANEL DE GESTIÓN PROGRAMA DE COMPETENCIA Y PLAN AUAL DE FORMACIÓN</t>
  </si>
  <si>
    <t>MATRIZ DE IDENTIFICACIÓN DE FORMACIONES Y CAPACITACIONES POR CARGO</t>
  </si>
  <si>
    <t xml:space="preserve">                            TEMARIO</t>
  </si>
  <si>
    <t>TEMAS</t>
  </si>
  <si>
    <t>INDUCCION</t>
  </si>
  <si>
    <t>GESTIÓN DE PELIGROS VIALES</t>
  </si>
  <si>
    <t>RIESGO BIOMECANICO</t>
  </si>
  <si>
    <t>EMERGENCIAS</t>
  </si>
  <si>
    <t xml:space="preserve">CAMPAÑAS </t>
  </si>
  <si>
    <t>SEGURIDAD VIAL (PESV)</t>
  </si>
  <si>
    <t xml:space="preserve">            CARGOS</t>
  </si>
  <si>
    <t>Inducción SST</t>
  </si>
  <si>
    <t>Identificación de Peligros / Clasificación VIALES</t>
  </si>
  <si>
    <t>Investigación de Accidente VIALES</t>
  </si>
  <si>
    <t>Higiene Postural en la conducción</t>
  </si>
  <si>
    <t>Pausas Activas</t>
  </si>
  <si>
    <t>Cultura de Autocuidado</t>
  </si>
  <si>
    <t>Desordenes Musculo -esqueléticos en la conducción</t>
  </si>
  <si>
    <t>Protocolos de Emergencias VIALES</t>
  </si>
  <si>
    <t>Primeros Auxilios</t>
  </si>
  <si>
    <t>Manejo de Extintores</t>
  </si>
  <si>
    <t>Campaña di No Alcohol y Drogas</t>
  </si>
  <si>
    <t>Seguridad Vial -responsabilidad de todos</t>
  </si>
  <si>
    <t>Manejo Defensivo</t>
  </si>
  <si>
    <t>Mecánica Básica</t>
  </si>
  <si>
    <t>Protocolos ante Accidente de Transito</t>
  </si>
  <si>
    <t>Conduccion Preventiva y Seguridad Vial</t>
  </si>
  <si>
    <t>Capacitación</t>
  </si>
  <si>
    <t>Divulgación</t>
  </si>
  <si>
    <t>Charla</t>
  </si>
  <si>
    <t>Curso</t>
  </si>
  <si>
    <t>Lideres PESV:
Subdirector Administrativo y Financiero 
Coordinadora Grupo de Talento Humano</t>
  </si>
  <si>
    <t>Profesional GTH - SST</t>
  </si>
  <si>
    <t>Colaboradores (funcionarios y contratistas)</t>
  </si>
  <si>
    <t>SISTEMA DE GESTION DE LA SEGURIDAD Y SALUD EN EL TRABAJO</t>
  </si>
  <si>
    <t>PESV - PROTOCOLOS DE EMERGENCIAS</t>
  </si>
  <si>
    <t>PESV- PROTOCOLO DE EMERGENCIA POR ALTERACIÓN DE ORDEN PÚBLICO</t>
  </si>
  <si>
    <t>PESV- PROTOCOLO DE EMERGENCIA POR ACCIDENTES EN CARRETERA CON HERIDO</t>
  </si>
  <si>
    <t>PESV- PROTOCOLO DE EMERGENCIA POR VARADA EN CARRETERA</t>
  </si>
  <si>
    <t>PESV- PROTOCOLO DE EMERGENCIA POR CIERRE DE VIAS</t>
  </si>
  <si>
    <t>PESV- PROTOCOLO DE EMERGENCIA POR HURTO DE VEHÍCULO</t>
  </si>
  <si>
    <t>PESV- PROTOCOLO DE EMERGENCIA POR ACCIDENTE CON DAÑO A LA PROPIEDAD</t>
  </si>
  <si>
    <t>PESV - INSPECCIÓN DE VEHÍCUOS</t>
  </si>
  <si>
    <t>FORMATOS DE INSPECCION</t>
  </si>
  <si>
    <t>FORMATO DE INSPECCION DE VEHICULO</t>
  </si>
  <si>
    <t>Proceso responsable</t>
  </si>
  <si>
    <t>Gestión de Servicios Administrativos</t>
  </si>
  <si>
    <t>Código</t>
  </si>
  <si>
    <t>F-A-GSA-17</t>
  </si>
  <si>
    <t>Ubicación</t>
  </si>
  <si>
    <t>PORTAL WEB SOMOSIG</t>
  </si>
  <si>
    <t>FORMATO PREOPERACIONAL DE VEHICULO</t>
  </si>
  <si>
    <t>F-A-GSA-18</t>
  </si>
  <si>
    <t>CONSOLIDADO INSPECCIONES DE VEHICULOS</t>
  </si>
  <si>
    <t>#</t>
  </si>
  <si>
    <t>FECHA DE INSPECCION</t>
  </si>
  <si>
    <t>PLACA VEHÌCULO</t>
  </si>
  <si>
    <t xml:space="preserve">LLANTAS </t>
  </si>
  <si>
    <t>FRENTE EXTERIOR</t>
  </si>
  <si>
    <t>FRENTE SUPERIOR</t>
  </si>
  <si>
    <t>INTERIOR DEL MOTOR</t>
  </si>
  <si>
    <t>INTERIOR DEL VEHÌCULO</t>
  </si>
  <si>
    <t>COSTADO DERECHO</t>
  </si>
  <si>
    <t>COSTADO IZQUIERDO</t>
  </si>
  <si>
    <t>COSTADO TRASERO</t>
  </si>
  <si>
    <t>ESTRIBOS</t>
  </si>
  <si>
    <t>LLAVES</t>
  </si>
  <si>
    <t>HERRAMIENTAS</t>
  </si>
  <si>
    <t>TABLERO DE CONTROL</t>
  </si>
  <si>
    <t>SEÑALES DE ADVERTENCIA DE PELIGRO</t>
  </si>
  <si>
    <t>OTROS</t>
  </si>
  <si>
    <t>OBSERVACIONES</t>
  </si>
  <si>
    <t>DELANTERAS</t>
  </si>
  <si>
    <t>TRASERAS</t>
  </si>
  <si>
    <t>Derecha</t>
  </si>
  <si>
    <t>Izquiera</t>
  </si>
  <si>
    <t>Emblemas</t>
  </si>
  <si>
    <t>Persianas</t>
  </si>
  <si>
    <t>Defensa Delantera</t>
  </si>
  <si>
    <t>Cocuyes</t>
  </si>
  <si>
    <t xml:space="preserve">Unidades </t>
  </si>
  <si>
    <t>Direccionales</t>
  </si>
  <si>
    <t>Reversos</t>
  </si>
  <si>
    <t>Vidrios Traseros</t>
  </si>
  <si>
    <t>Tapa Tanque Gasolina</t>
  </si>
  <si>
    <t>Sirena</t>
  </si>
  <si>
    <t>Calefacciòn</t>
  </si>
  <si>
    <t>Tacòmetro</t>
  </si>
  <si>
    <t>Encendedor Cigarrillos</t>
  </si>
  <si>
    <t>Velocimetro</t>
  </si>
  <si>
    <t>Medidor de Gasolina</t>
  </si>
  <si>
    <t>Medidor de Temperatura</t>
  </si>
  <si>
    <t>Medidor de Aceite</t>
  </si>
  <si>
    <t>Vidrio Panoramico</t>
  </si>
  <si>
    <t>Brazos Limpia Brisas</t>
  </si>
  <si>
    <t>Cuchillas Limpia Brisas</t>
  </si>
  <si>
    <t>Antena Radio</t>
  </si>
  <si>
    <t>Bateria Marca</t>
  </si>
  <si>
    <t>Tapa Radiador</t>
  </si>
  <si>
    <t>Tapa Aceite</t>
  </si>
  <si>
    <t>Varilla Medidora de Aceite</t>
  </si>
  <si>
    <t>Correas de Ventilador</t>
  </si>
  <si>
    <t>Pitos</t>
  </si>
  <si>
    <t>Sirenas</t>
  </si>
  <si>
    <t>Consola</t>
  </si>
  <si>
    <t>Radio Marca</t>
  </si>
  <si>
    <t>Guantera</t>
  </si>
  <si>
    <t>Manija Puerta</t>
  </si>
  <si>
    <t>Manija Vidrio</t>
  </si>
  <si>
    <t>Luz Interior</t>
  </si>
  <si>
    <t>Cojinerìa</t>
  </si>
  <si>
    <t>Forros</t>
  </si>
  <si>
    <t>Tapetes</t>
  </si>
  <si>
    <t>Cenicero</t>
  </si>
  <si>
    <t>Descansabrazos</t>
  </si>
  <si>
    <t>Descansacabezas</t>
  </si>
  <si>
    <t>Radio Telèfono</t>
  </si>
  <si>
    <t>Intercomunicador</t>
  </si>
  <si>
    <t>Espejo Retrovisor</t>
  </si>
  <si>
    <t>Vidrios Laterales</t>
  </si>
  <si>
    <t>Manijas</t>
  </si>
  <si>
    <t>Cerraduras</t>
  </si>
  <si>
    <t>Copas Ruedas</t>
  </si>
  <si>
    <t>Defensa Trasera</t>
  </si>
  <si>
    <t>Stops Frenos</t>
  </si>
  <si>
    <t>Luces de Parqueo</t>
  </si>
  <si>
    <t>Tercer Stop</t>
  </si>
  <si>
    <t>Derecho</t>
  </si>
  <si>
    <t>Izquierdo</t>
  </si>
  <si>
    <t>Puertas</t>
  </si>
  <si>
    <t>Igniciòn</t>
  </si>
  <si>
    <t>Baùl</t>
  </si>
  <si>
    <t>Gato</t>
  </si>
  <si>
    <t>Crucetas</t>
  </si>
  <si>
    <t>Pinzas</t>
  </si>
  <si>
    <t>Palancas</t>
  </si>
  <si>
    <t>Destornillador</t>
  </si>
  <si>
    <t>Estrellas</t>
  </si>
  <si>
    <t>Llaves fijas</t>
  </si>
  <si>
    <t>Llave de Expansiòn</t>
  </si>
  <si>
    <t>Mixtas</t>
  </si>
  <si>
    <t>Alicate</t>
  </si>
  <si>
    <t>Hombresolo</t>
  </si>
  <si>
    <t>Bujìas</t>
  </si>
  <si>
    <t>Lampara (Pilas o Conexiòn)</t>
  </si>
  <si>
    <t>Cable de Iniciar</t>
  </si>
  <si>
    <t>Switch Igniciòn</t>
  </si>
  <si>
    <t>Interruptor Luces Delanteras</t>
  </si>
  <si>
    <t>Interruptor Luces de Parqueo</t>
  </si>
  <si>
    <t xml:space="preserve">Direccionales </t>
  </si>
  <si>
    <t>Pito</t>
  </si>
  <si>
    <t>Triangulos</t>
  </si>
  <si>
    <t>Lampara de Luz Intermitente</t>
  </si>
  <si>
    <t>Tacos para Bloquear Vehiculo</t>
  </si>
  <si>
    <t>Extintor</t>
  </si>
  <si>
    <t>Microchip de Tanqueo</t>
  </si>
  <si>
    <t>Tarjeta de Parqueadero</t>
  </si>
  <si>
    <t>Tarjeta de Propiedad Fotocopia</t>
  </si>
  <si>
    <t>SOAT</t>
  </si>
  <si>
    <t>Certificado de Gases</t>
  </si>
  <si>
    <t>Manual de Vehìculo</t>
  </si>
  <si>
    <t>Blindaje</t>
  </si>
  <si>
    <t>Botiquin</t>
  </si>
  <si>
    <t>JQV 178</t>
  </si>
  <si>
    <t>B</t>
  </si>
  <si>
    <t>F</t>
  </si>
  <si>
    <t>JQV 086</t>
  </si>
  <si>
    <t>OCJ 848</t>
  </si>
  <si>
    <t>Rayones y golpes multiples.</t>
  </si>
  <si>
    <t>OBG 695</t>
  </si>
  <si>
    <t>El vehìculo presenta multiples rayones.</t>
  </si>
  <si>
    <t>OJX 362</t>
  </si>
  <si>
    <t>LIS 932</t>
  </si>
  <si>
    <t>OBG 349</t>
  </si>
  <si>
    <t>M</t>
  </si>
  <si>
    <t>OBG 836</t>
  </si>
  <si>
    <t>OBG 350</t>
  </si>
  <si>
    <t>Multiples golpes.</t>
  </si>
  <si>
    <t>OBF905</t>
  </si>
  <si>
    <t>OCD 848</t>
  </si>
  <si>
    <t>PESV- ESQUEMA DE MANTENIMIENTOS</t>
  </si>
  <si>
    <t>ESQUEMA DE MANTENIMIENTOS</t>
  </si>
  <si>
    <t>DESCRIPCIÓN DEL MANTENIMIENTO A REALIZAR</t>
  </si>
  <si>
    <t>POR NECESIDAD DE MANTENIMIENTO O CADA 5000 KMS</t>
  </si>
  <si>
    <t>Cambio de aceite
Cambio de filtro de aceite
Cambio de filtro de aire
Revisiòn de frenos
Funcionamiento de luces</t>
  </si>
  <si>
    <t>POR NECESIDAD DE MANTENIMIENTO O CADA 10.000 KMS</t>
  </si>
  <si>
    <t>Mismas actividades que se realizan cada 5 mil kilometros y adicionalmente:
* Revisión suspensión
 * Revisión de aceite de la caja
* Revisión de empaques de motor
* Revisión de frenos
* Revisión eléctrica
* Revisión de fluido refrigerante
* Fluido hidraulico
* Calibración de llantas
* Alineación del vehiculo
* Revisión del desgaste de las llantas
* Revisión de limpiabrisas y cambio de plumillas
* Sincronización (cuando el vehiculo tiene mas de dos años)</t>
  </si>
  <si>
    <t>POR NECESIDAD DE MANTENIMIENTO O CADA 20.000 KMS</t>
  </si>
  <si>
    <t>Se realizan las mismas actividades que se realizan cada 5 mil y 10 mil kilometros y adicionalmente:
* Amortiguación
 * Sincronización</t>
  </si>
  <si>
    <t>Paso 1</t>
  </si>
  <si>
    <t xml:space="preserve"> Paso 2</t>
  </si>
  <si>
    <t>Paso 3</t>
  </si>
  <si>
    <t>Paso 4</t>
  </si>
  <si>
    <t>Paso 5</t>
  </si>
  <si>
    <t>Paso 6</t>
  </si>
  <si>
    <t>Paso 7</t>
  </si>
  <si>
    <t>Paso 8</t>
  </si>
  <si>
    <t>Paso 9</t>
  </si>
  <si>
    <t>Paso 10</t>
  </si>
  <si>
    <t>Paso 11</t>
  </si>
  <si>
    <t>Paso 12</t>
  </si>
  <si>
    <t>Paso 13</t>
  </si>
  <si>
    <t>Paso 14</t>
  </si>
  <si>
    <t>Paso 15</t>
  </si>
  <si>
    <t>Paso 16</t>
  </si>
  <si>
    <t>Paso 17</t>
  </si>
  <si>
    <t>Paso 18</t>
  </si>
  <si>
    <t>Paso 19</t>
  </si>
  <si>
    <t>Paso 20</t>
  </si>
  <si>
    <t>Paso 21</t>
  </si>
  <si>
    <t>Paso 22</t>
  </si>
  <si>
    <r>
      <t>A -</t>
    </r>
    <r>
      <rPr>
        <b/>
        <sz val="8"/>
        <color indexed="12"/>
        <rFont val="Arial"/>
        <family val="2"/>
      </rPr>
      <t xml:space="preserve"> Distancia desde la Salida</t>
    </r>
  </si>
  <si>
    <t>&lt;-------Menos riesgo                                                                                                                                           Más riesgo------&gt;</t>
  </si>
  <si>
    <t>Destino de  1hr a 2 hr</t>
  </si>
  <si>
    <t>Destino de  2 hr a 4 hr</t>
  </si>
  <si>
    <t>Destino de  4 hr a 6 hr</t>
  </si>
  <si>
    <t>Destino Mayor a 6 hr</t>
  </si>
  <si>
    <r>
      <t>B -</t>
    </r>
    <r>
      <rPr>
        <b/>
        <sz val="8"/>
        <color indexed="48"/>
        <rFont val="Arial"/>
        <family val="2"/>
      </rPr>
      <t xml:space="preserve"> </t>
    </r>
    <r>
      <rPr>
        <b/>
        <sz val="8"/>
        <color indexed="12"/>
        <rFont val="Arial"/>
        <family val="2"/>
      </rPr>
      <t xml:space="preserve">Clima </t>
    </r>
  </si>
  <si>
    <t>Seco</t>
  </si>
  <si>
    <t>Viento</t>
  </si>
  <si>
    <t>Lluvia</t>
  </si>
  <si>
    <t>Niebla (&gt;20% del viaje)</t>
  </si>
  <si>
    <r>
      <t xml:space="preserve">C - </t>
    </r>
    <r>
      <rPr>
        <b/>
        <sz val="8"/>
        <color indexed="12"/>
        <rFont val="Arial"/>
        <family val="2"/>
      </rPr>
      <t>Numero de Vehículos y Pasajeros</t>
    </r>
  </si>
  <si>
    <t>1 vehículo con 2 ó más personas</t>
  </si>
  <si>
    <t>2 ó + vehículos con 2 ó + personas por vehículos</t>
  </si>
  <si>
    <t>2 ó + vehículos con 1 persona por vehículos</t>
  </si>
  <si>
    <t xml:space="preserve">1 vehículo con 1 persona </t>
  </si>
  <si>
    <r>
      <t xml:space="preserve">D - </t>
    </r>
    <r>
      <rPr>
        <b/>
        <sz val="8"/>
        <color indexed="12"/>
        <rFont val="Arial"/>
        <family val="2"/>
      </rPr>
      <t>Condiciones de la Vía</t>
    </r>
  </si>
  <si>
    <t>Pavimentada</t>
  </si>
  <si>
    <t>Mixta (menos 50% sin pavimento)</t>
  </si>
  <si>
    <t>Montaña</t>
  </si>
  <si>
    <t>Vías estrechas con barrancos - Barro</t>
  </si>
  <si>
    <r>
      <t xml:space="preserve">E - </t>
    </r>
    <r>
      <rPr>
        <b/>
        <sz val="8"/>
        <color indexed="12"/>
        <rFont val="Arial"/>
        <family val="2"/>
      </rPr>
      <t>Comunicación</t>
    </r>
  </si>
  <si>
    <t>Sin zonas muertas (celular, radio, telf Sat)</t>
  </si>
  <si>
    <t>Con zonas muertas (cel, radio, telf Sat) &lt; 30% del viaje</t>
  </si>
  <si>
    <t>Sin comunicación (cel, radio, telf Sat) &gt; 30% del viaje</t>
  </si>
  <si>
    <r>
      <t>F -</t>
    </r>
    <r>
      <rPr>
        <b/>
        <sz val="8"/>
        <color indexed="12"/>
        <rFont val="Arial"/>
        <family val="2"/>
      </rPr>
      <t>Hrs. Trabajadas + tiempo de viaje</t>
    </r>
  </si>
  <si>
    <t>Con más de 8 hs. Dormidas</t>
  </si>
  <si>
    <t>Hrs. trabajadas + hrs. previstas de viaje &lt; 12 hs.</t>
  </si>
  <si>
    <t>Hrs. trabajadas + hrs. previstas de viaje &lt; 14 hs.</t>
  </si>
  <si>
    <t>Hrs. trabajadas + hrs. previstas de viaje &lt; 16 hs.</t>
  </si>
  <si>
    <t>Con menos de 8 hs. Dormidas</t>
  </si>
  <si>
    <t>Hrs. trabajadas + hs. previstas de viaje &lt; 12 hs.</t>
  </si>
  <si>
    <t>Hrs. trabajadas + hs. previstas de viaje &lt; 14 hs.</t>
  </si>
  <si>
    <t>Hrs. trabajadas + hs. previstas de viaje &lt; 16 hs.</t>
  </si>
  <si>
    <r>
      <t xml:space="preserve">G- </t>
    </r>
    <r>
      <rPr>
        <b/>
        <sz val="8"/>
        <color indexed="12"/>
        <rFont val="Arial"/>
        <family val="2"/>
      </rPr>
      <t>Motocicletas,ciclistas y Peatones transitando sobre la ruta</t>
    </r>
  </si>
  <si>
    <t>No hay Evidencia de Transito de Motociclistas y Peatones sobre la ruta</t>
  </si>
  <si>
    <t>Hay evidencia de transito medio de Motociclistas y Peatones en la Ruta</t>
  </si>
  <si>
    <t>Hay evidencia de un alto transito de Motociclistas, Ciclistas en la ruta</t>
  </si>
  <si>
    <r>
      <t xml:space="preserve">H. </t>
    </r>
    <r>
      <rPr>
        <b/>
        <sz val="8"/>
        <color indexed="12"/>
        <rFont val="Arial"/>
        <family val="2"/>
      </rPr>
      <t>Horario de viaje</t>
    </r>
  </si>
  <si>
    <t>Manejo de 6:00: 18:30</t>
  </si>
  <si>
    <t>Manejo desde las 18:31 a las 20:00 horas</t>
  </si>
  <si>
    <t>Manejo desde las 20:00 a las 05:59 horas</t>
  </si>
  <si>
    <t>Socializacion de roles y responsabilidades en seguridad vial (lideresPESV  y conductores)</t>
  </si>
  <si>
    <t>Acta reunion lideres PESV - Listados de asistencia</t>
  </si>
  <si>
    <t>Reunión sistemática de lideres del PESV donde se abordaran temas de gestión estratégica, implementacion y seguimiento al PESV</t>
  </si>
  <si>
    <t>Anexo tecnico: Hoja mejora continua</t>
  </si>
  <si>
    <t>Establecer una herramienta que permita implementar acciones para disminuir el número de incidentes y accidentes de  tránsito y el grado de severidad de los mismos en el Ministerio de Ambiente y Desarrollo Sostenible durante el ejercicio de sus labores misionales, reduciendo las pérdidas humanas y económicas que esto conlleva, minimizando al máximo la frecuencia de la siniestralidad vial.</t>
  </si>
  <si>
    <t>El programa  tiene alcance a todos los niveles jerárquicos, desde la alta dirección hasta los colaboradores de planta, así como a todos los contratistas y conductores.</t>
  </si>
  <si>
    <t>GPS - Programacion de Desplazamientos</t>
  </si>
  <si>
    <t>Resultados GPS - Programacion de Desplazamientos</t>
  </si>
  <si>
    <t>Programa de Gestion de la Fatiga</t>
  </si>
  <si>
    <t>El propósito del programa es brindar a los colaboradores las herramientas y técnicas necesarias para controlar y minimizar las distracciones al conducir. Este programa busca aumentar la conciencia sobre las distracciones, identificar las causas comunes y desarrollar estrategias efectivas centradas en las tareas importantes. El objetivo final es mejorar la productividad, reducir el estrés y promover una cultura de reducir las distracciones durante la conduccion para mejorar la seguridad vial y prevenir accidentes.</t>
  </si>
  <si>
    <t>El alcance de este programa se centra en proporcionar a los conductores herramientas y técnicas para gestionar la distracción de manera efectiva. Esto implica educar a los conductores sobre los diversos tipos de distracciones a los que se enfrentan, como las notificaciones constantes en nuestros dispositivos electrónicos, la sobrecarga de información y las interrupciones frecuentes. Además, se brindan estrategias para evitar o minimizar estos distracciones, mejorando así la concentración y enfoque.</t>
  </si>
  <si>
    <t>Generar cambio en el comportamiento y disminuir actividades simultaneas o de distracción en actividades de conducción de vehículos.</t>
  </si>
  <si>
    <t>Reporte de observacion de conduccion segura</t>
  </si>
  <si>
    <t xml:space="preserve">N° total de comportamientos observados </t>
  </si>
  <si>
    <t>Reporte de observacion de conduccion segura / Pruebas de alcoholemia IPS</t>
  </si>
  <si>
    <t xml:space="preserve">Adquisición y compra de equipos para monitoreo de velocidad </t>
  </si>
  <si>
    <t>Orden de servicio / certificado de calibracion GPS</t>
  </si>
  <si>
    <t>Certificado de calibracion / Informe de mantenimiento</t>
  </si>
  <si>
    <t>Verificacion del no consumo de alcohol y sustancias psicoactivas durante la conduccion</t>
  </si>
  <si>
    <t>Toma de muestras de alcoholemia en conductores con sospecha, con consentimiento informado</t>
  </si>
  <si>
    <t>Formato de  Consentimiento Informado / Resultados prueba IPS</t>
  </si>
  <si>
    <t>Cuando aplique</t>
  </si>
  <si>
    <t>Documentacion del programa</t>
  </si>
  <si>
    <t>El propósito del programa de gestión de la "Cero Tolerancia a la Conducción bajo Efectos de Alcohol y Sustancias Psicoactivas" es garantizar la seguridad vial, la protección de la salud y el bienestar de los conductores, así como promover un ambiente laboral seguro y saludable. Este programa tiene como objetivo principal prevenir y controlar el consumo de alcohol y sustancias psicoactivas entre los conductores de vehiculos del ministerio.</t>
  </si>
  <si>
    <t>El programa tiene el alcance de controlar los riesgos y efectos adversos que el consumo de alcohol y drogas psicoactivas causa en los conductores del ministerio, la alteración de sus capacidades físicas y mentales, afectación de la salud, de la seguridad y del ambiente laboral.</t>
  </si>
  <si>
    <t>Elaboración de procedimiento para controlar y monitorear el posible consumo de alcohol y sustancias psicoactivas en la conduccion</t>
  </si>
  <si>
    <t xml:space="preserve">Definición del mecanismo  a utilizar para verificación de cumplimiento </t>
  </si>
  <si>
    <t>El alcance del programa de gestión de protección de actores viales vulnerables, que incluye a peatones, ciclistas, motociclistas y pasajeros, abarca diversas áreas y acciones para garantizar la seguridad vial de estos grupos.</t>
  </si>
  <si>
    <t>COBERTURA DE FORMACION, CAPACITACION Y PLAN DE FORMACIÓN</t>
  </si>
  <si>
    <t>Política de seguridad vial</t>
  </si>
  <si>
    <t xml:space="preserve">N° de colaboradores capacitados </t>
  </si>
  <si>
    <t>N° total de colaboradores</t>
  </si>
  <si>
    <t>Políticas de alcohol, tabaco y sustancias psicoactivas</t>
  </si>
  <si>
    <t>Inspecciones de Seguridad VIAL</t>
  </si>
  <si>
    <t>Tecnico GSA Transportes</t>
  </si>
  <si>
    <t xml:space="preserve">Convenciones: </t>
  </si>
  <si>
    <t>NR</t>
  </si>
  <si>
    <t>B = Bueno    R = Regular    M =Malo    NR = No Reporta</t>
  </si>
  <si>
    <t>Riesgos de seguridad vial identificados y Gestión de Riesgos Viales</t>
  </si>
  <si>
    <t>Cumplimiento metas PESV</t>
  </si>
  <si>
    <t>DESARROLLO DE LA GESTION DEL LIDERAZGO DEL PESV</t>
  </si>
  <si>
    <r>
      <rPr>
        <b/>
        <sz val="22"/>
        <color theme="1"/>
        <rFont val="Arial"/>
        <family val="2"/>
      </rPr>
      <t>1.Concientización:</t>
    </r>
    <r>
      <rPr>
        <sz val="22"/>
        <color theme="1"/>
        <rFont val="Arial"/>
        <family val="2"/>
      </rPr>
      <t xml:space="preserve"> Ayudar a los condcutores a ser conscientes de las distracciones que enfrentan y reconocer los factores que las desencadenan.
</t>
    </r>
    <r>
      <rPr>
        <b/>
        <sz val="22"/>
        <color theme="1"/>
        <rFont val="Arial"/>
        <family val="2"/>
      </rPr>
      <t>2.Identificación de distracciones comunes</t>
    </r>
    <r>
      <rPr>
        <sz val="22"/>
        <color theme="1"/>
        <rFont val="Arial"/>
        <family val="2"/>
      </rPr>
      <t xml:space="preserve">: Identificar las distracciones más frecuentes que afectan a las personas en su entorno de trabajo o estudio, como interrupciones constantes, ruido, notificaciones de dispositivos electrónicos, redes sociales, entre otros.
</t>
    </r>
    <r>
      <rPr>
        <b/>
        <sz val="22"/>
        <color theme="1"/>
        <rFont val="Arial"/>
        <family val="2"/>
      </rPr>
      <t xml:space="preserve">3.Desarrollo de estrategias: </t>
    </r>
    <r>
      <rPr>
        <sz val="22"/>
        <color theme="1"/>
        <rFont val="Arial"/>
        <family val="2"/>
      </rPr>
      <t>Proporcionar técnicas y estrategias efectivas para gestionar y minimizar las distracciones, como establecer horarios específicos, crear un entorno libre de distracciones al conducir.</t>
    </r>
  </si>
  <si>
    <t>Capacitación Sensibilización de prevención y promocion de comportamiento seguros en las vías (actores vulnerables)</t>
  </si>
  <si>
    <t>EVALUACIÓN DE RIESGOS VIALES POR PROCESOS</t>
  </si>
  <si>
    <t># diario de desplazamientos laborales con exceso de velocidad / 
# Total de desplazamientos por mes X 100</t>
  </si>
  <si>
    <t># de conductores que cumplen limites de velocidad en el periodo / 
# Total de conductores del periodo X 100</t>
  </si>
  <si>
    <t># actividades ejecutadas / 
# actividades programadas X 100</t>
  </si>
  <si>
    <t># vehiculos incluidos en el programa /
 # vehiculos utilizados en desplazamientos laborales X 100</t>
  </si>
  <si>
    <t>COBERTURA DE VEHICULOS CON GPS</t>
  </si>
  <si>
    <t>1. Lideres PESV.
2. Profesional Especializado GTH - SST.
3. Tecnico administrativo GSA Transportes.
4. Contratistas GTH - SST.
5. Conductores</t>
  </si>
  <si>
    <t>Lideres del PESV
Profesional Especializado GTH - SST
Contratistas GTH - SST 
Tecnico administrativo GSA Transportes</t>
  </si>
  <si>
    <t>Profesional Especializado GTH - SST
Contratistas GTH - SST 
Tecnico administrativo GSA Transportes</t>
  </si>
  <si>
    <t>Tecnico administrativo GSA Transportes</t>
  </si>
  <si>
    <t>Pasajeros del vehiculo
Tecnico administrativo GSA Transportes</t>
  </si>
  <si>
    <t>Tecnico administrativo GSA Transportes
Conductores</t>
  </si>
  <si>
    <t>Contratistas GTH - SST 
Tecnico administrativo GSA Transportes</t>
  </si>
  <si>
    <t># Actividades ejecutadas / # actividades programadas X 100</t>
  </si>
  <si>
    <t># de excesos en la jornada diaria de trabajo de los conductores conduciendo /# total de días trabajados por todos los conductores que realizan desplazamientos laborales por mes X  100</t>
  </si>
  <si>
    <t># Actividades ejectutadas / # Actividades programadas X 100</t>
  </si>
  <si>
    <t># de comportamientos seguros que cumplen / # total de comportamientos observados X 100</t>
  </si>
  <si>
    <t># Actividades ejecutadas / # Actividades programadas X 100</t>
  </si>
  <si>
    <t># de comportamientos seguros que cumplen / # de total de comportamientos observados X 100</t>
  </si>
  <si>
    <t># Riesgos viales identificados al inicio de año / # Riesgos viales identificados al final del año X 100</t>
  </si>
  <si>
    <t># Total de conductores alcanzados por el programa / 
# Total de conductores X 100</t>
  </si>
  <si>
    <t># de AT a causa de Conducción Bajo efectos de sustancias / 
# de viajes realizados y/o Trayectos programados en el periodo</t>
  </si>
  <si>
    <t>INDICADOR DE CUMPLIMIENTO PROGRAMA DE CERO TOLERANCIA AL CONSUMO DE ALCOHOL Y SUSTANCIAS</t>
  </si>
  <si>
    <t>DEPENDENCIA VEHICULO</t>
  </si>
  <si>
    <t>CONDUCTOR</t>
  </si>
  <si>
    <t>N° CÉDULA</t>
  </si>
  <si>
    <t>VEHÍCULOS</t>
  </si>
  <si>
    <t>RTMC</t>
  </si>
  <si>
    <t>KILOMETRAJE</t>
  </si>
  <si>
    <t>PRÓXIMO CAMBIO DE ACEITE</t>
  </si>
  <si>
    <t xml:space="preserve">MANTENIMIENTO </t>
  </si>
  <si>
    <t>MADS</t>
  </si>
  <si>
    <t>PULL</t>
  </si>
  <si>
    <t>*******</t>
  </si>
  <si>
    <t>OCJ-848</t>
  </si>
  <si>
    <t>PENDIENTE</t>
  </si>
  <si>
    <t>ESQUEMA MINISTRA</t>
  </si>
  <si>
    <t>WILSON ALEXANDER CASTAÑEDA RAMIREZ</t>
  </si>
  <si>
    <t>FYO-213</t>
  </si>
  <si>
    <t>EDWIN RODRIGUEZ CELY</t>
  </si>
  <si>
    <t>JDQ-791</t>
  </si>
  <si>
    <t>FAMILIA MINISTRA</t>
  </si>
  <si>
    <t>JOHAN ARLEY CAMACHO MOSOS</t>
  </si>
  <si>
    <t>OCK-062</t>
  </si>
  <si>
    <t>OTCSA-SINA</t>
  </si>
  <si>
    <t>HUBER BARRERA PEÑA</t>
  </si>
  <si>
    <t>OBG-695</t>
  </si>
  <si>
    <t>DAMCRA</t>
  </si>
  <si>
    <t>WILSON EMIGDIO GUERRERO LADINO</t>
  </si>
  <si>
    <t>OBG-338</t>
  </si>
  <si>
    <t>LYNA STEFANIA ORTEGON ORTIZ</t>
  </si>
  <si>
    <t>OBF-907</t>
  </si>
  <si>
    <t>DAASU</t>
  </si>
  <si>
    <t>PABLO ANDRES CASTRO DIAZ</t>
  </si>
  <si>
    <t>OBG-836</t>
  </si>
  <si>
    <t>GIRH- HIDRICO</t>
  </si>
  <si>
    <t>DARWIN CAMILO NIÑO LEON</t>
  </si>
  <si>
    <t>OBG-349</t>
  </si>
  <si>
    <t>BBSE-BOSQUES</t>
  </si>
  <si>
    <t>ADRIANO ROCHA ARENAS</t>
  </si>
  <si>
    <t>OBG-350</t>
  </si>
  <si>
    <t>CAMBIO CLIMATICO</t>
  </si>
  <si>
    <t>JOSE MANUEL JAIMES GOMEZ</t>
  </si>
  <si>
    <t>OBF-905</t>
  </si>
  <si>
    <t>OOJ-59C</t>
  </si>
  <si>
    <t>FUERA DE SERVICIO</t>
  </si>
  <si>
    <t>UKO-89D</t>
  </si>
  <si>
    <t>VICEMINISTRA</t>
  </si>
  <si>
    <t>LUIS NELSON JAIMES GOMEZ</t>
  </si>
  <si>
    <t>LIS-932</t>
  </si>
  <si>
    <t>ELECTRICO</t>
  </si>
  <si>
    <t>VECEMINISTRO</t>
  </si>
  <si>
    <t>OSCAR ALBERTO GIRALDO LADINO</t>
  </si>
  <si>
    <t>JQV-178</t>
  </si>
  <si>
    <t>Define el consecionario MOTORIZA</t>
  </si>
  <si>
    <t>SECRETARIO GENERAL</t>
  </si>
  <si>
    <t>WILLIAM GUSTAVO RODRIGUEZ VARGAS</t>
  </si>
  <si>
    <t>JQV-086</t>
  </si>
  <si>
    <t>OJX-362</t>
  </si>
  <si>
    <t>Define el consecionario CASA TORO</t>
  </si>
  <si>
    <t>OJX-363</t>
  </si>
  <si>
    <t>TALLER</t>
  </si>
  <si>
    <t>OBF-104</t>
  </si>
  <si>
    <t>Reparacion</t>
  </si>
  <si>
    <t>OBF-105</t>
  </si>
  <si>
    <t>OBI 425</t>
  </si>
  <si>
    <t>Para dar de baja</t>
  </si>
  <si>
    <t>CYU-833</t>
  </si>
  <si>
    <t>CARACTERIZACIÓN DEL HALLAZGO</t>
  </si>
  <si>
    <t>ANÁLISIS Y FORMULACIÓN DEL PLAN DE MEJORAMIENTO</t>
  </si>
  <si>
    <t>AVANCE DE LAS  ACCIONES POR PROCESO</t>
  </si>
  <si>
    <t>SEGUIMIENTO (APLICA PARA AUDITORES INTERNOS)
MONITOREO (APLICA PARA LA  OFICINA ASESORA DE PLANEACIÓN)</t>
  </si>
  <si>
    <t xml:space="preserve">No. </t>
  </si>
  <si>
    <t>FUENTE</t>
  </si>
  <si>
    <t>TIPO DE HALLAZGO</t>
  </si>
  <si>
    <t>NORMA/ PROCEDIMIENTO/ NORMATIVA</t>
  </si>
  <si>
    <t>REQUISITO/ CRITERIO</t>
  </si>
  <si>
    <t xml:space="preserve">DESCRIPCIÓN DEL HALLAZGO </t>
  </si>
  <si>
    <t>CAUSAS</t>
  </si>
  <si>
    <t>DESCRIPCIÓN DE LA ACCIÓN</t>
  </si>
  <si>
    <t>TIPO DE ACCIÓN</t>
  </si>
  <si>
    <t>ENTREGABLE</t>
  </si>
  <si>
    <t>FECHA INICIO DE ACCIONES
(dd/mm/aaaa)</t>
  </si>
  <si>
    <t>FECHA FINAL DE ACCIONES
(dd/mm/aaaa)</t>
  </si>
  <si>
    <t>DESCRIPCIÓN DEL AVANCE</t>
  </si>
  <si>
    <t>EVIDENCIAS</t>
  </si>
  <si>
    <t xml:space="preserve">FECHA </t>
  </si>
  <si>
    <t>DESCRIPCIÓN DE LO EVIDENCIADO</t>
  </si>
  <si>
    <t>ESTATUS DEL HALLAZGO</t>
  </si>
  <si>
    <t>NOMBRE DE QUIEN REALIZA EL SEGUIMIENTO/ MONITOREO</t>
  </si>
  <si>
    <t>RESULTADO DEL SEGUIMIENTO</t>
  </si>
  <si>
    <t>MEJORA CONTINUA DEL PESV</t>
  </si>
  <si>
    <t>DESPLAZAMIENTOS VEHICULARES</t>
  </si>
  <si>
    <t>Esquema de programacion, asignacion y desplazamiento diario de vehiculos:</t>
  </si>
  <si>
    <t xml:space="preserve">El Grupo de Servicios Administrativos establece un esquema de programación, asignación de vehículos y desplazamientos, el cual se genera diariamente con el fin de llevar un control a detalle de los vehículos que se utilizaran para desplazamientos oficiales. </t>
  </si>
  <si>
    <t>Total colaboradores capacitados:</t>
  </si>
  <si>
    <t>1. Recursos Propios del ministerio, designados y destinados al cumplimiento del SG-SST.</t>
  </si>
  <si>
    <t>1.	Establecer regulaciones que minimicen los riesgos de fatiga.
2.	Fomentar prácticas de estilo de vida saludable.
3.	Capacitar sobre gestión de la fatiga y hábitos de sueño saludable</t>
  </si>
  <si>
    <t>1. Sensibilizar a los colaboradores y promover la cultura de respeto y auto protección vial.
2. Fortalecer el conocimiento de normas y regulaciones de tránsito.
3. Brindar capacitación y educación específica.</t>
  </si>
  <si>
    <t>1.	Implementar en la entidad una cultura de seguridad vial que involucre a todos los actores viales participes en la movilidad generada por la operación de los vehículos del Ministerio y de los vehículos propios de los colaboradores.
2.	Incidir positivamente en la disminución de los índices de accidentalidad del Ministerio, orientando las acciones al cumplimiento de los objetivos trazados.
3.	Propiciar espacios de formación y capacitación que permitan a los colaboradores mejorar sus competencias y conocimientos en movilidad segura.
4.	Implementar programas de prevención, control y seguimiento que permitan cumplir con la normatividad de seguridad vial en el país, así como con las regulaciones específicas incluidas en los mismos: gestión de la velocidad segura, prevención de la fatiga, prevención de la distracción, cero tolerancia a la conducción bajo los efectos del alcohol y sustancias psicoactivas, y protección de actores viales vulnerables.
5.	Mantener una flota de vehículos seguros, cumpliendo con las actividades de inspecciones de seguridad, mantenimiento preventivo y correctivo aplicables, y disponer de los elementos de emergencia necesarios en cada vehículo.</t>
  </si>
  <si>
    <t>MINISTERIO DE AMBIENTE Y DESARROLLO SOSTEINLE</t>
  </si>
  <si>
    <t>MINISTERIO DE AMIBIENTE Y DESARROLLO SOSTENIBLE</t>
  </si>
  <si>
    <t>MINISTERIO DE AMBIENE Y DESARROLLO SOSTENIBLE</t>
  </si>
  <si>
    <t xml:space="preserve">
MINISTERIO DE AMBIENTE Y DESARROLLO SOSTENIBLE</t>
  </si>
  <si>
    <r>
      <t xml:space="preserve">
</t>
    </r>
    <r>
      <rPr>
        <sz val="11"/>
        <rFont val="Arial Narrow"/>
        <family val="2"/>
      </rPr>
      <t>MINISTERIO DE AMBIENTE Y DESARROLLO SOSTENIBLE</t>
    </r>
  </si>
  <si>
    <t>MINISTERIO DE AMBIENTE Y DESARROLLO SOSTEINIBLE</t>
  </si>
  <si>
    <t>MINSTERIO DE AMBIENTE Y DESARROLLO SOSTENIBLE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</si>
</sst>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quot;$&quot;* #,##0_-;_-&quot;$&quot;* &quot;-&quot;_-;_-@_-"/>
    <numFmt numFmtId="43" formatCode="_-* #,##0.00_-;\-* #,##0.00_-;_-* &quot;-&quot;??_-;_-@_-"/>
    <numFmt numFmtId="164" formatCode="_-* #,##0\ &quot;€&quot;_-;\-* #,##0\ &quot;€&quot;_-;_-* &quot;-&quot;\ &quot;€&quot;_-;_-@_-"/>
    <numFmt numFmtId="165" formatCode="_(* #,##0.00_);_(* \(#,##0.00\);_(* &quot;-&quot;??_);_(@_)"/>
    <numFmt numFmtId="166" formatCode="#,##0.00&quot; m3&quot;"/>
    <numFmt numFmtId="167" formatCode="0_);\(0\)"/>
    <numFmt numFmtId="168" formatCode="0.0"/>
    <numFmt numFmtId="169" formatCode="_-* #,##0.0\ _€_-;\-* #,##0.0\ _€_-;_-* &quot;-&quot;?\ _€_-;_-@_-"/>
    <numFmt numFmtId="170" formatCode="#,##0.0_ ;[Red]\-#,##0.0\ "/>
    <numFmt numFmtId="171" formatCode="_(* #,##0.00_);_(* \(#,##0.00\);_(* \-??_);_(@_)"/>
    <numFmt numFmtId="172" formatCode="dd/mm/yyyy;@"/>
    <numFmt numFmtId="173" formatCode="[$-F800]dddd\,\ mmmm\ dd\,\ yyyy"/>
  </numFmts>
  <fonts count="217">
    <font>
      <sz val="11"/>
      <color theme="1"/>
      <name val="Calibri"/>
      <family val="2"/>
      <scheme val="minor"/>
    </font>
    <font>
      <sz val="11"/>
      <color theme="1"/>
      <name val="Calibri"/>
      <family val="2"/>
      <scheme val="minor"/>
    </font>
    <font>
      <sz val="10"/>
      <name val="Arial"/>
      <family val="2"/>
    </font>
    <font>
      <b/>
      <sz val="14"/>
      <name val="Arial"/>
      <family val="2"/>
    </font>
    <font>
      <b/>
      <sz val="14"/>
      <color theme="0"/>
      <name val="Arial"/>
      <family val="2"/>
    </font>
    <font>
      <sz val="14"/>
      <color theme="1"/>
      <name val="Arial"/>
      <family val="2"/>
    </font>
    <font>
      <sz val="11"/>
      <name val="Arial"/>
      <family val="2"/>
    </font>
    <font>
      <sz val="10"/>
      <color theme="1"/>
      <name val="Arial"/>
      <family val="2"/>
    </font>
    <font>
      <sz val="11"/>
      <color theme="1"/>
      <name val="Arial"/>
      <family val="2"/>
    </font>
    <font>
      <sz val="10"/>
      <color theme="1"/>
      <name val="Gentium Basic"/>
    </font>
    <font>
      <sz val="11"/>
      <color theme="1"/>
      <name val="Gentium Basic"/>
    </font>
    <font>
      <b/>
      <sz val="8"/>
      <name val="Arial"/>
      <family val="2"/>
    </font>
    <font>
      <sz val="8"/>
      <name val="Arial"/>
      <family val="2"/>
    </font>
    <font>
      <b/>
      <sz val="18"/>
      <color theme="1"/>
      <name val="Arial"/>
      <family val="2"/>
    </font>
    <font>
      <b/>
      <sz val="16"/>
      <color theme="1"/>
      <name val="Arial"/>
      <family val="2"/>
    </font>
    <font>
      <sz val="14"/>
      <name val="Arial"/>
      <family val="2"/>
    </font>
    <font>
      <b/>
      <sz val="14"/>
      <color theme="1"/>
      <name val="Arial"/>
      <family val="2"/>
    </font>
    <font>
      <b/>
      <sz val="20"/>
      <color theme="1"/>
      <name val="Arial"/>
      <family val="2"/>
    </font>
    <font>
      <sz val="10"/>
      <name val="Gentium Basic"/>
    </font>
    <font>
      <b/>
      <sz val="16"/>
      <name val="Arial"/>
      <family val="2"/>
    </font>
    <font>
      <b/>
      <sz val="20"/>
      <name val="Arial"/>
      <family val="2"/>
    </font>
    <font>
      <b/>
      <sz val="26"/>
      <name val="Arial"/>
      <family val="2"/>
    </font>
    <font>
      <sz val="26"/>
      <name val="Arial"/>
      <family val="2"/>
    </font>
    <font>
      <sz val="10"/>
      <color rgb="FFFF0000"/>
      <name val="Gentium Basic"/>
    </font>
    <font>
      <b/>
      <sz val="10"/>
      <name val="Arial"/>
      <family val="2"/>
    </font>
    <font>
      <sz val="12"/>
      <color theme="1"/>
      <name val="Arial"/>
      <family val="2"/>
    </font>
    <font>
      <sz val="26"/>
      <name val="Gentium Basic"/>
    </font>
    <font>
      <b/>
      <sz val="16"/>
      <color rgb="FF538135"/>
      <name val="Arial"/>
      <family val="2"/>
    </font>
    <font>
      <b/>
      <sz val="36"/>
      <color rgb="FF00B050"/>
      <name val="Arial"/>
      <family val="2"/>
    </font>
    <font>
      <sz val="22"/>
      <color theme="1"/>
      <name val="Arial"/>
      <family val="2"/>
    </font>
    <font>
      <b/>
      <sz val="20"/>
      <color theme="0"/>
      <name val="Arial"/>
      <family val="2"/>
    </font>
    <font>
      <b/>
      <sz val="20"/>
      <color theme="1"/>
      <name val="Gentium Basic"/>
    </font>
    <font>
      <sz val="18"/>
      <color theme="1"/>
      <name val="Arial"/>
      <family val="2"/>
    </font>
    <font>
      <sz val="15"/>
      <name val="Arial"/>
      <family val="2"/>
    </font>
    <font>
      <sz val="16"/>
      <name val="Arial"/>
      <family val="2"/>
    </font>
    <font>
      <b/>
      <sz val="20"/>
      <color rgb="FFFF0000"/>
      <name val="Arial"/>
      <family val="2"/>
    </font>
    <font>
      <b/>
      <sz val="16"/>
      <color rgb="FFFF0000"/>
      <name val="Arial"/>
      <family val="2"/>
    </font>
    <font>
      <sz val="12"/>
      <color rgb="FFFF0000"/>
      <name val="Arial"/>
      <family val="2"/>
    </font>
    <font>
      <sz val="24"/>
      <color rgb="FFFF0000"/>
      <name val="Gentium Basic"/>
    </font>
    <font>
      <b/>
      <sz val="24"/>
      <color rgb="FFFF0000"/>
      <name val="Gentium Basic"/>
    </font>
    <font>
      <sz val="16"/>
      <color rgb="FFFF0000"/>
      <name val="Gentium Basic"/>
    </font>
    <font>
      <sz val="18"/>
      <name val="Gentium Basic"/>
    </font>
    <font>
      <sz val="16"/>
      <name val="Gentium Basic"/>
    </font>
    <font>
      <b/>
      <sz val="24"/>
      <color theme="1"/>
      <name val="Gentium Basic"/>
    </font>
    <font>
      <b/>
      <sz val="22"/>
      <name val="Arial"/>
      <family val="2"/>
    </font>
    <font>
      <b/>
      <sz val="18"/>
      <name val="Arial"/>
      <family val="2"/>
    </font>
    <font>
      <b/>
      <sz val="9"/>
      <name val="Gentium Basic"/>
    </font>
    <font>
      <b/>
      <sz val="15"/>
      <color theme="1"/>
      <name val="Arial"/>
      <family val="2"/>
    </font>
    <font>
      <b/>
      <sz val="9"/>
      <color rgb="FFFF0000"/>
      <name val="Gentium Basic"/>
    </font>
    <font>
      <b/>
      <sz val="14"/>
      <color theme="1"/>
      <name val="Gentium Basic"/>
    </font>
    <font>
      <sz val="24"/>
      <name val="Arial"/>
      <family val="2"/>
    </font>
    <font>
      <sz val="22"/>
      <name val="Arial"/>
      <family val="2"/>
    </font>
    <font>
      <sz val="18"/>
      <name val="Arial"/>
      <family val="2"/>
    </font>
    <font>
      <sz val="12"/>
      <name val="Arial"/>
      <family val="2"/>
    </font>
    <font>
      <sz val="20"/>
      <name val="Arial"/>
      <family val="2"/>
    </font>
    <font>
      <sz val="8"/>
      <name val="Gentium Basic"/>
    </font>
    <font>
      <sz val="9"/>
      <name val="Arial Narrow"/>
      <family val="2"/>
    </font>
    <font>
      <sz val="8"/>
      <color rgb="FFFF0000"/>
      <name val="Gentium Basic"/>
    </font>
    <font>
      <sz val="10"/>
      <color theme="0"/>
      <name val="Gentium Basic"/>
    </font>
    <font>
      <sz val="22"/>
      <name val="Gentium Basic"/>
    </font>
    <font>
      <b/>
      <sz val="12"/>
      <color theme="1"/>
      <name val="Arial"/>
      <family val="2"/>
    </font>
    <font>
      <sz val="10"/>
      <color rgb="FFFF0000"/>
      <name val="Arial"/>
      <family val="2"/>
    </font>
    <font>
      <b/>
      <sz val="10"/>
      <color theme="1"/>
      <name val="Arial"/>
      <family val="2"/>
    </font>
    <font>
      <b/>
      <sz val="14"/>
      <name val="Gentium Basic"/>
    </font>
    <font>
      <b/>
      <sz val="11"/>
      <color theme="1"/>
      <name val="Arial"/>
      <family val="2"/>
    </font>
    <font>
      <b/>
      <sz val="16"/>
      <color theme="1"/>
      <name val="Gentium Basic"/>
    </font>
    <font>
      <sz val="11"/>
      <color indexed="8"/>
      <name val="Calibri"/>
      <family val="2"/>
    </font>
    <font>
      <b/>
      <sz val="16"/>
      <color theme="0"/>
      <name val="Arial"/>
      <family val="2"/>
    </font>
    <font>
      <sz val="20"/>
      <color theme="1"/>
      <name val="Arial"/>
      <family val="2"/>
    </font>
    <font>
      <sz val="12"/>
      <color theme="0"/>
      <name val="Arial"/>
      <family val="2"/>
    </font>
    <font>
      <sz val="24"/>
      <color theme="0"/>
      <name val="Gentium Basic"/>
    </font>
    <font>
      <b/>
      <sz val="24"/>
      <color theme="0"/>
      <name val="Gentium Basic"/>
    </font>
    <font>
      <sz val="16"/>
      <color theme="0"/>
      <name val="Gentium Basic"/>
    </font>
    <font>
      <b/>
      <sz val="9"/>
      <color theme="0"/>
      <name val="Gentium Basic"/>
    </font>
    <font>
      <b/>
      <sz val="24"/>
      <name val="Arial"/>
      <family val="2"/>
    </font>
    <font>
      <sz val="11"/>
      <name val="Gentium Basic"/>
    </font>
    <font>
      <b/>
      <sz val="36"/>
      <name val="Arial"/>
      <family val="2"/>
    </font>
    <font>
      <b/>
      <sz val="20"/>
      <name val="Gentium Basic"/>
    </font>
    <font>
      <b/>
      <sz val="24"/>
      <name val="Gentium Basic"/>
    </font>
    <font>
      <b/>
      <sz val="15"/>
      <name val="Arial"/>
      <family val="2"/>
    </font>
    <font>
      <b/>
      <sz val="12"/>
      <name val="Arial"/>
      <family val="2"/>
    </font>
    <font>
      <sz val="8"/>
      <name val="Calibri"/>
      <family val="2"/>
      <scheme val="minor"/>
    </font>
    <font>
      <sz val="26"/>
      <color theme="1"/>
      <name val="Gentium Basic"/>
    </font>
    <font>
      <b/>
      <sz val="26"/>
      <color theme="1"/>
      <name val="Gentium Basic"/>
    </font>
    <font>
      <b/>
      <sz val="36"/>
      <color theme="1"/>
      <name val="Arial"/>
      <family val="2"/>
    </font>
    <font>
      <b/>
      <sz val="9"/>
      <color theme="1"/>
      <name val="Gentium Basic"/>
    </font>
    <font>
      <sz val="10"/>
      <color theme="1"/>
      <name val="Tahoma"/>
      <family val="2"/>
    </font>
    <font>
      <sz val="9"/>
      <color indexed="81"/>
      <name val="Tahoma"/>
      <family val="2"/>
    </font>
    <font>
      <b/>
      <sz val="8"/>
      <color indexed="12"/>
      <name val="Arial"/>
      <family val="2"/>
    </font>
    <font>
      <b/>
      <sz val="8"/>
      <color indexed="48"/>
      <name val="Arial"/>
      <family val="2"/>
    </font>
    <font>
      <sz val="8"/>
      <name val="Univers 57 Condensed"/>
      <family val="2"/>
    </font>
    <font>
      <u/>
      <sz val="8"/>
      <name val="Arial"/>
      <family val="2"/>
    </font>
    <font>
      <sz val="12"/>
      <color theme="1"/>
      <name val="Arial Narrow"/>
      <family val="2"/>
    </font>
    <font>
      <sz val="10"/>
      <name val="Times New Roman"/>
      <family val="1"/>
    </font>
    <font>
      <b/>
      <sz val="28"/>
      <color theme="1"/>
      <name val="Calibri"/>
      <family val="2"/>
      <scheme val="minor"/>
    </font>
    <font>
      <b/>
      <sz val="26"/>
      <color theme="0"/>
      <name val="Gentium Basic"/>
    </font>
    <font>
      <b/>
      <sz val="15"/>
      <color theme="0"/>
      <name val="Arial"/>
      <family val="2"/>
    </font>
    <font>
      <b/>
      <sz val="12"/>
      <color theme="0"/>
      <name val="Arial"/>
      <family val="2"/>
    </font>
    <font>
      <sz val="14"/>
      <color rgb="FF000000"/>
      <name val="Arial"/>
      <family val="2"/>
    </font>
    <font>
      <b/>
      <sz val="14"/>
      <color rgb="FF000000"/>
      <name val="Arial"/>
      <family val="2"/>
    </font>
    <font>
      <b/>
      <sz val="10"/>
      <color rgb="FF000000"/>
      <name val="Arial"/>
      <family val="2"/>
    </font>
    <font>
      <b/>
      <sz val="10"/>
      <color rgb="FF000000"/>
      <name val="Arial"/>
      <family val="2"/>
    </font>
    <font>
      <sz val="10"/>
      <color rgb="FF000000"/>
      <name val="Arial"/>
      <family val="2"/>
    </font>
    <font>
      <b/>
      <sz val="11"/>
      <color theme="1"/>
      <name val="Calibri"/>
      <family val="2"/>
      <scheme val="minor"/>
    </font>
    <font>
      <sz val="11"/>
      <name val="Arial Narrow"/>
      <family val="2"/>
    </font>
    <font>
      <sz val="11"/>
      <color theme="1"/>
      <name val="Arial Narrow"/>
      <family val="2"/>
    </font>
    <font>
      <sz val="10"/>
      <color theme="1"/>
      <name val="Arial Narrow"/>
      <family val="2"/>
    </font>
    <font>
      <b/>
      <sz val="11"/>
      <name val="Arial Narrow"/>
      <family val="2"/>
    </font>
    <font>
      <b/>
      <sz val="11"/>
      <name val="Arial"/>
      <family val="2"/>
    </font>
    <font>
      <b/>
      <sz val="14"/>
      <name val="Arial Narrow"/>
      <family val="2"/>
    </font>
    <font>
      <sz val="11"/>
      <color rgb="FF000000"/>
      <name val="Arial Narrow"/>
      <family val="2"/>
    </font>
    <font>
      <sz val="12"/>
      <name val="Courier"/>
      <family val="3"/>
    </font>
    <font>
      <sz val="11"/>
      <color indexed="8"/>
      <name val="Arial Narrow"/>
      <family val="2"/>
    </font>
    <font>
      <sz val="10"/>
      <color indexed="8"/>
      <name val="Arial Narrow"/>
      <family val="2"/>
    </font>
    <font>
      <b/>
      <sz val="11"/>
      <color theme="1"/>
      <name val="Arial Narrow"/>
      <family val="2"/>
    </font>
    <font>
      <u/>
      <sz val="11"/>
      <color theme="1"/>
      <name val="Arial Narrow"/>
      <family val="2"/>
    </font>
    <font>
      <b/>
      <sz val="18"/>
      <color theme="1"/>
      <name val="Arial Narrow"/>
      <family val="2"/>
    </font>
    <font>
      <b/>
      <sz val="11"/>
      <color indexed="8"/>
      <name val="Arial Narrow"/>
      <family val="2"/>
    </font>
    <font>
      <sz val="15"/>
      <color theme="1"/>
      <name val="Arial Narrow"/>
      <family val="2"/>
    </font>
    <font>
      <b/>
      <sz val="15"/>
      <color theme="1"/>
      <name val="Arial Narrow"/>
      <family val="2"/>
    </font>
    <font>
      <sz val="8"/>
      <color indexed="8"/>
      <name val="Arial"/>
      <family val="2"/>
    </font>
    <font>
      <sz val="8"/>
      <color indexed="8"/>
      <name val="Arial Narrow"/>
      <family val="2"/>
    </font>
    <font>
      <sz val="11"/>
      <color theme="1"/>
      <name val="Calibri Light"/>
      <family val="2"/>
      <scheme val="major"/>
    </font>
    <font>
      <b/>
      <sz val="11"/>
      <color rgb="FF000000"/>
      <name val="Arial Narrow"/>
      <family val="2"/>
    </font>
    <font>
      <u/>
      <sz val="11"/>
      <color indexed="12"/>
      <name val="Calibri"/>
      <family val="2"/>
    </font>
    <font>
      <sz val="12"/>
      <color theme="1"/>
      <name val="Calibri"/>
      <family val="2"/>
      <scheme val="minor"/>
    </font>
    <font>
      <sz val="12"/>
      <color rgb="FF000000"/>
      <name val="Arial"/>
      <family val="2"/>
    </font>
    <font>
      <b/>
      <sz val="12"/>
      <color rgb="FF000000"/>
      <name val="Arial"/>
      <family val="2"/>
    </font>
    <font>
      <b/>
      <sz val="12"/>
      <color indexed="8"/>
      <name val="Arial"/>
      <family val="2"/>
    </font>
    <font>
      <sz val="10"/>
      <color theme="1"/>
      <name val="Calibri"/>
      <family val="2"/>
      <scheme val="minor"/>
    </font>
    <font>
      <sz val="8"/>
      <color theme="1"/>
      <name val="Arial"/>
      <family val="2"/>
    </font>
    <font>
      <sz val="14"/>
      <color rgb="FF242424"/>
      <name val="Segoe UI"/>
      <family val="2"/>
    </font>
    <font>
      <sz val="7"/>
      <color theme="1"/>
      <name val="Arial"/>
      <family val="2"/>
    </font>
    <font>
      <sz val="14"/>
      <name val="Segoe UI"/>
      <family val="2"/>
    </font>
    <font>
      <sz val="9"/>
      <color rgb="FF000000"/>
      <name val="Tahoma"/>
      <family val="2"/>
    </font>
    <font>
      <sz val="11"/>
      <color rgb="FF000000"/>
      <name val="Arial"/>
      <family val="2"/>
    </font>
    <font>
      <b/>
      <sz val="20"/>
      <color rgb="FF000000"/>
      <name val="Arial"/>
      <family val="2"/>
    </font>
    <font>
      <b/>
      <sz val="14"/>
      <name val="Arial"/>
      <family val="2"/>
    </font>
    <font>
      <b/>
      <sz val="22"/>
      <color rgb="FF000000"/>
      <name val="Arial"/>
      <family val="2"/>
    </font>
    <font>
      <sz val="22"/>
      <color rgb="FF000000"/>
      <name val="Arial"/>
      <family val="2"/>
    </font>
    <font>
      <sz val="18"/>
      <color rgb="FF000000"/>
      <name val="Arial"/>
      <family val="2"/>
    </font>
    <font>
      <sz val="18"/>
      <color rgb="FF000000"/>
      <name val="Calibri"/>
      <family val="2"/>
    </font>
    <font>
      <sz val="18"/>
      <color rgb="FF000000"/>
      <name val="Arial"/>
      <family val="2"/>
    </font>
    <font>
      <b/>
      <sz val="14"/>
      <color theme="1"/>
      <name val="Arial"/>
      <family val="2"/>
    </font>
    <font>
      <sz val="22"/>
      <color theme="1"/>
      <name val="Arial"/>
      <family val="2"/>
    </font>
    <font>
      <sz val="10"/>
      <name val="Arial"/>
      <family val="2"/>
    </font>
    <font>
      <b/>
      <sz val="16"/>
      <color rgb="FF538135"/>
      <name val="Arial"/>
      <family val="2"/>
    </font>
    <font>
      <sz val="18"/>
      <name val="Arial"/>
      <family val="2"/>
    </font>
    <font>
      <b/>
      <sz val="18"/>
      <name val="Arial"/>
      <family val="2"/>
    </font>
    <font>
      <sz val="26"/>
      <name val="Arial"/>
      <family val="2"/>
    </font>
    <font>
      <sz val="26"/>
      <color theme="1"/>
      <name val="Arial"/>
      <family val="2"/>
    </font>
    <font>
      <b/>
      <sz val="26"/>
      <color theme="1"/>
      <name val="Arial"/>
      <family val="2"/>
    </font>
    <font>
      <sz val="10"/>
      <color theme="1"/>
      <name val="Arial"/>
      <family val="2"/>
    </font>
    <font>
      <b/>
      <sz val="20"/>
      <color theme="1"/>
      <name val="Arial"/>
      <family val="2"/>
    </font>
    <font>
      <sz val="11"/>
      <color theme="1"/>
      <name val="Arial"/>
      <family val="2"/>
    </font>
    <font>
      <b/>
      <sz val="36"/>
      <color theme="1"/>
      <name val="Arial"/>
      <family val="2"/>
    </font>
    <font>
      <b/>
      <sz val="36"/>
      <color rgb="FF00B050"/>
      <name val="Arial"/>
      <family val="2"/>
    </font>
    <font>
      <b/>
      <sz val="20"/>
      <color theme="0"/>
      <name val="Arial"/>
      <family val="2"/>
    </font>
    <font>
      <b/>
      <sz val="20"/>
      <name val="Arial"/>
      <family val="2"/>
    </font>
    <font>
      <sz val="20"/>
      <color theme="1"/>
      <name val="Arial"/>
      <family val="2"/>
    </font>
    <font>
      <sz val="18"/>
      <color theme="1"/>
      <name val="Arial"/>
      <family val="2"/>
    </font>
    <font>
      <b/>
      <sz val="16"/>
      <color theme="1"/>
      <name val="Arial"/>
      <family val="2"/>
    </font>
    <font>
      <b/>
      <sz val="18"/>
      <color theme="1"/>
      <name val="Arial"/>
      <family val="2"/>
    </font>
    <font>
      <sz val="15"/>
      <name val="Arial"/>
      <family val="2"/>
    </font>
    <font>
      <sz val="16"/>
      <name val="Arial"/>
      <family val="2"/>
    </font>
    <font>
      <b/>
      <sz val="22"/>
      <name val="Arial"/>
      <family val="2"/>
    </font>
    <font>
      <b/>
      <sz val="16"/>
      <name val="Arial"/>
      <family val="2"/>
    </font>
    <font>
      <sz val="10"/>
      <color theme="0"/>
      <name val="Arial"/>
      <family val="2"/>
    </font>
    <font>
      <b/>
      <sz val="16"/>
      <color theme="0"/>
      <name val="Arial"/>
      <family val="2"/>
    </font>
    <font>
      <sz val="12"/>
      <color theme="0"/>
      <name val="Arial"/>
      <family val="2"/>
    </font>
    <font>
      <sz val="24"/>
      <color theme="0"/>
      <name val="Arial"/>
      <family val="2"/>
    </font>
    <font>
      <b/>
      <sz val="24"/>
      <color theme="0"/>
      <name val="Arial"/>
      <family val="2"/>
    </font>
    <font>
      <sz val="16"/>
      <color theme="0"/>
      <name val="Arial"/>
      <family val="2"/>
    </font>
    <font>
      <b/>
      <sz val="24"/>
      <color theme="1"/>
      <name val="Arial"/>
      <family val="2"/>
    </font>
    <font>
      <b/>
      <sz val="9"/>
      <name val="Arial"/>
      <family val="2"/>
    </font>
    <font>
      <b/>
      <sz val="9"/>
      <color theme="1"/>
      <name val="Arial"/>
      <family val="2"/>
    </font>
    <font>
      <b/>
      <sz val="15"/>
      <color theme="1"/>
      <name val="Arial"/>
      <family val="2"/>
    </font>
    <font>
      <b/>
      <sz val="9"/>
      <color theme="0"/>
      <name val="Arial"/>
      <family val="2"/>
    </font>
    <font>
      <sz val="24"/>
      <name val="Arial"/>
      <family val="2"/>
    </font>
    <font>
      <sz val="20"/>
      <name val="Arial"/>
      <family val="2"/>
    </font>
    <font>
      <sz val="8"/>
      <name val="Arial"/>
      <family val="2"/>
    </font>
    <font>
      <sz val="9"/>
      <name val="Arial"/>
      <family val="2"/>
    </font>
    <font>
      <b/>
      <sz val="26"/>
      <color rgb="FF000000"/>
      <name val="Arial"/>
      <family val="2"/>
    </font>
    <font>
      <b/>
      <sz val="14"/>
      <color theme="1"/>
      <name val="Calibri"/>
      <family val="2"/>
      <scheme val="minor"/>
    </font>
    <font>
      <b/>
      <sz val="11"/>
      <color rgb="FF000000"/>
      <name val="Arial"/>
      <family val="2"/>
    </font>
    <font>
      <b/>
      <sz val="12"/>
      <color theme="1"/>
      <name val="Arial Narrow"/>
      <family val="2"/>
    </font>
    <font>
      <b/>
      <sz val="12"/>
      <color rgb="FF000000"/>
      <name val="Arial Narrow"/>
      <family val="2"/>
    </font>
    <font>
      <b/>
      <sz val="11"/>
      <color theme="9"/>
      <name val="Arial Narrow"/>
      <family val="2"/>
    </font>
    <font>
      <b/>
      <sz val="11"/>
      <color rgb="FFFF0000"/>
      <name val="Arial Narrow"/>
      <family val="2"/>
    </font>
    <font>
      <sz val="22"/>
      <color rgb="FF000000"/>
      <name val="Arial"/>
      <family val="2"/>
    </font>
    <font>
      <b/>
      <sz val="10"/>
      <name val="Arial Narrow"/>
      <family val="2"/>
    </font>
    <font>
      <b/>
      <sz val="22"/>
      <color theme="1"/>
      <name val="Arial"/>
      <family val="2"/>
    </font>
    <font>
      <b/>
      <sz val="18"/>
      <color indexed="8"/>
      <name val="Arial Narrow"/>
      <family val="2"/>
    </font>
    <font>
      <b/>
      <sz val="18"/>
      <color rgb="FF000000"/>
      <name val="Arial Narrow"/>
      <family val="2"/>
    </font>
    <font>
      <b/>
      <sz val="14"/>
      <color rgb="FF000000"/>
      <name val="Arial"/>
      <family val="2"/>
    </font>
    <font>
      <b/>
      <sz val="14"/>
      <color theme="1"/>
      <name val="Arial Narrow"/>
      <family val="2"/>
    </font>
    <font>
      <sz val="16"/>
      <color rgb="FF000000"/>
      <name val="Arial"/>
      <family val="2"/>
    </font>
    <font>
      <sz val="11"/>
      <color rgb="FF000000"/>
      <name val="Arial"/>
      <family val="2"/>
    </font>
    <font>
      <b/>
      <sz val="16"/>
      <color rgb="FF000000"/>
      <name val="Arial"/>
      <family val="2"/>
    </font>
    <font>
      <b/>
      <sz val="12"/>
      <name val="Arial Narrow"/>
      <family val="2"/>
    </font>
    <font>
      <sz val="10"/>
      <name val="Arial Narrow"/>
      <family val="2"/>
    </font>
    <font>
      <b/>
      <sz val="9"/>
      <color indexed="81"/>
      <name val="Tahoma"/>
      <family val="2"/>
    </font>
    <font>
      <b/>
      <sz val="18"/>
      <name val="Arial Narrow"/>
      <family val="2"/>
    </font>
    <font>
      <b/>
      <sz val="16"/>
      <name val="Arial Narrow"/>
      <family val="2"/>
    </font>
    <font>
      <b/>
      <sz val="16"/>
      <color theme="1"/>
      <name val="Arial Narrow"/>
      <family val="2"/>
    </font>
    <font>
      <sz val="18"/>
      <name val="Arial Narrow"/>
      <family val="2"/>
    </font>
    <font>
      <sz val="12"/>
      <name val="Arial Narrow"/>
      <family val="2"/>
    </font>
    <font>
      <b/>
      <sz val="24"/>
      <name val="Arial Narrow"/>
      <family val="2"/>
    </font>
    <font>
      <b/>
      <sz val="26"/>
      <name val="Arial Narrow"/>
      <family val="2"/>
    </font>
    <font>
      <sz val="14"/>
      <color theme="1"/>
      <name val="Arial Narrow"/>
      <family val="2"/>
    </font>
    <font>
      <b/>
      <sz val="22"/>
      <name val="Arial Narrow"/>
      <family val="2"/>
    </font>
    <font>
      <b/>
      <sz val="20"/>
      <name val="Arial Narrow"/>
      <family val="2"/>
    </font>
    <font>
      <b/>
      <sz val="36"/>
      <name val="Arial Narrow"/>
      <family val="2"/>
    </font>
    <font>
      <sz val="9"/>
      <color theme="1"/>
      <name val="Arial Narrow"/>
      <family val="2"/>
    </font>
    <font>
      <sz val="24"/>
      <name val="Arial Narrow"/>
      <family val="2"/>
    </font>
    <font>
      <sz val="14"/>
      <name val="Arial Narrow"/>
      <family val="2"/>
    </font>
    <font>
      <b/>
      <sz val="24"/>
      <color theme="1"/>
      <name val="Arial Narrow"/>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theme="4"/>
      </patternFill>
    </fill>
    <fill>
      <patternFill patternType="solid">
        <fgColor theme="0" tint="-0.249977111117893"/>
        <bgColor indexed="64"/>
      </patternFill>
    </fill>
    <fill>
      <patternFill patternType="solid">
        <fgColor rgb="FF00206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00B0F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00B050"/>
        <bgColor indexed="64"/>
      </patternFill>
    </fill>
    <fill>
      <patternFill patternType="solid">
        <fgColor rgb="FFFFFFFF"/>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96BE55"/>
        <bgColor indexed="64"/>
      </patternFill>
    </fill>
    <fill>
      <patternFill patternType="solid">
        <fgColor rgb="FF92D050"/>
        <bgColor indexed="64"/>
      </patternFill>
    </fill>
    <fill>
      <patternFill patternType="solid">
        <fgColor indexed="9"/>
        <bgColor indexed="26"/>
      </patternFill>
    </fill>
    <fill>
      <patternFill patternType="solid">
        <fgColor rgb="FFF2F2F2"/>
        <bgColor indexed="64"/>
      </patternFill>
    </fill>
    <fill>
      <patternFill patternType="solid">
        <fgColor theme="9" tint="0.79998168889431442"/>
        <bgColor indexed="26"/>
      </patternFill>
    </fill>
    <fill>
      <patternFill patternType="solid">
        <fgColor theme="0"/>
        <bgColor theme="0"/>
      </patternFill>
    </fill>
    <fill>
      <patternFill patternType="solid">
        <fgColor rgb="FFFFFFFF"/>
        <bgColor rgb="FF000000"/>
      </patternFill>
    </fill>
    <fill>
      <patternFill patternType="solid">
        <fgColor theme="9" tint="0.59999389629810485"/>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9" tint="0.79998168889431442"/>
        <bgColor auto="1"/>
      </patternFill>
    </fill>
    <fill>
      <patternFill patternType="solid">
        <fgColor theme="5" tint="0.79998168889431442"/>
        <bgColor auto="1"/>
      </patternFill>
    </fill>
    <fill>
      <patternFill patternType="solid">
        <fgColor theme="3" tint="0.79998168889431442"/>
        <bgColor auto="1"/>
      </patternFill>
    </fill>
    <fill>
      <patternFill patternType="solid">
        <fgColor rgb="FF92D050"/>
        <bgColor rgb="FF000000"/>
      </patternFill>
    </fill>
  </fills>
  <borders count="161">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rgb="FF002060"/>
      </left>
      <right style="thin">
        <color rgb="FF002060"/>
      </right>
      <top style="thin">
        <color rgb="FF002060"/>
      </top>
      <bottom style="thin">
        <color rgb="FF002060"/>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rgb="FF002060"/>
      </right>
      <top style="thin">
        <color rgb="FF002060"/>
      </top>
      <bottom style="thin">
        <color rgb="FF002060"/>
      </bottom>
      <diagonal/>
    </border>
    <border>
      <left style="thin">
        <color rgb="FF002060"/>
      </left>
      <right style="medium">
        <color indexed="64"/>
      </right>
      <top style="thin">
        <color rgb="FF002060"/>
      </top>
      <bottom style="thin">
        <color rgb="FF002060"/>
      </bottom>
      <diagonal/>
    </border>
    <border>
      <left style="thin">
        <color indexed="64"/>
      </left>
      <right/>
      <top style="thin">
        <color rgb="FF002060"/>
      </top>
      <bottom style="medium">
        <color indexed="64"/>
      </bottom>
      <diagonal/>
    </border>
    <border>
      <left/>
      <right/>
      <top style="thin">
        <color rgb="FF002060"/>
      </top>
      <bottom style="medium">
        <color indexed="64"/>
      </bottom>
      <diagonal/>
    </border>
    <border>
      <left/>
      <right style="thin">
        <color indexed="64"/>
      </right>
      <top style="thin">
        <color rgb="FF002060"/>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thin">
        <color indexed="64"/>
      </right>
      <top/>
      <bottom/>
      <diagonal/>
    </border>
    <border>
      <left/>
      <right style="medium">
        <color indexed="64"/>
      </right>
      <top/>
      <bottom style="thin">
        <color indexed="64"/>
      </bottom>
      <diagonal/>
    </border>
    <border>
      <left style="thin">
        <color rgb="FF002060"/>
      </left>
      <right style="thin">
        <color rgb="FF002060"/>
      </right>
      <top style="thin">
        <color rgb="FF002060"/>
      </top>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rgb="FF000000"/>
      </left>
      <right/>
      <top/>
      <bottom style="thin">
        <color indexed="64"/>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medium">
        <color indexed="64"/>
      </bottom>
      <diagonal/>
    </border>
    <border>
      <left/>
      <right style="thin">
        <color rgb="FF000000"/>
      </right>
      <top style="thin">
        <color indexed="64"/>
      </top>
      <bottom style="medium">
        <color indexed="64"/>
      </bottom>
      <diagonal/>
    </border>
    <border>
      <left/>
      <right style="thin">
        <color rgb="FF000000"/>
      </right>
      <top style="medium">
        <color indexed="64"/>
      </top>
      <bottom/>
      <diagonal/>
    </border>
    <border>
      <left style="thin">
        <color indexed="64"/>
      </left>
      <right/>
      <top style="medium">
        <color rgb="FF000000"/>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medium">
        <color indexed="64"/>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indexed="64"/>
      </top>
      <bottom/>
      <diagonal/>
    </border>
    <border>
      <left/>
      <right style="thin">
        <color rgb="FF000000"/>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s>
  <cellStyleXfs count="23">
    <xf numFmtId="0" fontId="0" fillId="0" borderId="0"/>
    <xf numFmtId="9" fontId="1" fillId="0" borderId="0" applyFont="0" applyFill="0" applyBorder="0" applyAlignment="0" applyProtection="0"/>
    <xf numFmtId="0" fontId="2" fillId="0" borderId="0"/>
    <xf numFmtId="0" fontId="2" fillId="0" borderId="0"/>
    <xf numFmtId="0" fontId="1" fillId="0" borderId="0" applyFont="0" applyFill="0" applyBorder="0"/>
    <xf numFmtId="9" fontId="2" fillId="0" borderId="0" applyFont="0" applyFill="0" applyBorder="0" applyAlignment="0" applyProtection="0"/>
    <xf numFmtId="165" fontId="1" fillId="0" borderId="0" applyFont="0" applyFill="0" applyBorder="0" applyAlignment="0" applyProtection="0"/>
    <xf numFmtId="0" fontId="2" fillId="0" borderId="0"/>
    <xf numFmtId="0" fontId="66" fillId="0" borderId="0"/>
    <xf numFmtId="0" fontId="86" fillId="0" borderId="0"/>
    <xf numFmtId="0" fontId="66" fillId="0" borderId="0"/>
    <xf numFmtId="0" fontId="1" fillId="0" borderId="0"/>
    <xf numFmtId="0" fontId="93" fillId="0" borderId="0"/>
    <xf numFmtId="0" fontId="111" fillId="0" borderId="0"/>
    <xf numFmtId="0" fontId="124" fillId="0" borderId="0" applyNumberFormat="0" applyFill="0" applyBorder="0" applyAlignment="0" applyProtection="0"/>
    <xf numFmtId="171" fontId="66" fillId="0" borderId="0" applyFill="0" applyBorder="0" applyAlignment="0" applyProtection="0"/>
    <xf numFmtId="0" fontId="125" fillId="0" borderId="0"/>
    <xf numFmtId="9" fontId="1" fillId="0" borderId="0" applyFont="0" applyFill="0" applyBorder="0" applyAlignment="0" applyProtection="0"/>
    <xf numFmtId="42" fontId="1" fillId="0" borderId="0" applyFont="0" applyFill="0" applyBorder="0" applyAlignment="0" applyProtection="0"/>
    <xf numFmtId="9" fontId="125" fillId="0" borderId="0" applyFont="0" applyFill="0" applyBorder="0" applyAlignment="0" applyProtection="0"/>
    <xf numFmtId="164" fontId="125" fillId="0" borderId="0" applyFont="0" applyFill="0" applyBorder="0" applyAlignment="0" applyProtection="0"/>
    <xf numFmtId="0" fontId="102" fillId="0" borderId="0"/>
    <xf numFmtId="43" fontId="1" fillId="0" borderId="0" applyFont="0" applyFill="0" applyBorder="0" applyAlignment="0" applyProtection="0"/>
  </cellStyleXfs>
  <cellXfs count="2022">
    <xf numFmtId="0" fontId="0" fillId="0" borderId="0" xfId="0"/>
    <xf numFmtId="0" fontId="0" fillId="2" borderId="0" xfId="0" applyFill="1"/>
    <xf numFmtId="0" fontId="0" fillId="0" borderId="0" xfId="0" applyAlignment="1">
      <alignment horizontal="center"/>
    </xf>
    <xf numFmtId="0" fontId="0" fillId="0" borderId="0" xfId="0" applyAlignment="1">
      <alignment horizontal="center" vertical="center"/>
    </xf>
    <xf numFmtId="9" fontId="0" fillId="0" borderId="0" xfId="0" applyNumberFormat="1"/>
    <xf numFmtId="0" fontId="8" fillId="0" borderId="2" xfId="0" applyFont="1" applyBorder="1" applyAlignment="1">
      <alignment horizontal="center" vertical="center" wrapText="1"/>
    </xf>
    <xf numFmtId="0" fontId="0" fillId="2" borderId="25" xfId="0" applyFill="1" applyBorder="1"/>
    <xf numFmtId="0" fontId="12" fillId="2" borderId="0" xfId="4" applyFont="1" applyFill="1" applyBorder="1" applyAlignment="1">
      <alignment horizontal="center"/>
    </xf>
    <xf numFmtId="0" fontId="12" fillId="2" borderId="27" xfId="4" applyFont="1" applyFill="1" applyBorder="1" applyAlignment="1">
      <alignment horizontal="center" vertical="center"/>
    </xf>
    <xf numFmtId="0" fontId="8"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lignment horizontal="center" vertical="center" wrapText="1"/>
    </xf>
    <xf numFmtId="0" fontId="8" fillId="0" borderId="0" xfId="0" applyFont="1" applyAlignment="1">
      <alignment horizontal="center" vertical="center" wrapText="1"/>
    </xf>
    <xf numFmtId="0" fontId="18" fillId="3" borderId="0" xfId="2" applyFont="1" applyFill="1" applyProtection="1">
      <protection locked="0"/>
    </xf>
    <xf numFmtId="0" fontId="18" fillId="2" borderId="0" xfId="2" applyFont="1" applyFill="1" applyProtection="1">
      <protection locked="0"/>
    </xf>
    <xf numFmtId="0" fontId="18" fillId="2" borderId="0" xfId="2" applyFont="1" applyFill="1" applyAlignment="1" applyProtection="1">
      <alignment horizontal="center"/>
      <protection locked="0"/>
    </xf>
    <xf numFmtId="0" fontId="21" fillId="2" borderId="0" xfId="2" applyFont="1" applyFill="1" applyAlignment="1" applyProtection="1">
      <alignment horizontal="center" vertical="center"/>
      <protection locked="0"/>
    </xf>
    <xf numFmtId="0" fontId="22" fillId="2" borderId="0" xfId="2" applyFont="1" applyFill="1" applyAlignment="1" applyProtection="1">
      <alignment vertical="center"/>
      <protection locked="0"/>
    </xf>
    <xf numFmtId="0" fontId="18" fillId="0" borderId="0" xfId="2" applyFont="1" applyProtection="1">
      <protection locked="0"/>
    </xf>
    <xf numFmtId="0" fontId="23" fillId="0" borderId="0" xfId="2" applyFont="1" applyProtection="1">
      <protection locked="0"/>
    </xf>
    <xf numFmtId="0" fontId="18" fillId="0" borderId="0" xfId="2" applyFont="1" applyAlignment="1" applyProtection="1">
      <alignment horizontal="center" vertical="center"/>
      <protection locked="0"/>
    </xf>
    <xf numFmtId="0" fontId="27" fillId="0" borderId="0" xfId="0" applyFont="1" applyAlignment="1">
      <alignment horizontal="justify" vertical="center"/>
    </xf>
    <xf numFmtId="0" fontId="21" fillId="2" borderId="0" xfId="2" applyFont="1" applyFill="1" applyAlignment="1" applyProtection="1">
      <alignment vertical="center"/>
      <protection locked="0"/>
    </xf>
    <xf numFmtId="0" fontId="22" fillId="2" borderId="0" xfId="2" applyFont="1" applyFill="1" applyAlignment="1" applyProtection="1">
      <alignment horizontal="center" vertical="center"/>
      <protection locked="0"/>
    </xf>
    <xf numFmtId="0" fontId="10" fillId="2" borderId="0" xfId="0" applyFont="1" applyFill="1" applyAlignment="1">
      <alignment horizontal="center" wrapText="1"/>
    </xf>
    <xf numFmtId="0" fontId="28" fillId="2" borderId="0" xfId="2" applyFont="1" applyFill="1" applyAlignment="1" applyProtection="1">
      <alignment horizontal="center" vertical="top" wrapText="1"/>
      <protection locked="0"/>
    </xf>
    <xf numFmtId="0" fontId="30" fillId="2" borderId="0" xfId="0" applyFont="1" applyFill="1" applyAlignment="1">
      <alignment vertical="center" wrapText="1"/>
    </xf>
    <xf numFmtId="0" fontId="31" fillId="2" borderId="0" xfId="0" applyFont="1" applyFill="1" applyAlignment="1">
      <alignment horizontal="center" vertical="center" wrapText="1"/>
    </xf>
    <xf numFmtId="0" fontId="17" fillId="2" borderId="0" xfId="0" applyFont="1" applyFill="1" applyAlignment="1">
      <alignment vertical="center" wrapText="1"/>
    </xf>
    <xf numFmtId="0" fontId="32" fillId="2" borderId="0" xfId="0" applyFont="1" applyFill="1" applyAlignment="1">
      <alignment vertical="center" wrapText="1"/>
    </xf>
    <xf numFmtId="0" fontId="23" fillId="9" borderId="0" xfId="2" applyFont="1" applyFill="1" applyProtection="1">
      <protection locked="0"/>
    </xf>
    <xf numFmtId="0" fontId="13" fillId="2" borderId="0" xfId="0" applyFont="1" applyFill="1" applyAlignment="1">
      <alignment horizontal="center" vertical="center" wrapText="1"/>
    </xf>
    <xf numFmtId="0" fontId="34" fillId="2" borderId="0" xfId="2" applyFont="1" applyFill="1" applyAlignment="1" applyProtection="1">
      <alignment horizontal="center" vertical="center" wrapText="1"/>
      <protection locked="0"/>
    </xf>
    <xf numFmtId="9" fontId="34" fillId="2" borderId="0" xfId="1" applyFont="1" applyFill="1" applyBorder="1" applyAlignment="1" applyProtection="1">
      <alignment vertical="center" wrapText="1"/>
      <protection locked="0"/>
    </xf>
    <xf numFmtId="9" fontId="23" fillId="0" borderId="0" xfId="2" applyNumberFormat="1" applyFont="1" applyProtection="1">
      <protection locked="0"/>
    </xf>
    <xf numFmtId="0" fontId="23" fillId="8" borderId="0" xfId="2" applyFont="1" applyFill="1" applyProtection="1">
      <protection locked="0"/>
    </xf>
    <xf numFmtId="0" fontId="37" fillId="8" borderId="0" xfId="2" applyFont="1" applyFill="1" applyAlignment="1" applyProtection="1">
      <alignment horizontal="center" vertical="center"/>
      <protection locked="0"/>
    </xf>
    <xf numFmtId="0" fontId="40" fillId="8" borderId="0" xfId="2" applyFont="1" applyFill="1" applyProtection="1">
      <protection locked="0"/>
    </xf>
    <xf numFmtId="0" fontId="41" fillId="0" borderId="0" xfId="2" applyFont="1" applyAlignment="1" applyProtection="1">
      <alignment vertical="center" wrapText="1"/>
      <protection locked="0"/>
    </xf>
    <xf numFmtId="0" fontId="41" fillId="0" borderId="0" xfId="2" applyFont="1" applyAlignment="1" applyProtection="1">
      <alignment horizontal="center" vertical="center" wrapText="1"/>
      <protection locked="0"/>
    </xf>
    <xf numFmtId="0" fontId="41" fillId="0" borderId="0" xfId="2" applyFont="1" applyAlignment="1" applyProtection="1">
      <alignment horizontal="justify" vertical="center" wrapText="1"/>
      <protection locked="0"/>
    </xf>
    <xf numFmtId="166" fontId="41" fillId="0" borderId="0" xfId="2" applyNumberFormat="1" applyFont="1" applyAlignment="1" applyProtection="1">
      <alignment horizontal="center" vertical="center" wrapText="1"/>
      <protection locked="0"/>
    </xf>
    <xf numFmtId="0" fontId="23" fillId="8" borderId="0" xfId="2" applyFont="1" applyFill="1" applyAlignment="1" applyProtection="1">
      <alignment vertical="center"/>
      <protection locked="0"/>
    </xf>
    <xf numFmtId="0" fontId="40" fillId="8" borderId="0" xfId="2" applyFont="1" applyFill="1" applyAlignment="1" applyProtection="1">
      <alignment vertical="center"/>
      <protection locked="0"/>
    </xf>
    <xf numFmtId="0" fontId="42" fillId="2" borderId="0" xfId="2" applyFont="1" applyFill="1" applyAlignment="1" applyProtection="1">
      <alignment horizontal="center"/>
      <protection locked="0"/>
    </xf>
    <xf numFmtId="0" fontId="34" fillId="0" borderId="0" xfId="2" applyFont="1" applyAlignment="1" applyProtection="1">
      <alignment horizontal="center" vertical="center" wrapText="1"/>
      <protection locked="0"/>
    </xf>
    <xf numFmtId="0" fontId="34" fillId="0" borderId="0" xfId="2" applyFont="1" applyAlignment="1" applyProtection="1">
      <alignment horizontal="justify" vertical="center" wrapText="1"/>
      <protection locked="0"/>
    </xf>
    <xf numFmtId="0" fontId="34" fillId="0" borderId="0" xfId="2" applyFont="1" applyAlignment="1" applyProtection="1">
      <alignment horizontal="justify" wrapText="1"/>
      <protection locked="0"/>
    </xf>
    <xf numFmtId="0" fontId="40" fillId="8" borderId="0" xfId="2" applyFont="1" applyFill="1" applyAlignment="1" applyProtection="1">
      <alignment horizontal="center"/>
      <protection locked="0"/>
    </xf>
    <xf numFmtId="0" fontId="43" fillId="2" borderId="0" xfId="0" applyFont="1" applyFill="1" applyAlignment="1">
      <alignment horizontal="center" vertical="center" wrapText="1"/>
    </xf>
    <xf numFmtId="0" fontId="46" fillId="2" borderId="0" xfId="2" applyFont="1" applyFill="1" applyAlignment="1" applyProtection="1">
      <alignment wrapText="1"/>
      <protection locked="0"/>
    </xf>
    <xf numFmtId="0" fontId="46" fillId="0" borderId="0" xfId="2" applyFont="1" applyAlignment="1" applyProtection="1">
      <alignment wrapText="1"/>
      <protection locked="0"/>
    </xf>
    <xf numFmtId="0" fontId="48" fillId="0" borderId="0" xfId="2" applyFont="1" applyAlignment="1" applyProtection="1">
      <alignment wrapText="1"/>
      <protection locked="0"/>
    </xf>
    <xf numFmtId="0" fontId="50" fillId="2" borderId="2" xfId="2" applyFont="1" applyFill="1" applyBorder="1" applyAlignment="1" applyProtection="1">
      <alignment horizontal="center" vertical="center" wrapText="1"/>
      <protection locked="0"/>
    </xf>
    <xf numFmtId="0" fontId="50" fillId="3" borderId="2" xfId="2" applyFont="1" applyFill="1" applyBorder="1" applyAlignment="1" applyProtection="1">
      <alignment horizontal="center" vertical="center" wrapText="1"/>
      <protection locked="0"/>
    </xf>
    <xf numFmtId="0" fontId="48" fillId="2" borderId="0" xfId="2" applyFont="1" applyFill="1" applyAlignment="1" applyProtection="1">
      <alignment wrapText="1"/>
      <protection locked="0"/>
    </xf>
    <xf numFmtId="0" fontId="54" fillId="2" borderId="0" xfId="2" applyFont="1" applyFill="1" applyAlignment="1" applyProtection="1">
      <alignment horizontal="center" vertical="center" wrapText="1"/>
      <protection locked="0"/>
    </xf>
    <xf numFmtId="1" fontId="55" fillId="2" borderId="0" xfId="2" applyNumberFormat="1" applyFont="1" applyFill="1" applyProtection="1">
      <protection locked="0"/>
    </xf>
    <xf numFmtId="1" fontId="55" fillId="0" borderId="0" xfId="2" applyNumberFormat="1" applyFont="1" applyProtection="1">
      <protection locked="0"/>
    </xf>
    <xf numFmtId="1" fontId="54" fillId="2" borderId="0" xfId="2" applyNumberFormat="1" applyFont="1" applyFill="1" applyAlignment="1" applyProtection="1">
      <alignment horizontal="right" vertical="center"/>
      <protection locked="0"/>
    </xf>
    <xf numFmtId="1" fontId="57" fillId="0" borderId="0" xfId="2" applyNumberFormat="1" applyFont="1" applyProtection="1">
      <protection locked="0"/>
    </xf>
    <xf numFmtId="167" fontId="56" fillId="0" borderId="0" xfId="6" applyNumberFormat="1" applyFont="1" applyAlignment="1">
      <alignment horizontal="center" vertical="top" wrapText="1"/>
    </xf>
    <xf numFmtId="1" fontId="20" fillId="2" borderId="0" xfId="2" applyNumberFormat="1" applyFont="1" applyFill="1" applyAlignment="1" applyProtection="1">
      <alignment horizontal="center" vertical="center"/>
      <protection locked="0"/>
    </xf>
    <xf numFmtId="9" fontId="3" fillId="2" borderId="0" xfId="5" applyFont="1" applyFill="1" applyAlignment="1">
      <alignment horizontal="center" vertical="center"/>
    </xf>
    <xf numFmtId="0" fontId="58" fillId="0" borderId="35" xfId="2" applyFont="1" applyBorder="1" applyAlignment="1" applyProtection="1">
      <alignment horizontal="center"/>
      <protection locked="0"/>
    </xf>
    <xf numFmtId="0" fontId="58" fillId="0" borderId="36" xfId="2" applyFont="1" applyBorder="1" applyAlignment="1" applyProtection="1">
      <alignment horizontal="center"/>
      <protection locked="0"/>
    </xf>
    <xf numFmtId="0" fontId="18" fillId="0" borderId="0" xfId="2" applyFont="1" applyAlignment="1" applyProtection="1">
      <alignment horizontal="center"/>
      <protection locked="0"/>
    </xf>
    <xf numFmtId="0" fontId="18" fillId="0" borderId="1" xfId="2" applyFont="1" applyBorder="1" applyAlignment="1" applyProtection="1">
      <alignment horizontal="center"/>
      <protection locked="0"/>
    </xf>
    <xf numFmtId="0" fontId="23" fillId="2" borderId="0" xfId="2" applyFont="1" applyFill="1" applyProtection="1">
      <protection locked="0"/>
    </xf>
    <xf numFmtId="0" fontId="59" fillId="0" borderId="1" xfId="2" applyFont="1" applyBorder="1" applyAlignment="1" applyProtection="1">
      <alignment horizontal="center"/>
      <protection locked="0"/>
    </xf>
    <xf numFmtId="0" fontId="50" fillId="0" borderId="2" xfId="2" applyFont="1" applyBorder="1" applyAlignment="1" applyProtection="1">
      <alignment horizontal="center" vertical="center"/>
      <protection locked="0"/>
    </xf>
    <xf numFmtId="0" fontId="26" fillId="0" borderId="2" xfId="2" applyFont="1" applyBorder="1" applyAlignment="1" applyProtection="1">
      <alignment horizontal="center" vertical="center"/>
      <protection locked="0"/>
    </xf>
    <xf numFmtId="9" fontId="26" fillId="0" borderId="2" xfId="1" applyFont="1" applyBorder="1" applyAlignment="1" applyProtection="1">
      <alignment horizontal="center" vertical="center"/>
      <protection locked="0"/>
    </xf>
    <xf numFmtId="9" fontId="26" fillId="0" borderId="2" xfId="2" applyNumberFormat="1" applyFont="1" applyBorder="1" applyAlignment="1" applyProtection="1">
      <alignment horizontal="center" vertical="center"/>
      <protection locked="0"/>
    </xf>
    <xf numFmtId="9" fontId="0" fillId="0" borderId="0" xfId="1" applyFont="1"/>
    <xf numFmtId="0" fontId="8" fillId="0" borderId="0" xfId="0" applyFont="1"/>
    <xf numFmtId="0" fontId="8" fillId="2" borderId="0" xfId="0" applyFont="1" applyFill="1"/>
    <xf numFmtId="0" fontId="2" fillId="2" borderId="0" xfId="3" applyFill="1"/>
    <xf numFmtId="0" fontId="2" fillId="0" borderId="0" xfId="3"/>
    <xf numFmtId="0" fontId="2" fillId="2" borderId="0" xfId="3" applyFill="1" applyAlignment="1">
      <alignment vertical="center"/>
    </xf>
    <xf numFmtId="0" fontId="53" fillId="2" borderId="0" xfId="3" applyFont="1" applyFill="1" applyAlignment="1">
      <alignment vertical="center"/>
    </xf>
    <xf numFmtId="0" fontId="2" fillId="2" borderId="0" xfId="3" applyFill="1" applyAlignment="1">
      <alignment horizontal="center" vertical="center"/>
    </xf>
    <xf numFmtId="0" fontId="2" fillId="0" borderId="2" xfId="3" applyBorder="1" applyAlignment="1">
      <alignment horizontal="center"/>
    </xf>
    <xf numFmtId="0" fontId="61" fillId="0" borderId="0" xfId="3" applyFont="1"/>
    <xf numFmtId="0" fontId="29" fillId="2" borderId="0" xfId="3" applyFont="1" applyFill="1" applyAlignment="1">
      <alignment horizontal="center" vertical="center"/>
    </xf>
    <xf numFmtId="0" fontId="2" fillId="2" borderId="0" xfId="3" applyFill="1" applyAlignment="1">
      <alignment horizontal="center" vertical="center" wrapText="1"/>
    </xf>
    <xf numFmtId="9" fontId="2" fillId="2" borderId="0" xfId="1" applyFont="1" applyFill="1" applyBorder="1" applyAlignment="1">
      <alignment horizontal="center" vertical="center"/>
    </xf>
    <xf numFmtId="0" fontId="24" fillId="0" borderId="0" xfId="3" applyFont="1"/>
    <xf numFmtId="0" fontId="8" fillId="2" borderId="45" xfId="3" applyFont="1" applyFill="1" applyBorder="1" applyAlignment="1">
      <alignment horizontal="center" vertical="center"/>
    </xf>
    <xf numFmtId="9" fontId="2" fillId="2" borderId="45" xfId="1" applyFont="1" applyFill="1" applyBorder="1" applyAlignment="1" applyProtection="1">
      <alignment horizontal="center" vertical="center" wrapText="1"/>
      <protection locked="0"/>
    </xf>
    <xf numFmtId="168" fontId="61" fillId="0" borderId="0" xfId="3" applyNumberFormat="1" applyFont="1"/>
    <xf numFmtId="10" fontId="2" fillId="0" borderId="0" xfId="1" applyNumberFormat="1" applyFont="1" applyFill="1"/>
    <xf numFmtId="9" fontId="8" fillId="0" borderId="0" xfId="1" applyFont="1" applyFill="1"/>
    <xf numFmtId="0" fontId="8" fillId="0" borderId="33" xfId="0" applyFont="1" applyBorder="1" applyAlignment="1">
      <alignment horizontal="center" vertical="center" wrapText="1"/>
    </xf>
    <xf numFmtId="0" fontId="7" fillId="0" borderId="33" xfId="3" applyFont="1" applyBorder="1" applyAlignment="1" applyProtection="1">
      <alignment horizontal="center" vertical="center" wrapText="1"/>
      <protection locked="0"/>
    </xf>
    <xf numFmtId="14" fontId="7" fillId="0" borderId="33" xfId="3" applyNumberFormat="1" applyFont="1" applyBorder="1" applyAlignment="1" applyProtection="1">
      <alignment horizontal="center" vertical="center" wrapText="1"/>
      <protection locked="0"/>
    </xf>
    <xf numFmtId="14" fontId="8" fillId="2" borderId="33" xfId="0" applyNumberFormat="1" applyFont="1" applyFill="1" applyBorder="1" applyAlignment="1" applyProtection="1">
      <alignment horizontal="center" vertical="center" wrapText="1"/>
      <protection locked="0"/>
    </xf>
    <xf numFmtId="0" fontId="7" fillId="0" borderId="2" xfId="3" applyFont="1" applyBorder="1" applyAlignment="1" applyProtection="1">
      <alignment horizontal="center" vertical="center" wrapText="1"/>
      <protection locked="0"/>
    </xf>
    <xf numFmtId="14" fontId="7" fillId="0" borderId="2" xfId="3" applyNumberFormat="1" applyFont="1" applyBorder="1" applyAlignment="1" applyProtection="1">
      <alignment horizontal="center" vertical="center" wrapText="1"/>
      <protection locked="0"/>
    </xf>
    <xf numFmtId="14" fontId="8" fillId="2" borderId="2" xfId="0" applyNumberFormat="1" applyFont="1" applyFill="1" applyBorder="1" applyAlignment="1" applyProtection="1">
      <alignment vertical="center"/>
      <protection locked="0"/>
    </xf>
    <xf numFmtId="0" fontId="62" fillId="0" borderId="2" xfId="3" applyFont="1" applyBorder="1" applyAlignment="1" applyProtection="1">
      <alignment vertical="center" wrapText="1"/>
      <protection locked="0"/>
    </xf>
    <xf numFmtId="14" fontId="62" fillId="0" borderId="2" xfId="3" applyNumberFormat="1" applyFont="1" applyBorder="1" applyAlignment="1" applyProtection="1">
      <alignment vertical="center" wrapText="1"/>
      <protection locked="0"/>
    </xf>
    <xf numFmtId="0" fontId="9" fillId="0" borderId="0" xfId="0" applyFont="1"/>
    <xf numFmtId="169" fontId="9" fillId="0" borderId="0" xfId="0" applyNumberFormat="1" applyFont="1"/>
    <xf numFmtId="169" fontId="9" fillId="0" borderId="0" xfId="0" applyNumberFormat="1" applyFont="1" applyAlignment="1">
      <alignment vertical="center" wrapText="1"/>
    </xf>
    <xf numFmtId="0" fontId="2" fillId="0" borderId="37" xfId="0" applyFont="1" applyBorder="1" applyAlignment="1">
      <alignment vertical="center" wrapText="1"/>
    </xf>
    <xf numFmtId="0" fontId="2" fillId="0" borderId="0" xfId="0" applyFont="1" applyAlignment="1">
      <alignment vertical="center" wrapText="1"/>
    </xf>
    <xf numFmtId="169" fontId="24" fillId="0" borderId="0" xfId="0" applyNumberFormat="1" applyFont="1" applyAlignment="1">
      <alignment vertical="center" wrapText="1"/>
    </xf>
    <xf numFmtId="169" fontId="2" fillId="0" borderId="0" xfId="0" applyNumberFormat="1" applyFont="1" applyAlignment="1">
      <alignment vertical="center" wrapText="1"/>
    </xf>
    <xf numFmtId="170" fontId="2" fillId="0" borderId="0" xfId="0" applyNumberFormat="1" applyFont="1" applyAlignment="1">
      <alignment horizontal="center" vertical="center" wrapText="1"/>
    </xf>
    <xf numFmtId="0" fontId="2" fillId="0" borderId="1" xfId="0" applyFont="1" applyBorder="1" applyAlignment="1">
      <alignment vertical="center" wrapText="1"/>
    </xf>
    <xf numFmtId="0" fontId="24" fillId="2" borderId="2" xfId="0" applyFont="1" applyFill="1" applyBorder="1" applyAlignment="1" applyProtection="1">
      <alignment horizontal="center" vertical="center" wrapText="1"/>
      <protection locked="0"/>
    </xf>
    <xf numFmtId="0" fontId="2" fillId="0" borderId="0" xfId="0" applyFont="1" applyAlignment="1">
      <alignment horizontal="center" vertical="center" wrapText="1"/>
    </xf>
    <xf numFmtId="0" fontId="26" fillId="2" borderId="0" xfId="2" applyFont="1" applyFill="1" applyAlignment="1" applyProtection="1">
      <alignment vertical="center"/>
      <protection locked="0"/>
    </xf>
    <xf numFmtId="0" fontId="18" fillId="2" borderId="37" xfId="2" applyFont="1" applyFill="1" applyBorder="1" applyProtection="1">
      <protection locked="0"/>
    </xf>
    <xf numFmtId="0" fontId="18" fillId="0" borderId="37" xfId="2" applyFont="1" applyBorder="1" applyProtection="1">
      <protection locked="0"/>
    </xf>
    <xf numFmtId="0" fontId="18" fillId="9" borderId="0" xfId="2" applyFont="1" applyFill="1" applyProtection="1">
      <protection locked="0"/>
    </xf>
    <xf numFmtId="0" fontId="33" fillId="2" borderId="2" xfId="2" applyFont="1" applyFill="1" applyBorder="1" applyAlignment="1" applyProtection="1">
      <alignment vertical="center" wrapText="1"/>
      <protection locked="0"/>
    </xf>
    <xf numFmtId="9" fontId="44" fillId="2" borderId="2" xfId="2" applyNumberFormat="1" applyFont="1" applyFill="1" applyBorder="1" applyAlignment="1" applyProtection="1">
      <alignment horizontal="center" vertical="center" wrapText="1"/>
      <protection locked="0"/>
    </xf>
    <xf numFmtId="9" fontId="18" fillId="0" borderId="0" xfId="2" applyNumberFormat="1" applyFont="1" applyProtection="1">
      <protection locked="0"/>
    </xf>
    <xf numFmtId="0" fontId="58" fillId="0" borderId="0" xfId="2" applyFont="1" applyProtection="1">
      <protection locked="0"/>
    </xf>
    <xf numFmtId="0" fontId="58" fillId="8" borderId="0" xfId="2" applyFont="1" applyFill="1" applyProtection="1">
      <protection locked="0"/>
    </xf>
    <xf numFmtId="0" fontId="69" fillId="8" borderId="0" xfId="2" applyFont="1" applyFill="1" applyAlignment="1" applyProtection="1">
      <alignment horizontal="center" vertical="center"/>
      <protection locked="0"/>
    </xf>
    <xf numFmtId="0" fontId="72" fillId="8" borderId="0" xfId="2" applyFont="1" applyFill="1" applyProtection="1">
      <protection locked="0"/>
    </xf>
    <xf numFmtId="0" fontId="18" fillId="0" borderId="38" xfId="2" applyFont="1" applyBorder="1" applyProtection="1">
      <protection locked="0"/>
    </xf>
    <xf numFmtId="0" fontId="41" fillId="0" borderId="39" xfId="2" applyFont="1" applyBorder="1" applyAlignment="1" applyProtection="1">
      <alignment vertical="center" wrapText="1"/>
      <protection locked="0"/>
    </xf>
    <xf numFmtId="0" fontId="41" fillId="0" borderId="39" xfId="2" applyFont="1" applyBorder="1" applyAlignment="1" applyProtection="1">
      <alignment horizontal="center" vertical="center" wrapText="1"/>
      <protection locked="0"/>
    </xf>
    <xf numFmtId="0" fontId="41" fillId="0" borderId="39" xfId="2" applyFont="1" applyBorder="1" applyAlignment="1" applyProtection="1">
      <alignment horizontal="justify" vertical="center" wrapText="1"/>
      <protection locked="0"/>
    </xf>
    <xf numFmtId="166" fontId="41" fillId="0" borderId="39" xfId="2" applyNumberFormat="1" applyFont="1" applyBorder="1" applyAlignment="1" applyProtection="1">
      <alignment horizontal="center" vertical="center" wrapText="1"/>
      <protection locked="0"/>
    </xf>
    <xf numFmtId="9" fontId="34" fillId="2" borderId="39" xfId="1" applyFont="1" applyFill="1" applyBorder="1" applyAlignment="1" applyProtection="1">
      <alignment vertical="center" wrapText="1"/>
      <protection locked="0"/>
    </xf>
    <xf numFmtId="0" fontId="58" fillId="8" borderId="0" xfId="2" applyFont="1" applyFill="1" applyAlignment="1" applyProtection="1">
      <alignment vertical="center"/>
      <protection locked="0"/>
    </xf>
    <xf numFmtId="0" fontId="72" fillId="8" borderId="0" xfId="2" applyFont="1" applyFill="1" applyAlignment="1" applyProtection="1">
      <alignment vertical="center"/>
      <protection locked="0"/>
    </xf>
    <xf numFmtId="0" fontId="72" fillId="8" borderId="0" xfId="2" applyFont="1" applyFill="1" applyAlignment="1" applyProtection="1">
      <alignment horizontal="center"/>
      <protection locked="0"/>
    </xf>
    <xf numFmtId="0" fontId="46" fillId="0" borderId="37" xfId="2" applyFont="1" applyBorder="1" applyAlignment="1" applyProtection="1">
      <alignment wrapText="1"/>
      <protection locked="0"/>
    </xf>
    <xf numFmtId="0" fontId="73" fillId="0" borderId="0" xfId="2" applyFont="1" applyAlignment="1" applyProtection="1">
      <alignment wrapText="1"/>
      <protection locked="0"/>
    </xf>
    <xf numFmtId="0" fontId="50" fillId="17" borderId="2" xfId="2" applyFont="1" applyFill="1" applyBorder="1" applyAlignment="1" applyProtection="1">
      <alignment horizontal="center" vertical="center" wrapText="1"/>
      <protection locked="0"/>
    </xf>
    <xf numFmtId="0" fontId="50" fillId="16" borderId="2" xfId="2" applyFont="1" applyFill="1" applyBorder="1" applyAlignment="1" applyProtection="1">
      <alignment horizontal="center" vertical="center" wrapText="1"/>
      <protection locked="0"/>
    </xf>
    <xf numFmtId="0" fontId="54" fillId="17" borderId="2" xfId="2" applyFont="1" applyFill="1" applyBorder="1" applyAlignment="1" applyProtection="1">
      <alignment horizontal="center" vertical="center" wrapText="1"/>
      <protection locked="0"/>
    </xf>
    <xf numFmtId="0" fontId="54" fillId="16" borderId="2" xfId="2" applyFont="1" applyFill="1" applyBorder="1" applyAlignment="1" applyProtection="1">
      <alignment horizontal="center" vertical="center" wrapText="1"/>
      <protection locked="0"/>
    </xf>
    <xf numFmtId="0" fontId="54" fillId="2" borderId="2" xfId="2" applyFont="1" applyFill="1" applyBorder="1" applyAlignment="1" applyProtection="1">
      <alignment horizontal="center" vertical="center" wrapText="1"/>
      <protection locked="0"/>
    </xf>
    <xf numFmtId="0" fontId="54" fillId="2" borderId="32" xfId="2" applyFont="1" applyFill="1" applyBorder="1" applyAlignment="1" applyProtection="1">
      <alignment horizontal="center" vertical="center" wrapText="1"/>
      <protection locked="0"/>
    </xf>
    <xf numFmtId="1" fontId="55" fillId="0" borderId="37" xfId="2" applyNumberFormat="1" applyFont="1" applyBorder="1" applyProtection="1">
      <protection locked="0"/>
    </xf>
    <xf numFmtId="0" fontId="58" fillId="0" borderId="34" xfId="2" applyFont="1" applyBorder="1" applyProtection="1">
      <protection locked="0"/>
    </xf>
    <xf numFmtId="0" fontId="52" fillId="0" borderId="0" xfId="2" applyFont="1" applyAlignment="1" applyProtection="1">
      <alignment horizontal="center" vertical="center"/>
      <protection locked="0"/>
    </xf>
    <xf numFmtId="0" fontId="18" fillId="0" borderId="39" xfId="2" applyFont="1" applyBorder="1" applyAlignment="1" applyProtection="1">
      <alignment horizontal="center"/>
      <protection locked="0"/>
    </xf>
    <xf numFmtId="0" fontId="18" fillId="0" borderId="40" xfId="2" applyFont="1" applyBorder="1" applyAlignment="1" applyProtection="1">
      <alignment horizontal="center"/>
      <protection locked="0"/>
    </xf>
    <xf numFmtId="0" fontId="18" fillId="0" borderId="39" xfId="2" applyFont="1" applyBorder="1" applyProtection="1">
      <protection locked="0"/>
    </xf>
    <xf numFmtId="0" fontId="18" fillId="0" borderId="39" xfId="2" applyFont="1" applyBorder="1" applyAlignment="1" applyProtection="1">
      <alignment horizontal="center" vertical="center"/>
      <protection locked="0"/>
    </xf>
    <xf numFmtId="0" fontId="8" fillId="2" borderId="2" xfId="3" applyFont="1" applyFill="1" applyBorder="1" applyAlignment="1">
      <alignment horizontal="justify" vertical="center" wrapText="1"/>
    </xf>
    <xf numFmtId="0" fontId="2" fillId="0" borderId="2" xfId="3" applyBorder="1" applyAlignment="1">
      <alignment horizontal="center" vertical="center" wrapText="1"/>
    </xf>
    <xf numFmtId="9" fontId="2" fillId="0" borderId="2" xfId="1" applyFont="1" applyFill="1" applyBorder="1" applyAlignment="1">
      <alignment horizontal="center" vertical="center"/>
    </xf>
    <xf numFmtId="0" fontId="8" fillId="2" borderId="2" xfId="3" applyFont="1" applyFill="1" applyBorder="1" applyAlignment="1">
      <alignment horizontal="left" vertical="center" wrapText="1"/>
    </xf>
    <xf numFmtId="0" fontId="8" fillId="2" borderId="2" xfId="3" applyFont="1" applyFill="1" applyBorder="1" applyAlignment="1">
      <alignment horizontal="center" vertical="center"/>
    </xf>
    <xf numFmtId="9" fontId="2" fillId="2" borderId="2" xfId="1" applyFont="1" applyFill="1" applyBorder="1" applyAlignment="1" applyProtection="1">
      <alignment horizontal="center" vertical="center" wrapText="1"/>
      <protection locked="0"/>
    </xf>
    <xf numFmtId="0" fontId="52" fillId="0" borderId="0" xfId="7" applyFont="1"/>
    <xf numFmtId="0" fontId="52" fillId="0" borderId="0" xfId="7" applyFont="1" applyAlignment="1">
      <alignment vertical="center"/>
    </xf>
    <xf numFmtId="0" fontId="0" fillId="0" borderId="37" xfId="0" applyBorder="1"/>
    <xf numFmtId="0" fontId="2" fillId="2" borderId="2" xfId="0" applyFont="1" applyFill="1" applyBorder="1" applyAlignment="1">
      <alignment horizontal="center" vertical="center" wrapText="1"/>
    </xf>
    <xf numFmtId="0" fontId="45" fillId="0" borderId="0" xfId="7" applyFont="1" applyAlignment="1">
      <alignment vertical="center" wrapText="1"/>
    </xf>
    <xf numFmtId="0" fontId="15" fillId="2" borderId="0" xfId="0" applyFont="1" applyFill="1" applyAlignment="1">
      <alignment horizontal="left" vertical="center" wrapText="1"/>
    </xf>
    <xf numFmtId="0" fontId="6" fillId="2" borderId="0" xfId="0" applyFont="1" applyFill="1" applyAlignment="1">
      <alignment horizontal="left" vertical="center" wrapText="1"/>
    </xf>
    <xf numFmtId="0" fontId="41" fillId="2" borderId="0" xfId="2" applyFont="1" applyFill="1" applyAlignment="1" applyProtection="1">
      <alignment vertical="center" wrapText="1"/>
      <protection locked="0"/>
    </xf>
    <xf numFmtId="0" fontId="41" fillId="2" borderId="0" xfId="2" applyFont="1" applyFill="1" applyAlignment="1" applyProtection="1">
      <alignment horizontal="center" vertical="center" wrapText="1"/>
      <protection locked="0"/>
    </xf>
    <xf numFmtId="0" fontId="41" fillId="2" borderId="0" xfId="2" applyFont="1" applyFill="1" applyAlignment="1" applyProtection="1">
      <alignment horizontal="justify" vertical="center" wrapText="1"/>
      <protection locked="0"/>
    </xf>
    <xf numFmtId="166" fontId="41" fillId="2" borderId="0" xfId="2" applyNumberFormat="1" applyFont="1" applyFill="1" applyAlignment="1" applyProtection="1">
      <alignment horizontal="center" vertical="center" wrapText="1"/>
      <protection locked="0"/>
    </xf>
    <xf numFmtId="0" fontId="34" fillId="2" borderId="0" xfId="2" applyFont="1" applyFill="1" applyAlignment="1" applyProtection="1">
      <alignment horizontal="justify" vertical="center" wrapText="1"/>
      <protection locked="0"/>
    </xf>
    <xf numFmtId="0" fontId="34" fillId="2" borderId="0" xfId="2" applyFont="1" applyFill="1" applyAlignment="1" applyProtection="1">
      <alignment horizontal="justify" wrapText="1"/>
      <protection locked="0"/>
    </xf>
    <xf numFmtId="0" fontId="75" fillId="2" borderId="0" xfId="0" applyFont="1" applyFill="1" applyAlignment="1">
      <alignment horizontal="center" wrapText="1"/>
    </xf>
    <xf numFmtId="0" fontId="76" fillId="2" borderId="0" xfId="2" applyFont="1" applyFill="1" applyAlignment="1" applyProtection="1">
      <alignment horizontal="center" vertical="top" wrapText="1"/>
      <protection locked="0"/>
    </xf>
    <xf numFmtId="0" fontId="20" fillId="2" borderId="0" xfId="0" applyFont="1" applyFill="1" applyAlignment="1">
      <alignment vertical="center" wrapText="1"/>
    </xf>
    <xf numFmtId="0" fontId="77" fillId="2" borderId="0" xfId="0" applyFont="1" applyFill="1" applyAlignment="1">
      <alignment horizontal="center" vertical="center" wrapText="1"/>
    </xf>
    <xf numFmtId="0" fontId="52" fillId="2" borderId="0" xfId="0" applyFont="1" applyFill="1" applyAlignment="1">
      <alignment vertical="center" wrapText="1"/>
    </xf>
    <xf numFmtId="0" fontId="45" fillId="2" borderId="2" xfId="0" applyFont="1" applyFill="1" applyBorder="1" applyAlignment="1">
      <alignment horizontal="center" vertical="center" wrapText="1"/>
    </xf>
    <xf numFmtId="0" fontId="45" fillId="2" borderId="0" xfId="0" applyFont="1" applyFill="1" applyAlignment="1">
      <alignment horizontal="center" vertical="center" wrapText="1"/>
    </xf>
    <xf numFmtId="0" fontId="78" fillId="2" borderId="0" xfId="0" applyFont="1" applyFill="1" applyAlignment="1">
      <alignment horizontal="center" vertical="center" wrapText="1"/>
    </xf>
    <xf numFmtId="0" fontId="2" fillId="2" borderId="45" xfId="3" applyFill="1" applyBorder="1" applyAlignment="1">
      <alignment horizontal="center" vertical="center" wrapText="1"/>
    </xf>
    <xf numFmtId="9" fontId="2" fillId="2" borderId="45" xfId="1" applyFont="1" applyFill="1" applyBorder="1" applyAlignment="1">
      <alignment horizontal="center" vertical="center"/>
    </xf>
    <xf numFmtId="0" fontId="2" fillId="2" borderId="45" xfId="3" applyFill="1" applyBorder="1" applyAlignment="1">
      <alignment horizontal="center"/>
    </xf>
    <xf numFmtId="0" fontId="24" fillId="2" borderId="0" xfId="0" applyFont="1" applyFill="1" applyAlignment="1">
      <alignment horizontal="center" vertical="center" wrapText="1"/>
    </xf>
    <xf numFmtId="0" fontId="2" fillId="2" borderId="0" xfId="0" applyFont="1" applyFill="1" applyAlignment="1">
      <alignment horizontal="center" vertical="center" wrapText="1"/>
    </xf>
    <xf numFmtId="169" fontId="24" fillId="2" borderId="0" xfId="0" applyNumberFormat="1" applyFont="1" applyFill="1" applyAlignment="1">
      <alignment vertical="center" wrapText="1"/>
    </xf>
    <xf numFmtId="170" fontId="24" fillId="2" borderId="0" xfId="0" applyNumberFormat="1" applyFont="1" applyFill="1" applyAlignment="1">
      <alignment horizontal="center" vertical="center" wrapText="1"/>
    </xf>
    <xf numFmtId="0" fontId="2" fillId="2" borderId="2" xfId="0" applyFont="1" applyFill="1" applyBorder="1" applyAlignment="1">
      <alignment horizontal="justify" vertical="center" wrapText="1"/>
    </xf>
    <xf numFmtId="0" fontId="2" fillId="2" borderId="2" xfId="0" applyFont="1" applyFill="1" applyBorder="1" applyAlignment="1">
      <alignment horizontal="justify" vertical="center"/>
    </xf>
    <xf numFmtId="0" fontId="2" fillId="2" borderId="2" xfId="0" applyFont="1" applyFill="1" applyBorder="1" applyAlignment="1">
      <alignment vertical="center" wrapText="1"/>
    </xf>
    <xf numFmtId="0" fontId="2" fillId="2" borderId="5"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82" fillId="2" borderId="0" xfId="2" applyFont="1" applyFill="1" applyAlignment="1" applyProtection="1">
      <alignment vertical="center"/>
      <protection locked="0"/>
    </xf>
    <xf numFmtId="0" fontId="83" fillId="2" borderId="2" xfId="2" applyFont="1" applyFill="1" applyBorder="1" applyAlignment="1" applyProtection="1">
      <alignment horizontal="center" vertical="center"/>
      <protection locked="0"/>
    </xf>
    <xf numFmtId="0" fontId="9" fillId="2" borderId="0" xfId="2" applyFont="1" applyFill="1" applyAlignment="1" applyProtection="1">
      <alignment horizontal="center"/>
      <protection locked="0"/>
    </xf>
    <xf numFmtId="0" fontId="9" fillId="2" borderId="37" xfId="2" applyFont="1" applyFill="1" applyBorder="1" applyProtection="1">
      <protection locked="0"/>
    </xf>
    <xf numFmtId="0" fontId="84" fillId="2" borderId="0" xfId="2" applyFont="1" applyFill="1" applyAlignment="1" applyProtection="1">
      <alignment horizontal="center" vertical="top" wrapText="1"/>
      <protection locked="0"/>
    </xf>
    <xf numFmtId="0" fontId="9" fillId="2" borderId="34" xfId="2" applyFont="1" applyFill="1" applyBorder="1" applyProtection="1">
      <protection locked="0"/>
    </xf>
    <xf numFmtId="0" fontId="85" fillId="2" borderId="37" xfId="2" applyFont="1" applyFill="1" applyBorder="1" applyAlignment="1" applyProtection="1">
      <alignment wrapText="1"/>
      <protection locked="0"/>
    </xf>
    <xf numFmtId="0" fontId="7" fillId="2" borderId="0" xfId="3" applyFont="1" applyFill="1" applyAlignment="1">
      <alignment horizontal="center" vertical="center" wrapText="1"/>
    </xf>
    <xf numFmtId="9" fontId="7" fillId="2" borderId="0" xfId="1" applyFont="1" applyFill="1" applyBorder="1" applyAlignment="1">
      <alignment horizontal="center" vertical="center"/>
    </xf>
    <xf numFmtId="0" fontId="52" fillId="0" borderId="0" xfId="7" applyFont="1" applyAlignment="1">
      <alignment horizontal="center" vertical="center"/>
    </xf>
    <xf numFmtId="0" fontId="15" fillId="2" borderId="2" xfId="0" applyFont="1" applyFill="1" applyBorder="1" applyAlignment="1">
      <alignment horizontal="center" vertical="center" wrapText="1"/>
    </xf>
    <xf numFmtId="0" fontId="45" fillId="0" borderId="0" xfId="7" applyFont="1" applyAlignment="1">
      <alignment horizontal="center" vertical="center" wrapText="1"/>
    </xf>
    <xf numFmtId="0" fontId="12" fillId="18" borderId="0" xfId="3" applyFont="1" applyFill="1" applyAlignment="1">
      <alignment horizontal="center" vertical="center"/>
    </xf>
    <xf numFmtId="0" fontId="12" fillId="2" borderId="0" xfId="3" applyFont="1" applyFill="1"/>
    <xf numFmtId="0" fontId="11" fillId="2" borderId="0" xfId="3" applyFont="1" applyFill="1" applyAlignment="1">
      <alignment vertical="center"/>
    </xf>
    <xf numFmtId="0" fontId="12" fillId="2" borderId="0" xfId="3" applyFont="1" applyFill="1" applyAlignment="1">
      <alignment vertical="center"/>
    </xf>
    <xf numFmtId="0" fontId="11" fillId="18" borderId="9" xfId="3" applyFont="1" applyFill="1" applyBorder="1" applyAlignment="1">
      <alignment vertical="center"/>
    </xf>
    <xf numFmtId="0" fontId="11" fillId="18" borderId="11" xfId="3" applyFont="1" applyFill="1" applyBorder="1" applyAlignment="1">
      <alignment vertical="center"/>
    </xf>
    <xf numFmtId="0" fontId="12" fillId="2" borderId="14" xfId="3" applyFont="1" applyFill="1" applyBorder="1" applyAlignment="1">
      <alignment vertical="center"/>
    </xf>
    <xf numFmtId="0" fontId="12" fillId="18" borderId="13" xfId="3" applyFont="1" applyFill="1" applyBorder="1" applyAlignment="1">
      <alignment horizontal="center" vertical="center"/>
    </xf>
    <xf numFmtId="0" fontId="2" fillId="0" borderId="2" xfId="3" applyBorder="1" applyAlignment="1">
      <alignment horizontal="center" vertical="center"/>
    </xf>
    <xf numFmtId="0" fontId="12" fillId="18" borderId="18" xfId="3" applyFont="1" applyFill="1" applyBorder="1" applyAlignment="1">
      <alignment vertical="center"/>
    </xf>
    <xf numFmtId="0" fontId="12" fillId="18" borderId="17" xfId="3" applyFont="1" applyFill="1" applyBorder="1" applyAlignment="1">
      <alignment horizontal="center" vertical="center"/>
    </xf>
    <xf numFmtId="0" fontId="12" fillId="18" borderId="14" xfId="3" applyFont="1" applyFill="1" applyBorder="1" applyAlignment="1">
      <alignment vertical="center" wrapText="1"/>
    </xf>
    <xf numFmtId="0" fontId="12" fillId="18" borderId="13" xfId="3" applyFont="1" applyFill="1" applyBorder="1" applyAlignment="1">
      <alignment horizontal="center" vertical="center" wrapText="1"/>
    </xf>
    <xf numFmtId="0" fontId="12" fillId="18" borderId="18" xfId="3" applyFont="1" applyFill="1" applyBorder="1" applyAlignment="1">
      <alignment vertical="center" wrapText="1"/>
    </xf>
    <xf numFmtId="0" fontId="12" fillId="18" borderId="17" xfId="3" applyFont="1" applyFill="1" applyBorder="1" applyAlignment="1">
      <alignment horizontal="center" vertical="center" wrapText="1"/>
    </xf>
    <xf numFmtId="0" fontId="90" fillId="0" borderId="14" xfId="3" applyFont="1" applyBorder="1" applyAlignment="1">
      <alignment vertical="center"/>
    </xf>
    <xf numFmtId="0" fontId="12" fillId="2" borderId="13" xfId="3" applyFont="1" applyFill="1" applyBorder="1" applyAlignment="1">
      <alignment horizontal="center" vertical="center"/>
    </xf>
    <xf numFmtId="0" fontId="12" fillId="18" borderId="48" xfId="3" applyFont="1" applyFill="1" applyBorder="1" applyAlignment="1">
      <alignment vertical="center" wrapText="1"/>
    </xf>
    <xf numFmtId="0" fontId="12" fillId="18" borderId="62" xfId="3" applyFont="1" applyFill="1" applyBorder="1" applyAlignment="1">
      <alignment horizontal="center" vertical="center"/>
    </xf>
    <xf numFmtId="0" fontId="11" fillId="18" borderId="21" xfId="3" applyFont="1" applyFill="1" applyBorder="1" applyAlignment="1">
      <alignment vertical="center"/>
    </xf>
    <xf numFmtId="0" fontId="11" fillId="18" borderId="23" xfId="3" applyFont="1" applyFill="1" applyBorder="1" applyAlignment="1">
      <alignment vertical="center"/>
    </xf>
    <xf numFmtId="0" fontId="12" fillId="18" borderId="9" xfId="3" applyFont="1" applyFill="1" applyBorder="1" applyAlignment="1">
      <alignment vertical="center"/>
    </xf>
    <xf numFmtId="0" fontId="12" fillId="18" borderId="47" xfId="3" applyFont="1" applyFill="1" applyBorder="1" applyAlignment="1">
      <alignment horizontal="center" vertical="center"/>
    </xf>
    <xf numFmtId="0" fontId="12" fillId="18" borderId="18" xfId="3" applyFont="1" applyFill="1" applyBorder="1" applyAlignment="1">
      <alignment horizontal="left" vertical="center"/>
    </xf>
    <xf numFmtId="0" fontId="11" fillId="2" borderId="39" xfId="3" applyFont="1" applyFill="1" applyBorder="1" applyAlignment="1">
      <alignment vertical="center"/>
    </xf>
    <xf numFmtId="0" fontId="11" fillId="18" borderId="14" xfId="3" applyFont="1" applyFill="1" applyBorder="1" applyAlignment="1">
      <alignment horizontal="center" vertical="center"/>
    </xf>
    <xf numFmtId="0" fontId="11" fillId="18" borderId="53" xfId="3" applyFont="1" applyFill="1" applyBorder="1" applyAlignment="1">
      <alignment vertical="center"/>
    </xf>
    <xf numFmtId="0" fontId="91" fillId="2" borderId="13" xfId="3" applyFont="1" applyFill="1" applyBorder="1" applyAlignment="1">
      <alignment horizontal="center" vertical="center"/>
    </xf>
    <xf numFmtId="0" fontId="12" fillId="2" borderId="18" xfId="3" applyFont="1" applyFill="1" applyBorder="1" applyAlignment="1">
      <alignment vertical="center"/>
    </xf>
    <xf numFmtId="0" fontId="11" fillId="2" borderId="21" xfId="3" applyFont="1" applyFill="1" applyBorder="1" applyAlignment="1">
      <alignment vertical="center"/>
    </xf>
    <xf numFmtId="0" fontId="11" fillId="2" borderId="23" xfId="3" applyFont="1" applyFill="1" applyBorder="1" applyAlignment="1">
      <alignment vertical="center"/>
    </xf>
    <xf numFmtId="0" fontId="12" fillId="2" borderId="18" xfId="3" applyFont="1" applyFill="1" applyBorder="1"/>
    <xf numFmtId="0" fontId="12" fillId="2" borderId="9" xfId="3" applyFont="1" applyFill="1" applyBorder="1"/>
    <xf numFmtId="0" fontId="12" fillId="18" borderId="63" xfId="3" applyFont="1" applyFill="1" applyBorder="1" applyAlignment="1">
      <alignment horizontal="center" vertical="center"/>
    </xf>
    <xf numFmtId="0" fontId="12" fillId="2" borderId="14" xfId="3" applyFont="1" applyFill="1" applyBorder="1"/>
    <xf numFmtId="0" fontId="12" fillId="18" borderId="61" xfId="3" applyFont="1" applyFill="1" applyBorder="1" applyAlignment="1">
      <alignment horizontal="center" vertical="center"/>
    </xf>
    <xf numFmtId="0" fontId="12" fillId="2" borderId="15" xfId="3" applyFont="1" applyFill="1" applyBorder="1"/>
    <xf numFmtId="0" fontId="0" fillId="2" borderId="29" xfId="0" applyFill="1" applyBorder="1"/>
    <xf numFmtId="0" fontId="0" fillId="2" borderId="30" xfId="0" applyFill="1" applyBorder="1"/>
    <xf numFmtId="0" fontId="0" fillId="2" borderId="31" xfId="0" applyFill="1" applyBorder="1"/>
    <xf numFmtId="0" fontId="0" fillId="2" borderId="24" xfId="0" applyFill="1" applyBorder="1"/>
    <xf numFmtId="0" fontId="0" fillId="2" borderId="26" xfId="0" applyFill="1" applyBorder="1"/>
    <xf numFmtId="0" fontId="0" fillId="2" borderId="27" xfId="0" applyFill="1" applyBorder="1"/>
    <xf numFmtId="0" fontId="0" fillId="2" borderId="28" xfId="0" applyFill="1" applyBorder="1"/>
    <xf numFmtId="0" fontId="2" fillId="0" borderId="0" xfId="12" applyFont="1"/>
    <xf numFmtId="0" fontId="0" fillId="0" borderId="0" xfId="0" applyAlignment="1">
      <alignment vertical="center" wrapText="1"/>
    </xf>
    <xf numFmtId="0" fontId="0" fillId="0" borderId="0" xfId="0" applyAlignment="1">
      <alignment horizontal="center"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94" fillId="2" borderId="0" xfId="0" applyFont="1" applyFill="1" applyAlignment="1">
      <alignment horizontal="center" vertical="center" wrapText="1"/>
    </xf>
    <xf numFmtId="0" fontId="14" fillId="6" borderId="2"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33" fillId="2" borderId="2" xfId="2" applyFont="1" applyFill="1" applyBorder="1" applyAlignment="1" applyProtection="1">
      <alignment horizontal="center" vertical="center" wrapText="1"/>
      <protection locked="0"/>
    </xf>
    <xf numFmtId="0" fontId="49" fillId="8" borderId="2" xfId="2" applyFont="1" applyFill="1" applyBorder="1" applyAlignment="1" applyProtection="1">
      <alignment horizontal="center" vertical="center" wrapText="1"/>
      <protection locked="0"/>
    </xf>
    <xf numFmtId="0" fontId="49" fillId="3" borderId="2" xfId="0" applyFont="1" applyFill="1" applyBorder="1" applyAlignment="1">
      <alignment horizontal="center" vertical="center" wrapText="1"/>
    </xf>
    <xf numFmtId="0" fontId="50" fillId="8" borderId="2" xfId="2" applyFont="1" applyFill="1" applyBorder="1" applyAlignment="1" applyProtection="1">
      <alignment horizontal="center" vertical="center" wrapText="1"/>
      <protection locked="0"/>
    </xf>
    <xf numFmtId="9" fontId="2" fillId="12" borderId="2" xfId="1" applyFont="1" applyFill="1" applyBorder="1" applyAlignment="1" applyProtection="1">
      <alignment horizontal="center" vertical="center" wrapText="1"/>
      <protection locked="0"/>
    </xf>
    <xf numFmtId="0" fontId="24" fillId="6" borderId="69" xfId="3" applyFont="1" applyFill="1" applyBorder="1" applyAlignment="1">
      <alignment horizontal="center" vertical="center" wrapText="1"/>
    </xf>
    <xf numFmtId="9" fontId="24" fillId="6" borderId="69" xfId="1" applyFont="1" applyFill="1" applyBorder="1" applyAlignment="1">
      <alignment horizontal="center" vertical="center"/>
    </xf>
    <xf numFmtId="0" fontId="24" fillId="6" borderId="69" xfId="3" applyFont="1" applyFill="1" applyBorder="1" applyAlignment="1">
      <alignment horizontal="center"/>
    </xf>
    <xf numFmtId="0" fontId="24" fillId="12" borderId="69" xfId="3" applyFont="1" applyFill="1" applyBorder="1" applyAlignment="1">
      <alignment horizontal="center" vertical="center" wrapText="1"/>
    </xf>
    <xf numFmtId="0" fontId="2" fillId="12" borderId="2" xfId="3" applyFill="1" applyBorder="1" applyAlignment="1">
      <alignment horizontal="center" vertical="center" wrapText="1"/>
    </xf>
    <xf numFmtId="0" fontId="33" fillId="2" borderId="2" xfId="2" applyFont="1" applyFill="1" applyBorder="1" applyAlignment="1" applyProtection="1">
      <alignment horizontal="justify" vertical="center" wrapText="1"/>
      <protection locked="0"/>
    </xf>
    <xf numFmtId="0" fontId="18" fillId="0" borderId="40" xfId="2" applyFont="1" applyBorder="1" applyAlignment="1" applyProtection="1">
      <alignment horizontal="center" vertical="center"/>
      <protection locked="0"/>
    </xf>
    <xf numFmtId="0" fontId="8" fillId="0" borderId="3" xfId="0" applyFont="1" applyBorder="1" applyAlignment="1">
      <alignment horizontal="center" vertical="center" wrapText="1"/>
    </xf>
    <xf numFmtId="0" fontId="3" fillId="3" borderId="2" xfId="0" applyFont="1" applyFill="1" applyBorder="1" applyAlignment="1">
      <alignment horizontal="center" vertical="center" wrapText="1"/>
    </xf>
    <xf numFmtId="0" fontId="105" fillId="0" borderId="0" xfId="0" applyFont="1"/>
    <xf numFmtId="0" fontId="104" fillId="0" borderId="2" xfId="0" applyFont="1" applyBorder="1" applyAlignment="1">
      <alignment horizontal="center" vertical="center" wrapText="1"/>
    </xf>
    <xf numFmtId="0" fontId="105" fillId="0" borderId="0" xfId="0" applyFont="1" applyAlignment="1">
      <alignment horizontal="center" vertical="center"/>
    </xf>
    <xf numFmtId="0" fontId="105" fillId="0" borderId="2" xfId="0" applyFont="1" applyBorder="1" applyAlignment="1">
      <alignment horizontal="center" vertical="center" wrapText="1"/>
    </xf>
    <xf numFmtId="0" fontId="105" fillId="0" borderId="0" xfId="0" applyFont="1" applyAlignment="1">
      <alignment wrapText="1"/>
    </xf>
    <xf numFmtId="0" fontId="104" fillId="0" borderId="2" xfId="13" applyFont="1" applyBorder="1" applyAlignment="1">
      <alignment horizontal="center" vertical="center" wrapText="1"/>
    </xf>
    <xf numFmtId="0" fontId="105" fillId="0" borderId="2" xfId="0" applyFont="1" applyBorder="1" applyAlignment="1">
      <alignment horizontal="center" vertical="center"/>
    </xf>
    <xf numFmtId="0" fontId="104" fillId="0" borderId="2" xfId="0" applyFont="1" applyBorder="1" applyAlignment="1" applyProtection="1">
      <alignment horizontal="center" vertical="center" wrapText="1"/>
      <protection locked="0"/>
    </xf>
    <xf numFmtId="0" fontId="112" fillId="0" borderId="2" xfId="0" applyFont="1" applyBorder="1" applyAlignment="1" applyProtection="1">
      <alignment horizontal="center" vertical="center" wrapText="1"/>
      <protection locked="0"/>
    </xf>
    <xf numFmtId="0" fontId="113" fillId="0" borderId="2" xfId="0" applyFont="1" applyBorder="1" applyAlignment="1" applyProtection="1">
      <alignment horizontal="center" vertical="center" wrapText="1"/>
      <protection locked="0"/>
    </xf>
    <xf numFmtId="0" fontId="105" fillId="0" borderId="2" xfId="0" applyFont="1" applyBorder="1" applyAlignment="1">
      <alignment horizontal="justify" vertical="center" wrapText="1"/>
    </xf>
    <xf numFmtId="0" fontId="114" fillId="0" borderId="2" xfId="0" applyFont="1" applyBorder="1" applyAlignment="1">
      <alignment horizontal="justify" vertical="center" wrapText="1"/>
    </xf>
    <xf numFmtId="0" fontId="110" fillId="0" borderId="2" xfId="0" applyFont="1" applyBorder="1" applyAlignment="1">
      <alignment horizontal="center" vertical="center" textRotation="90" wrapText="1"/>
    </xf>
    <xf numFmtId="0" fontId="113" fillId="23" borderId="2" xfId="0" applyFont="1" applyFill="1" applyBorder="1" applyAlignment="1" applyProtection="1">
      <alignment horizontal="center" vertical="center" wrapText="1"/>
      <protection locked="0"/>
    </xf>
    <xf numFmtId="0" fontId="112" fillId="0" borderId="2" xfId="3" quotePrefix="1" applyFont="1" applyBorder="1" applyAlignment="1" applyProtection="1">
      <alignment horizontal="left" vertical="center" wrapText="1"/>
      <protection locked="0"/>
    </xf>
    <xf numFmtId="0" fontId="104" fillId="0" borderId="2" xfId="0" applyFont="1" applyBorder="1" applyAlignment="1">
      <alignment horizontal="left" vertical="center" wrapText="1"/>
    </xf>
    <xf numFmtId="0" fontId="107" fillId="0" borderId="2" xfId="0" applyFont="1" applyBorder="1" applyAlignment="1">
      <alignment horizontal="left" vertical="center" wrapText="1"/>
    </xf>
    <xf numFmtId="0" fontId="114" fillId="0" borderId="2" xfId="0" applyFont="1" applyBorder="1" applyAlignment="1">
      <alignment horizontal="center" vertical="center" wrapText="1"/>
    </xf>
    <xf numFmtId="0" fontId="112" fillId="0" borderId="2" xfId="0" applyFont="1" applyBorder="1" applyAlignment="1">
      <alignment horizontal="left" vertical="center" wrapText="1"/>
    </xf>
    <xf numFmtId="0" fontId="107" fillId="0" borderId="2" xfId="0" applyFont="1" applyBorder="1" applyAlignment="1">
      <alignment horizontal="center" vertical="center" wrapText="1"/>
    </xf>
    <xf numFmtId="0" fontId="114" fillId="0" borderId="2" xfId="3" applyFont="1" applyBorder="1" applyAlignment="1">
      <alignment horizontal="left" vertical="center" wrapText="1"/>
    </xf>
    <xf numFmtId="0" fontId="112" fillId="0" borderId="2" xfId="0" applyFont="1" applyBorder="1" applyAlignment="1">
      <alignment horizontal="center" vertical="center" textRotation="90" wrapText="1"/>
    </xf>
    <xf numFmtId="0" fontId="105" fillId="0" borderId="2" xfId="3" applyFont="1" applyBorder="1" applyAlignment="1">
      <alignment horizontal="left" vertical="center" wrapText="1"/>
    </xf>
    <xf numFmtId="0" fontId="112" fillId="0" borderId="2" xfId="3" quotePrefix="1" applyFont="1" applyBorder="1" applyAlignment="1" applyProtection="1">
      <alignment horizontal="center" vertical="center" wrapText="1"/>
      <protection locked="0"/>
    </xf>
    <xf numFmtId="0" fontId="104" fillId="0" borderId="2" xfId="0" applyFont="1" applyBorder="1" applyAlignment="1">
      <alignment horizontal="justify" vertical="center" wrapText="1"/>
    </xf>
    <xf numFmtId="0" fontId="112" fillId="0" borderId="2" xfId="0" applyFont="1" applyBorder="1" applyAlignment="1">
      <alignment horizontal="justify" vertical="center" wrapText="1"/>
    </xf>
    <xf numFmtId="0" fontId="112" fillId="0" borderId="2" xfId="3" applyFont="1" applyBorder="1" applyAlignment="1">
      <alignment horizontal="justify" vertical="center" wrapText="1"/>
    </xf>
    <xf numFmtId="0" fontId="117" fillId="0" borderId="2" xfId="0" applyFont="1" applyBorder="1" applyAlignment="1">
      <alignment horizontal="justify" vertical="center" wrapText="1"/>
    </xf>
    <xf numFmtId="0" fontId="112" fillId="0" borderId="2" xfId="0" applyFont="1" applyBorder="1" applyAlignment="1">
      <alignment vertical="center" wrapText="1"/>
    </xf>
    <xf numFmtId="0" fontId="112" fillId="0" borderId="2" xfId="3" quotePrefix="1" applyFont="1" applyBorder="1" applyAlignment="1" applyProtection="1">
      <alignment vertical="center" wrapText="1"/>
      <protection locked="0"/>
    </xf>
    <xf numFmtId="0" fontId="105" fillId="0" borderId="2" xfId="0" applyFont="1" applyBorder="1" applyAlignment="1">
      <alignment horizontal="left" vertical="center" wrapText="1"/>
    </xf>
    <xf numFmtId="0" fontId="105" fillId="0" borderId="2" xfId="0" applyFont="1" applyBorder="1" applyAlignment="1">
      <alignment horizontal="center" vertical="center" textRotation="90" wrapText="1"/>
    </xf>
    <xf numFmtId="0" fontId="114" fillId="0" borderId="2" xfId="3" applyFont="1" applyBorder="1" applyAlignment="1">
      <alignment horizontal="center" vertical="center" wrapText="1"/>
    </xf>
    <xf numFmtId="0" fontId="105" fillId="0" borderId="2" xfId="3" applyFont="1" applyBorder="1" applyAlignment="1">
      <alignment horizontal="center" vertical="center" wrapText="1"/>
    </xf>
    <xf numFmtId="0" fontId="112" fillId="0" borderId="2" xfId="3" applyFont="1" applyBorder="1" applyAlignment="1">
      <alignment horizontal="center" vertical="center" wrapText="1"/>
    </xf>
    <xf numFmtId="0" fontId="112" fillId="0" borderId="2" xfId="0" applyFont="1" applyBorder="1" applyAlignment="1">
      <alignment horizontal="center" vertical="center" wrapText="1"/>
    </xf>
    <xf numFmtId="0" fontId="118" fillId="0" borderId="0" xfId="0" applyFont="1"/>
    <xf numFmtId="0" fontId="119" fillId="24" borderId="2" xfId="0" applyFont="1" applyFill="1" applyBorder="1" applyAlignment="1">
      <alignment horizontal="center" vertical="center" textRotation="90" wrapText="1"/>
    </xf>
    <xf numFmtId="0" fontId="119" fillId="24" borderId="2"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120" fillId="23" borderId="0" xfId="0" applyFont="1" applyFill="1" applyAlignment="1">
      <alignment horizontal="center" vertical="center" wrapText="1"/>
    </xf>
    <xf numFmtId="0" fontId="113" fillId="0" borderId="2" xfId="0" applyFont="1" applyBorder="1" applyAlignment="1">
      <alignment horizontal="center" vertical="center" wrapText="1"/>
    </xf>
    <xf numFmtId="0" fontId="121" fillId="23" borderId="2" xfId="0" applyFont="1" applyFill="1" applyBorder="1" applyAlignment="1">
      <alignment horizontal="center" vertical="center" wrapText="1"/>
    </xf>
    <xf numFmtId="0" fontId="121" fillId="23" borderId="0" xfId="0" applyFont="1" applyFill="1" applyAlignment="1">
      <alignment horizontal="center" vertical="center" wrapText="1"/>
    </xf>
    <xf numFmtId="0" fontId="120" fillId="25" borderId="0" xfId="0" applyFont="1" applyFill="1" applyAlignment="1">
      <alignment horizontal="center" vertical="center" wrapText="1"/>
    </xf>
    <xf numFmtId="0" fontId="105" fillId="20" borderId="2" xfId="0" applyFont="1" applyFill="1" applyBorder="1" applyAlignment="1">
      <alignment horizontal="center" vertical="center" wrapText="1"/>
    </xf>
    <xf numFmtId="0" fontId="113" fillId="20" borderId="2" xfId="0" applyFont="1" applyFill="1" applyBorder="1" applyAlignment="1" applyProtection="1">
      <alignment horizontal="center" vertical="center" wrapText="1"/>
      <protection locked="0"/>
    </xf>
    <xf numFmtId="0" fontId="112" fillId="20" borderId="2" xfId="0" applyFont="1" applyFill="1" applyBorder="1" applyAlignment="1">
      <alignment horizontal="left" vertical="center" wrapText="1"/>
    </xf>
    <xf numFmtId="0" fontId="104" fillId="20" borderId="2" xfId="13" applyFont="1" applyFill="1" applyBorder="1" applyAlignment="1">
      <alignment horizontal="center" vertical="center" wrapText="1"/>
    </xf>
    <xf numFmtId="0" fontId="113" fillId="20" borderId="2" xfId="0" applyFont="1" applyFill="1" applyBorder="1" applyAlignment="1">
      <alignment horizontal="center" vertical="center" wrapText="1"/>
    </xf>
    <xf numFmtId="0" fontId="104" fillId="20" borderId="2" xfId="0" applyFont="1" applyFill="1" applyBorder="1" applyAlignment="1" applyProtection="1">
      <alignment horizontal="center" vertical="center" wrapText="1"/>
      <protection locked="0"/>
    </xf>
    <xf numFmtId="0" fontId="112" fillId="20" borderId="2" xfId="0" applyFont="1" applyFill="1" applyBorder="1" applyAlignment="1" applyProtection="1">
      <alignment horizontal="center" vertical="center" wrapText="1"/>
      <protection locked="0"/>
    </xf>
    <xf numFmtId="0" fontId="105" fillId="20" borderId="2" xfId="0" applyFont="1" applyFill="1" applyBorder="1" applyAlignment="1">
      <alignment horizontal="justify" vertical="center" wrapText="1"/>
    </xf>
    <xf numFmtId="0" fontId="114" fillId="20" borderId="2" xfId="0" applyFont="1" applyFill="1" applyBorder="1" applyAlignment="1">
      <alignment horizontal="justify" vertical="center" wrapText="1"/>
    </xf>
    <xf numFmtId="0" fontId="122" fillId="0" borderId="0" xfId="0" applyFont="1" applyAlignment="1">
      <alignment horizontal="center" vertical="center"/>
    </xf>
    <xf numFmtId="0" fontId="123" fillId="0" borderId="2" xfId="3" applyFont="1" applyBorder="1" applyAlignment="1">
      <alignment horizontal="center" vertical="center" wrapText="1"/>
    </xf>
    <xf numFmtId="0" fontId="113" fillId="0" borderId="33" xfId="0" applyFont="1" applyBorder="1" applyAlignment="1" applyProtection="1">
      <alignment horizontal="center" vertical="center" wrapText="1"/>
      <protection locked="0"/>
    </xf>
    <xf numFmtId="0" fontId="104" fillId="0" borderId="2" xfId="0" applyFont="1" applyBorder="1" applyAlignment="1">
      <alignment horizontal="left" vertical="center"/>
    </xf>
    <xf numFmtId="0" fontId="105" fillId="0" borderId="2" xfId="0" applyFont="1" applyBorder="1" applyAlignment="1">
      <alignment vertical="center" wrapText="1"/>
    </xf>
    <xf numFmtId="0" fontId="21" fillId="0" borderId="35" xfId="7" applyFont="1" applyBorder="1" applyAlignment="1">
      <alignment vertical="center" wrapText="1"/>
    </xf>
    <xf numFmtId="0" fontId="21" fillId="0" borderId="39" xfId="7" applyFont="1" applyBorder="1" applyAlignment="1">
      <alignment vertical="center" wrapText="1"/>
    </xf>
    <xf numFmtId="0" fontId="21" fillId="0" borderId="36" xfId="7" applyFont="1" applyBorder="1" applyAlignment="1">
      <alignment vertical="center" wrapText="1"/>
    </xf>
    <xf numFmtId="0" fontId="21" fillId="0" borderId="40" xfId="7" applyFont="1" applyBorder="1" applyAlignment="1">
      <alignment vertical="center" wrapText="1"/>
    </xf>
    <xf numFmtId="0" fontId="125" fillId="0" borderId="0" xfId="16"/>
    <xf numFmtId="0" fontId="125" fillId="0" borderId="0" xfId="16" applyAlignment="1">
      <alignment horizontal="center" vertical="center" wrapText="1"/>
    </xf>
    <xf numFmtId="0" fontId="126" fillId="0" borderId="0" xfId="16" applyFont="1" applyAlignment="1">
      <alignment horizontal="center" vertical="center"/>
    </xf>
    <xf numFmtId="0" fontId="25" fillId="0" borderId="0" xfId="16" applyFont="1" applyAlignment="1">
      <alignment horizontal="center" vertical="center"/>
    </xf>
    <xf numFmtId="0" fontId="127" fillId="26" borderId="0" xfId="16" applyFont="1" applyFill="1" applyAlignment="1">
      <alignment horizontal="center" vertical="center"/>
    </xf>
    <xf numFmtId="0" fontId="128" fillId="26" borderId="0" xfId="16" applyFont="1" applyFill="1" applyAlignment="1">
      <alignment horizontal="center" vertical="center"/>
    </xf>
    <xf numFmtId="0" fontId="53" fillId="0" borderId="0" xfId="16" applyFont="1" applyAlignment="1">
      <alignment horizontal="center" vertical="center"/>
    </xf>
    <xf numFmtId="0" fontId="129" fillId="0" borderId="0" xfId="16" applyFont="1" applyAlignment="1">
      <alignment horizontal="center" vertical="center" wrapText="1"/>
    </xf>
    <xf numFmtId="0" fontId="103" fillId="0" borderId="0" xfId="16" applyFont="1" applyAlignment="1">
      <alignment horizontal="center" vertical="center" wrapText="1"/>
    </xf>
    <xf numFmtId="0" fontId="8" fillId="0" borderId="0" xfId="16" applyFont="1"/>
    <xf numFmtId="0" fontId="130" fillId="21" borderId="15" xfId="16" applyFont="1" applyFill="1" applyBorder="1" applyAlignment="1">
      <alignment horizontal="center" vertical="center" textRotation="90"/>
    </xf>
    <xf numFmtId="0" fontId="130" fillId="21" borderId="16" xfId="16" applyFont="1" applyFill="1" applyBorder="1" applyAlignment="1">
      <alignment horizontal="center" vertical="center" textRotation="90"/>
    </xf>
    <xf numFmtId="0" fontId="130" fillId="21" borderId="17" xfId="16" applyFont="1" applyFill="1" applyBorder="1" applyAlignment="1">
      <alignment horizontal="center" vertical="center" textRotation="90"/>
    </xf>
    <xf numFmtId="0" fontId="6" fillId="0" borderId="2" xfId="16" applyFont="1" applyBorder="1" applyAlignment="1">
      <alignment horizontal="center" vertical="center" wrapText="1"/>
    </xf>
    <xf numFmtId="0" fontId="131" fillId="14" borderId="10" xfId="16" applyFont="1" applyFill="1" applyBorder="1" applyAlignment="1">
      <alignment horizontal="center" vertical="center" wrapText="1"/>
    </xf>
    <xf numFmtId="0" fontId="131" fillId="14" borderId="64" xfId="16" applyFont="1" applyFill="1" applyBorder="1" applyAlignment="1">
      <alignment vertical="center" wrapText="1"/>
    </xf>
    <xf numFmtId="0" fontId="131" fillId="14" borderId="65" xfId="16" applyFont="1" applyFill="1" applyBorder="1" applyAlignment="1">
      <alignment horizontal="left" vertical="center" wrapText="1"/>
    </xf>
    <xf numFmtId="0" fontId="131" fillId="14" borderId="65" xfId="16" applyFont="1" applyFill="1" applyBorder="1" applyAlignment="1">
      <alignment horizontal="center" vertical="center" wrapText="1"/>
    </xf>
    <xf numFmtId="0" fontId="8" fillId="0" borderId="52" xfId="16" applyFont="1" applyBorder="1" applyAlignment="1">
      <alignment horizontal="center" vertical="center"/>
    </xf>
    <xf numFmtId="0" fontId="130" fillId="0" borderId="6" xfId="16" applyFont="1" applyBorder="1" applyAlignment="1">
      <alignment horizontal="center" vertical="center"/>
    </xf>
    <xf numFmtId="0" fontId="130" fillId="0" borderId="7" xfId="16" applyFont="1" applyBorder="1" applyAlignment="1">
      <alignment horizontal="center" vertical="center"/>
    </xf>
    <xf numFmtId="0" fontId="130" fillId="0" borderId="52" xfId="16" applyFont="1" applyBorder="1" applyAlignment="1">
      <alignment horizontal="center" vertical="center"/>
    </xf>
    <xf numFmtId="0" fontId="131" fillId="14" borderId="4" xfId="16" applyFont="1" applyFill="1" applyBorder="1" applyAlignment="1">
      <alignment horizontal="center" vertical="center" wrapText="1"/>
    </xf>
    <xf numFmtId="0" fontId="131" fillId="14" borderId="65" xfId="16" applyFont="1" applyFill="1" applyBorder="1" applyAlignment="1">
      <alignment vertical="center" wrapText="1"/>
    </xf>
    <xf numFmtId="0" fontId="8" fillId="0" borderId="26" xfId="16" applyFont="1" applyBorder="1" applyAlignment="1">
      <alignment horizontal="center" vertical="center"/>
    </xf>
    <xf numFmtId="0" fontId="130" fillId="0" borderId="46" xfId="16" applyFont="1" applyBorder="1" applyAlignment="1">
      <alignment horizontal="center" vertical="center"/>
    </xf>
    <xf numFmtId="0" fontId="130" fillId="0" borderId="33" xfId="16" applyFont="1" applyBorder="1" applyAlignment="1">
      <alignment horizontal="center" vertical="center"/>
    </xf>
    <xf numFmtId="0" fontId="130" fillId="0" borderId="26" xfId="16" applyFont="1" applyBorder="1" applyAlignment="1">
      <alignment horizontal="center" vertical="center"/>
    </xf>
    <xf numFmtId="0" fontId="131" fillId="12" borderId="65" xfId="16" applyFont="1" applyFill="1" applyBorder="1" applyAlignment="1">
      <alignment vertical="center" wrapText="1"/>
    </xf>
    <xf numFmtId="0" fontId="130" fillId="0" borderId="47" xfId="16" applyFont="1" applyBorder="1" applyAlignment="1">
      <alignment horizontal="center" vertical="center"/>
    </xf>
    <xf numFmtId="0" fontId="132" fillId="0" borderId="46" xfId="16" applyFont="1" applyBorder="1" applyAlignment="1">
      <alignment horizontal="center" vertical="center"/>
    </xf>
    <xf numFmtId="0" fontId="132" fillId="0" borderId="33" xfId="16" applyFont="1" applyBorder="1" applyAlignment="1">
      <alignment horizontal="center" vertical="center"/>
    </xf>
    <xf numFmtId="0" fontId="132" fillId="0" borderId="26" xfId="16" applyFont="1" applyBorder="1" applyAlignment="1">
      <alignment horizontal="center" vertical="center"/>
    </xf>
    <xf numFmtId="0" fontId="8" fillId="0" borderId="46" xfId="16" applyFont="1" applyBorder="1" applyAlignment="1">
      <alignment horizontal="center" vertical="center"/>
    </xf>
    <xf numFmtId="0" fontId="8" fillId="0" borderId="33" xfId="16" applyFont="1" applyBorder="1" applyAlignment="1">
      <alignment horizontal="center" vertical="center"/>
    </xf>
    <xf numFmtId="0" fontId="8" fillId="0" borderId="47" xfId="16" applyFont="1" applyBorder="1" applyAlignment="1">
      <alignment horizontal="center" vertical="center"/>
    </xf>
    <xf numFmtId="0" fontId="131" fillId="0" borderId="65" xfId="16" applyFont="1" applyBorder="1" applyAlignment="1">
      <alignment vertical="center" wrapText="1"/>
    </xf>
    <xf numFmtId="0" fontId="131" fillId="0" borderId="65" xfId="16" applyFont="1" applyBorder="1" applyAlignment="1">
      <alignment horizontal="center" vertical="center" wrapText="1"/>
    </xf>
    <xf numFmtId="0" fontId="132" fillId="0" borderId="47" xfId="16" applyFont="1" applyBorder="1" applyAlignment="1">
      <alignment horizontal="center" vertical="center"/>
    </xf>
    <xf numFmtId="0" fontId="131" fillId="0" borderId="4" xfId="16" applyFont="1" applyBorder="1" applyAlignment="1">
      <alignment horizontal="center" vertical="center" wrapText="1"/>
    </xf>
    <xf numFmtId="0" fontId="131" fillId="0" borderId="53" xfId="16" applyFont="1" applyBorder="1" applyAlignment="1">
      <alignment horizontal="center" vertical="center" wrapText="1"/>
    </xf>
    <xf numFmtId="0" fontId="131" fillId="0" borderId="75" xfId="16" applyFont="1" applyBorder="1" applyAlignment="1">
      <alignment vertical="center" wrapText="1"/>
    </xf>
    <xf numFmtId="0" fontId="131" fillId="0" borderId="68" xfId="16" applyFont="1" applyBorder="1" applyAlignment="1">
      <alignment horizontal="center" vertical="center" wrapText="1"/>
    </xf>
    <xf numFmtId="0" fontId="131" fillId="0" borderId="65" xfId="16" applyFont="1" applyBorder="1" applyAlignment="1">
      <alignment horizontal="left" vertical="center" wrapText="1"/>
    </xf>
    <xf numFmtId="0" fontId="131" fillId="14" borderId="65" xfId="16" applyFont="1" applyFill="1" applyBorder="1" applyAlignment="1">
      <alignment horizontal="justify" vertical="center" wrapText="1"/>
    </xf>
    <xf numFmtId="0" fontId="131" fillId="2" borderId="65" xfId="16" applyFont="1" applyFill="1" applyBorder="1" applyAlignment="1">
      <alignment vertical="center" wrapText="1"/>
    </xf>
    <xf numFmtId="0" fontId="132" fillId="0" borderId="2" xfId="16" applyFont="1" applyBorder="1" applyAlignment="1">
      <alignment horizontal="center" vertical="center"/>
    </xf>
    <xf numFmtId="0" fontId="132" fillId="0" borderId="28" xfId="16" applyFont="1" applyBorder="1" applyAlignment="1">
      <alignment horizontal="center" vertical="center"/>
    </xf>
    <xf numFmtId="0" fontId="131" fillId="27" borderId="65" xfId="16" applyFont="1" applyFill="1" applyBorder="1" applyAlignment="1">
      <alignment vertical="center" wrapText="1"/>
    </xf>
    <xf numFmtId="0" fontId="131" fillId="27" borderId="53" xfId="16" applyFont="1" applyFill="1" applyBorder="1" applyAlignment="1">
      <alignment vertical="center" wrapText="1"/>
    </xf>
    <xf numFmtId="0" fontId="131" fillId="27" borderId="53" xfId="16" applyFont="1" applyFill="1" applyBorder="1" applyAlignment="1">
      <alignment horizontal="center" vertical="center" wrapText="1"/>
    </xf>
    <xf numFmtId="0" fontId="131" fillId="27" borderId="68" xfId="16" applyFont="1" applyFill="1" applyBorder="1" applyAlignment="1">
      <alignment vertical="center" wrapText="1"/>
    </xf>
    <xf numFmtId="0" fontId="131" fillId="27" borderId="68" xfId="16" applyFont="1" applyFill="1" applyBorder="1" applyAlignment="1">
      <alignment horizontal="center" vertical="center" wrapText="1"/>
    </xf>
    <xf numFmtId="0" fontId="131" fillId="27" borderId="75" xfId="16" applyFont="1" applyFill="1" applyBorder="1" applyAlignment="1">
      <alignment vertical="center" wrapText="1"/>
    </xf>
    <xf numFmtId="0" fontId="133" fillId="0" borderId="65" xfId="16" applyFont="1" applyBorder="1" applyAlignment="1">
      <alignment vertical="center" wrapText="1"/>
    </xf>
    <xf numFmtId="0" fontId="132" fillId="0" borderId="24" xfId="16" applyFont="1" applyBorder="1" applyAlignment="1">
      <alignment horizontal="center" vertical="center"/>
    </xf>
    <xf numFmtId="0" fontId="132" fillId="0" borderId="67" xfId="16" applyFont="1" applyBorder="1" applyAlignment="1">
      <alignment horizontal="center" vertical="center"/>
    </xf>
    <xf numFmtId="0" fontId="132" fillId="0" borderId="41" xfId="16" applyFont="1" applyBorder="1" applyAlignment="1">
      <alignment horizontal="center" vertical="center"/>
    </xf>
    <xf numFmtId="0" fontId="132" fillId="0" borderId="62" xfId="16" applyFont="1" applyBorder="1" applyAlignment="1">
      <alignment horizontal="center" vertical="center"/>
    </xf>
    <xf numFmtId="0" fontId="6" fillId="0" borderId="0" xfId="16" applyFont="1" applyAlignment="1">
      <alignment horizontal="center" vertical="center" wrapText="1"/>
    </xf>
    <xf numFmtId="0" fontId="8" fillId="0" borderId="0" xfId="16" applyFont="1" applyAlignment="1">
      <alignment horizontal="center"/>
    </xf>
    <xf numFmtId="0" fontId="102" fillId="0" borderId="0" xfId="21" applyAlignment="1">
      <alignment horizontal="center" vertical="top"/>
    </xf>
    <xf numFmtId="0" fontId="102" fillId="0" borderId="0" xfId="21" applyAlignment="1">
      <alignment horizontal="left" vertical="top"/>
    </xf>
    <xf numFmtId="9" fontId="8" fillId="0" borderId="0" xfId="19" applyFont="1"/>
    <xf numFmtId="0" fontId="102" fillId="0" borderId="0" xfId="21" applyAlignment="1">
      <alignment horizontal="center" vertical="center"/>
    </xf>
    <xf numFmtId="0" fontId="80" fillId="0" borderId="37" xfId="21" applyFont="1" applyBorder="1" applyAlignment="1">
      <alignment horizontal="center" vertical="center" wrapText="1"/>
    </xf>
    <xf numFmtId="0" fontId="80" fillId="0" borderId="0" xfId="21" applyFont="1" applyAlignment="1">
      <alignment horizontal="center" vertical="center" wrapText="1"/>
    </xf>
    <xf numFmtId="0" fontId="80" fillId="0" borderId="1" xfId="21" applyFont="1" applyBorder="1" applyAlignment="1">
      <alignment horizontal="center" vertical="center" wrapText="1"/>
    </xf>
    <xf numFmtId="0" fontId="102" fillId="21" borderId="0" xfId="21" applyFill="1" applyAlignment="1">
      <alignment horizontal="center" vertical="center"/>
    </xf>
    <xf numFmtId="0" fontId="102" fillId="0" borderId="0" xfId="21" applyAlignment="1">
      <alignment horizontal="left" vertical="center"/>
    </xf>
    <xf numFmtId="0" fontId="80" fillId="0" borderId="38" xfId="21" applyFont="1" applyBorder="1" applyAlignment="1">
      <alignment horizontal="center" wrapText="1"/>
    </xf>
    <xf numFmtId="0" fontId="80" fillId="0" borderId="40" xfId="21" applyFont="1" applyBorder="1" applyAlignment="1">
      <alignment horizontal="center" wrapText="1"/>
    </xf>
    <xf numFmtId="0" fontId="102" fillId="0" borderId="0" xfId="21" applyAlignment="1">
      <alignment vertical="top" wrapText="1"/>
    </xf>
    <xf numFmtId="0" fontId="60" fillId="28" borderId="2" xfId="16" applyFont="1" applyFill="1" applyBorder="1" applyAlignment="1">
      <alignment horizontal="center" vertical="center" textRotation="90"/>
    </xf>
    <xf numFmtId="0" fontId="60" fillId="28" borderId="2" xfId="16" applyFont="1" applyFill="1" applyBorder="1" applyAlignment="1">
      <alignment horizontal="center" vertical="center" textRotation="90" wrapText="1"/>
    </xf>
    <xf numFmtId="0" fontId="25" fillId="0" borderId="2" xfId="16" applyFont="1" applyBorder="1" applyAlignment="1">
      <alignment horizontal="center" vertical="center"/>
    </xf>
    <xf numFmtId="0" fontId="25" fillId="0" borderId="2" xfId="16" applyFont="1" applyBorder="1"/>
    <xf numFmtId="0" fontId="125" fillId="0" borderId="0" xfId="16" applyAlignment="1">
      <alignment horizontal="center" vertical="center"/>
    </xf>
    <xf numFmtId="0" fontId="125" fillId="0" borderId="0" xfId="16" applyAlignment="1">
      <alignment vertical="center"/>
    </xf>
    <xf numFmtId="0" fontId="24" fillId="19" borderId="2" xfId="3" applyFont="1" applyFill="1" applyBorder="1" applyAlignment="1">
      <alignment horizontal="center" vertical="center" wrapText="1"/>
    </xf>
    <xf numFmtId="0" fontId="24" fillId="22" borderId="32" xfId="0" applyFont="1" applyFill="1" applyBorder="1" applyAlignment="1">
      <alignment horizontal="center" vertical="center" wrapText="1"/>
    </xf>
    <xf numFmtId="0" fontId="24" fillId="22" borderId="29" xfId="0" applyFont="1" applyFill="1" applyBorder="1" applyAlignment="1">
      <alignment horizontal="center" vertical="center" wrapText="1"/>
    </xf>
    <xf numFmtId="0" fontId="24" fillId="22" borderId="2" xfId="0" applyFont="1" applyFill="1" applyBorder="1" applyAlignment="1">
      <alignment horizontal="center" vertical="center" wrapText="1"/>
    </xf>
    <xf numFmtId="0" fontId="25" fillId="22" borderId="2" xfId="16" applyFont="1" applyFill="1" applyBorder="1" applyAlignment="1">
      <alignment horizontal="center" vertical="center"/>
    </xf>
    <xf numFmtId="0" fontId="116" fillId="0" borderId="2" xfId="0" applyFont="1" applyBorder="1" applyAlignment="1">
      <alignment horizontal="center" vertical="center" textRotation="90" wrapText="1"/>
    </xf>
    <xf numFmtId="0" fontId="0" fillId="0" borderId="73" xfId="0" applyBorder="1"/>
    <xf numFmtId="0" fontId="44" fillId="20" borderId="2" xfId="0" applyFont="1" applyFill="1" applyBorder="1" applyAlignment="1">
      <alignment horizontal="center" vertical="center" wrapText="1"/>
    </xf>
    <xf numFmtId="0" fontId="63" fillId="20" borderId="2" xfId="2" applyFont="1" applyFill="1" applyBorder="1" applyAlignment="1" applyProtection="1">
      <alignment horizontal="center" vertical="center" wrapText="1"/>
      <protection locked="0"/>
    </xf>
    <xf numFmtId="0" fontId="63" fillId="20" borderId="2" xfId="0" applyFont="1" applyFill="1" applyBorder="1" applyAlignment="1">
      <alignment horizontal="center" vertical="center" wrapText="1"/>
    </xf>
    <xf numFmtId="0" fontId="95" fillId="22" borderId="2" xfId="2" applyFont="1" applyFill="1" applyBorder="1" applyAlignment="1" applyProtection="1">
      <alignment horizontal="center" vertical="center"/>
      <protection locked="0"/>
    </xf>
    <xf numFmtId="0" fontId="33" fillId="2" borderId="32" xfId="2" applyFont="1" applyFill="1" applyBorder="1" applyAlignment="1" applyProtection="1">
      <alignment horizontal="center" vertical="center" wrapText="1"/>
      <protection locked="0"/>
    </xf>
    <xf numFmtId="0" fontId="33" fillId="2" borderId="32" xfId="2" applyFont="1" applyFill="1" applyBorder="1" applyAlignment="1" applyProtection="1">
      <alignment horizontal="left" vertical="center" wrapText="1"/>
      <protection locked="0"/>
    </xf>
    <xf numFmtId="9" fontId="44" fillId="2" borderId="32" xfId="2" applyNumberFormat="1" applyFont="1" applyFill="1" applyBorder="1" applyAlignment="1" applyProtection="1">
      <alignment horizontal="center" vertical="center" wrapText="1"/>
      <protection locked="0"/>
    </xf>
    <xf numFmtId="0" fontId="33" fillId="2" borderId="32" xfId="2" applyFont="1" applyFill="1" applyBorder="1" applyAlignment="1" applyProtection="1">
      <alignment horizontal="justify" vertical="center" wrapText="1"/>
      <protection locked="0"/>
    </xf>
    <xf numFmtId="0" fontId="145" fillId="0" borderId="0" xfId="2" applyFont="1" applyProtection="1">
      <protection locked="0"/>
    </xf>
    <xf numFmtId="0" fontId="145" fillId="2" borderId="0" xfId="2" applyFont="1" applyFill="1" applyProtection="1">
      <protection locked="0"/>
    </xf>
    <xf numFmtId="0" fontId="145" fillId="0" borderId="0" xfId="2" applyFont="1" applyAlignment="1" applyProtection="1">
      <alignment horizontal="center" vertical="center"/>
      <protection locked="0"/>
    </xf>
    <xf numFmtId="0" fontId="146" fillId="0" borderId="0" xfId="0" applyFont="1" applyAlignment="1">
      <alignment horizontal="justify" vertical="center"/>
    </xf>
    <xf numFmtId="0" fontId="145" fillId="3" borderId="0" xfId="2" applyFont="1" applyFill="1" applyProtection="1">
      <protection locked="0"/>
    </xf>
    <xf numFmtId="0" fontId="145" fillId="2" borderId="0" xfId="2" applyFont="1" applyFill="1" applyAlignment="1" applyProtection="1">
      <alignment horizontal="center"/>
      <protection locked="0"/>
    </xf>
    <xf numFmtId="0" fontId="147" fillId="0" borderId="0" xfId="7" applyFont="1"/>
    <xf numFmtId="0" fontId="147" fillId="0" borderId="0" xfId="7" applyFont="1" applyAlignment="1">
      <alignment vertical="center"/>
    </xf>
    <xf numFmtId="0" fontId="149" fillId="2" borderId="0" xfId="2" applyFont="1" applyFill="1" applyAlignment="1" applyProtection="1">
      <alignment vertical="center"/>
      <protection locked="0"/>
    </xf>
    <xf numFmtId="0" fontId="150" fillId="2" borderId="0" xfId="2" applyFont="1" applyFill="1" applyAlignment="1" applyProtection="1">
      <alignment vertical="center"/>
      <protection locked="0"/>
    </xf>
    <xf numFmtId="0" fontId="151" fillId="22" borderId="2" xfId="2" applyFont="1" applyFill="1" applyBorder="1" applyAlignment="1" applyProtection="1">
      <alignment horizontal="center" vertical="center"/>
      <protection locked="0"/>
    </xf>
    <xf numFmtId="0" fontId="151" fillId="2" borderId="2" xfId="2" applyFont="1" applyFill="1" applyBorder="1" applyAlignment="1" applyProtection="1">
      <alignment horizontal="center" vertical="center"/>
      <protection locked="0"/>
    </xf>
    <xf numFmtId="0" fontId="152" fillId="2" borderId="0" xfId="2" applyFont="1" applyFill="1" applyAlignment="1" applyProtection="1">
      <alignment horizontal="center"/>
      <protection locked="0"/>
    </xf>
    <xf numFmtId="0" fontId="152" fillId="2" borderId="37" xfId="2" applyFont="1" applyFill="1" applyBorder="1" applyProtection="1">
      <protection locked="0"/>
    </xf>
    <xf numFmtId="0" fontId="154" fillId="2" borderId="0" xfId="0" applyFont="1" applyFill="1" applyAlignment="1">
      <alignment horizontal="center" wrapText="1"/>
    </xf>
    <xf numFmtId="0" fontId="155" fillId="2" borderId="0" xfId="2" applyFont="1" applyFill="1" applyAlignment="1" applyProtection="1">
      <alignment horizontal="center" vertical="top" wrapText="1"/>
      <protection locked="0"/>
    </xf>
    <xf numFmtId="0" fontId="152" fillId="2" borderId="34" xfId="2" applyFont="1" applyFill="1" applyBorder="1" applyProtection="1">
      <protection locked="0"/>
    </xf>
    <xf numFmtId="0" fontId="145" fillId="2" borderId="37" xfId="2" applyFont="1" applyFill="1" applyBorder="1" applyProtection="1">
      <protection locked="0"/>
    </xf>
    <xf numFmtId="0" fontId="156" fillId="2" borderId="0" xfId="2" applyFont="1" applyFill="1" applyAlignment="1" applyProtection="1">
      <alignment horizontal="center" vertical="top" wrapText="1"/>
      <protection locked="0"/>
    </xf>
    <xf numFmtId="0" fontId="145" fillId="0" borderId="37" xfId="2" applyFont="1" applyBorder="1" applyProtection="1">
      <protection locked="0"/>
    </xf>
    <xf numFmtId="0" fontId="157" fillId="2" borderId="0" xfId="0" applyFont="1" applyFill="1" applyAlignment="1">
      <alignment vertical="center" wrapText="1"/>
    </xf>
    <xf numFmtId="0" fontId="153" fillId="2" borderId="0" xfId="0" applyFont="1" applyFill="1" applyAlignment="1">
      <alignment horizontal="center" vertical="center" wrapText="1"/>
    </xf>
    <xf numFmtId="0" fontId="153" fillId="2" borderId="0" xfId="0" applyFont="1" applyFill="1" applyAlignment="1">
      <alignment vertical="center" wrapText="1"/>
    </xf>
    <xf numFmtId="0" fontId="160" fillId="2" borderId="0" xfId="0" applyFont="1" applyFill="1" applyAlignment="1">
      <alignment vertical="center" wrapText="1"/>
    </xf>
    <xf numFmtId="0" fontId="162" fillId="6" borderId="2" xfId="0" applyFont="1" applyFill="1" applyBorder="1" applyAlignment="1">
      <alignment horizontal="center" vertical="center" wrapText="1"/>
    </xf>
    <xf numFmtId="0" fontId="162" fillId="2" borderId="0" xfId="0" applyFont="1" applyFill="1" applyAlignment="1">
      <alignment horizontal="center" vertical="center" wrapText="1"/>
    </xf>
    <xf numFmtId="0" fontId="163" fillId="2" borderId="2" xfId="2" applyFont="1" applyFill="1" applyBorder="1" applyAlignment="1" applyProtection="1">
      <alignment vertical="center" wrapText="1"/>
      <protection locked="0"/>
    </xf>
    <xf numFmtId="0" fontId="163" fillId="2" borderId="2" xfId="2" applyFont="1" applyFill="1" applyBorder="1" applyAlignment="1" applyProtection="1">
      <alignment horizontal="center" vertical="center" wrapText="1"/>
      <protection locked="0"/>
    </xf>
    <xf numFmtId="9" fontId="165" fillId="2" borderId="2" xfId="2" applyNumberFormat="1" applyFont="1" applyFill="1" applyBorder="1" applyAlignment="1" applyProtection="1">
      <alignment horizontal="center" vertical="center" wrapText="1"/>
      <protection locked="0"/>
    </xf>
    <xf numFmtId="0" fontId="164" fillId="2" borderId="0" xfId="2" applyFont="1" applyFill="1" applyAlignment="1" applyProtection="1">
      <alignment horizontal="center" vertical="center" wrapText="1"/>
      <protection locked="0"/>
    </xf>
    <xf numFmtId="9" fontId="164" fillId="2" borderId="0" xfId="1" applyFont="1" applyFill="1" applyBorder="1" applyAlignment="1" applyProtection="1">
      <alignment vertical="center" wrapText="1"/>
      <protection locked="0"/>
    </xf>
    <xf numFmtId="9" fontId="145" fillId="0" borderId="0" xfId="2" applyNumberFormat="1" applyFont="1" applyProtection="1">
      <protection locked="0"/>
    </xf>
    <xf numFmtId="0" fontId="167" fillId="0" borderId="0" xfId="2" applyFont="1" applyProtection="1">
      <protection locked="0"/>
    </xf>
    <xf numFmtId="9" fontId="165" fillId="2" borderId="41" xfId="2" applyNumberFormat="1" applyFont="1" applyFill="1" applyBorder="1" applyAlignment="1" applyProtection="1">
      <alignment horizontal="center" vertical="center" wrapText="1"/>
      <protection locked="0"/>
    </xf>
    <xf numFmtId="0" fontId="167" fillId="8" borderId="0" xfId="2" applyFont="1" applyFill="1" applyProtection="1">
      <protection locked="0"/>
    </xf>
    <xf numFmtId="9" fontId="166" fillId="2" borderId="33" xfId="2" applyNumberFormat="1" applyFont="1" applyFill="1" applyBorder="1" applyAlignment="1" applyProtection="1">
      <alignment vertical="center" wrapText="1"/>
      <protection locked="0"/>
    </xf>
    <xf numFmtId="0" fontId="169" fillId="8" borderId="0" xfId="2" applyFont="1" applyFill="1" applyAlignment="1" applyProtection="1">
      <alignment horizontal="center" vertical="center"/>
      <protection locked="0"/>
    </xf>
    <xf numFmtId="0" fontId="172" fillId="8" borderId="0" xfId="2" applyFont="1" applyFill="1" applyProtection="1">
      <protection locked="0"/>
    </xf>
    <xf numFmtId="0" fontId="145" fillId="0" borderId="38" xfId="2" applyFont="1" applyBorder="1" applyProtection="1">
      <protection locked="0"/>
    </xf>
    <xf numFmtId="0" fontId="147" fillId="0" borderId="39" xfId="2" applyFont="1" applyBorder="1" applyAlignment="1" applyProtection="1">
      <alignment vertical="center" wrapText="1"/>
      <protection locked="0"/>
    </xf>
    <xf numFmtId="0" fontId="147" fillId="0" borderId="39" xfId="2" applyFont="1" applyBorder="1" applyAlignment="1" applyProtection="1">
      <alignment horizontal="center" vertical="center" wrapText="1"/>
      <protection locked="0"/>
    </xf>
    <xf numFmtId="0" fontId="147" fillId="0" borderId="39" xfId="2" applyFont="1" applyBorder="1" applyAlignment="1" applyProtection="1">
      <alignment horizontal="justify" vertical="center" wrapText="1"/>
      <protection locked="0"/>
    </xf>
    <xf numFmtId="166" fontId="147" fillId="0" borderId="39" xfId="2" applyNumberFormat="1" applyFont="1" applyBorder="1" applyAlignment="1" applyProtection="1">
      <alignment horizontal="center" vertical="center" wrapText="1"/>
      <protection locked="0"/>
    </xf>
    <xf numFmtId="9" fontId="164" fillId="2" borderId="39" xfId="1" applyFont="1" applyFill="1" applyBorder="1" applyAlignment="1" applyProtection="1">
      <alignment vertical="center" wrapText="1"/>
      <protection locked="0"/>
    </xf>
    <xf numFmtId="0" fontId="167" fillId="8" borderId="0" xfId="2" applyFont="1" applyFill="1" applyAlignment="1" applyProtection="1">
      <alignment vertical="center"/>
      <protection locked="0"/>
    </xf>
    <xf numFmtId="0" fontId="172" fillId="8" borderId="0" xfId="2" applyFont="1" applyFill="1" applyAlignment="1" applyProtection="1">
      <alignment vertical="center"/>
      <protection locked="0"/>
    </xf>
    <xf numFmtId="0" fontId="147" fillId="0" borderId="0" xfId="2" applyFont="1" applyAlignment="1" applyProtection="1">
      <alignment vertical="center" wrapText="1"/>
      <protection locked="0"/>
    </xf>
    <xf numFmtId="0" fontId="147" fillId="0" borderId="0" xfId="2" applyFont="1" applyAlignment="1" applyProtection="1">
      <alignment horizontal="center" vertical="center" wrapText="1"/>
      <protection locked="0"/>
    </xf>
    <xf numFmtId="0" fontId="147" fillId="0" borderId="0" xfId="2" applyFont="1" applyAlignment="1" applyProtection="1">
      <alignment horizontal="justify" vertical="center" wrapText="1"/>
      <protection locked="0"/>
    </xf>
    <xf numFmtId="166" fontId="147" fillId="0" borderId="0" xfId="2" applyNumberFormat="1" applyFont="1" applyAlignment="1" applyProtection="1">
      <alignment horizontal="center" vertical="center" wrapText="1"/>
      <protection locked="0"/>
    </xf>
    <xf numFmtId="0" fontId="164" fillId="2" borderId="0" xfId="2" applyFont="1" applyFill="1" applyAlignment="1" applyProtection="1">
      <alignment horizontal="center"/>
      <protection locked="0"/>
    </xf>
    <xf numFmtId="0" fontId="164" fillId="0" borderId="0" xfId="2" applyFont="1" applyAlignment="1" applyProtection="1">
      <alignment horizontal="center" vertical="center" wrapText="1"/>
      <protection locked="0"/>
    </xf>
    <xf numFmtId="0" fontId="164" fillId="0" borderId="0" xfId="2" applyFont="1" applyAlignment="1" applyProtection="1">
      <alignment horizontal="justify" vertical="center" wrapText="1"/>
      <protection locked="0"/>
    </xf>
    <xf numFmtId="0" fontId="164" fillId="0" borderId="0" xfId="2" applyFont="1" applyAlignment="1" applyProtection="1">
      <alignment horizontal="justify" wrapText="1"/>
      <protection locked="0"/>
    </xf>
    <xf numFmtId="0" fontId="172" fillId="8" borderId="0" xfId="2" applyFont="1" applyFill="1" applyAlignment="1" applyProtection="1">
      <alignment horizontal="center"/>
      <protection locked="0"/>
    </xf>
    <xf numFmtId="0" fontId="173" fillId="2" borderId="0" xfId="0" applyFont="1" applyFill="1" applyAlignment="1">
      <alignment horizontal="center" vertical="center" wrapText="1"/>
    </xf>
    <xf numFmtId="0" fontId="161" fillId="6" borderId="2" xfId="0" applyFont="1" applyFill="1" applyBorder="1" applyAlignment="1">
      <alignment horizontal="center" vertical="center" wrapText="1"/>
    </xf>
    <xf numFmtId="0" fontId="174" fillId="2" borderId="0" xfId="2" applyFont="1" applyFill="1" applyAlignment="1" applyProtection="1">
      <alignment wrapText="1"/>
      <protection locked="0"/>
    </xf>
    <xf numFmtId="0" fontId="175" fillId="2" borderId="37" xfId="2" applyFont="1" applyFill="1" applyBorder="1" applyAlignment="1" applyProtection="1">
      <alignment wrapText="1"/>
      <protection locked="0"/>
    </xf>
    <xf numFmtId="0" fontId="175" fillId="22" borderId="0" xfId="2" applyFont="1" applyFill="1" applyAlignment="1" applyProtection="1">
      <alignment wrapText="1"/>
      <protection locked="0"/>
    </xf>
    <xf numFmtId="0" fontId="174" fillId="0" borderId="0" xfId="2" applyFont="1" applyAlignment="1" applyProtection="1">
      <alignment wrapText="1"/>
      <protection locked="0"/>
    </xf>
    <xf numFmtId="0" fontId="177" fillId="0" borderId="0" xfId="2" applyFont="1" applyAlignment="1" applyProtection="1">
      <alignment wrapText="1"/>
      <protection locked="0"/>
    </xf>
    <xf numFmtId="0" fontId="143" fillId="8" borderId="2" xfId="2" applyFont="1" applyFill="1" applyBorder="1" applyAlignment="1" applyProtection="1">
      <alignment horizontal="center" vertical="center" wrapText="1"/>
      <protection locked="0"/>
    </xf>
    <xf numFmtId="0" fontId="143" fillId="3" borderId="2" xfId="0" applyFont="1" applyFill="1" applyBorder="1" applyAlignment="1">
      <alignment horizontal="center" vertical="center" wrapText="1"/>
    </xf>
    <xf numFmtId="0" fontId="174" fillId="0" borderId="37" xfId="2" applyFont="1" applyBorder="1" applyAlignment="1" applyProtection="1">
      <alignment wrapText="1"/>
      <protection locked="0"/>
    </xf>
    <xf numFmtId="0" fontId="178" fillId="8" borderId="2" xfId="2" applyFont="1" applyFill="1" applyBorder="1" applyAlignment="1" applyProtection="1">
      <alignment horizontal="center" vertical="center" wrapText="1"/>
      <protection locked="0"/>
    </xf>
    <xf numFmtId="0" fontId="178" fillId="16" borderId="2" xfId="2" applyFont="1" applyFill="1" applyBorder="1" applyAlignment="1" applyProtection="1">
      <alignment horizontal="center" vertical="center" wrapText="1"/>
      <protection locked="0"/>
    </xf>
    <xf numFmtId="0" fontId="178" fillId="2" borderId="2" xfId="2" applyFont="1" applyFill="1" applyBorder="1" applyAlignment="1" applyProtection="1">
      <alignment horizontal="center" vertical="center" wrapText="1"/>
      <protection locked="0"/>
    </xf>
    <xf numFmtId="0" fontId="178" fillId="17" borderId="2" xfId="2" applyFont="1" applyFill="1" applyBorder="1" applyAlignment="1" applyProtection="1">
      <alignment horizontal="center" vertical="center" wrapText="1"/>
      <protection locked="0"/>
    </xf>
    <xf numFmtId="0" fontId="179" fillId="17" borderId="2" xfId="2" applyFont="1" applyFill="1" applyBorder="1" applyAlignment="1" applyProtection="1">
      <alignment horizontal="center" vertical="center" wrapText="1"/>
      <protection locked="0"/>
    </xf>
    <xf numFmtId="0" fontId="179" fillId="16" borderId="2" xfId="2" applyFont="1" applyFill="1" applyBorder="1" applyAlignment="1" applyProtection="1">
      <alignment horizontal="center" vertical="center" wrapText="1"/>
      <protection locked="0"/>
    </xf>
    <xf numFmtId="0" fontId="179" fillId="2" borderId="2" xfId="2" applyFont="1" applyFill="1" applyBorder="1" applyAlignment="1" applyProtection="1">
      <alignment horizontal="center" vertical="center" wrapText="1"/>
      <protection locked="0"/>
    </xf>
    <xf numFmtId="0" fontId="179" fillId="2" borderId="32" xfId="2" applyFont="1" applyFill="1" applyBorder="1" applyAlignment="1" applyProtection="1">
      <alignment horizontal="center" vertical="center" wrapText="1"/>
      <protection locked="0"/>
    </xf>
    <xf numFmtId="1" fontId="180" fillId="0" borderId="0" xfId="2" applyNumberFormat="1" applyFont="1" applyProtection="1">
      <protection locked="0"/>
    </xf>
    <xf numFmtId="1" fontId="180" fillId="2" borderId="0" xfId="2" applyNumberFormat="1" applyFont="1" applyFill="1" applyProtection="1">
      <protection locked="0"/>
    </xf>
    <xf numFmtId="1" fontId="180" fillId="0" borderId="37" xfId="2" applyNumberFormat="1" applyFont="1" applyBorder="1" applyProtection="1">
      <protection locked="0"/>
    </xf>
    <xf numFmtId="167" fontId="181" fillId="0" borderId="0" xfId="6" applyNumberFormat="1" applyFont="1" applyAlignment="1">
      <alignment horizontal="center" vertical="top" wrapText="1"/>
    </xf>
    <xf numFmtId="1" fontId="179" fillId="2" borderId="0" xfId="2" applyNumberFormat="1" applyFont="1" applyFill="1" applyAlignment="1" applyProtection="1">
      <alignment horizontal="right" vertical="center"/>
      <protection locked="0"/>
    </xf>
    <xf numFmtId="1" fontId="158" fillId="2" borderId="0" xfId="2" applyNumberFormat="1" applyFont="1" applyFill="1" applyAlignment="1" applyProtection="1">
      <alignment horizontal="center" vertical="center"/>
      <protection locked="0"/>
    </xf>
    <xf numFmtId="9" fontId="137" fillId="2" borderId="0" xfId="5" applyFont="1" applyFill="1" applyAlignment="1">
      <alignment horizontal="center" vertical="center"/>
    </xf>
    <xf numFmtId="0" fontId="167" fillId="0" borderId="34" xfId="2" applyFont="1" applyBorder="1" applyProtection="1">
      <protection locked="0"/>
    </xf>
    <xf numFmtId="0" fontId="167" fillId="0" borderId="35" xfId="2" applyFont="1" applyBorder="1" applyAlignment="1" applyProtection="1">
      <alignment horizontal="center"/>
      <protection locked="0"/>
    </xf>
    <xf numFmtId="0" fontId="167" fillId="0" borderId="36" xfId="2" applyFont="1" applyBorder="1" applyAlignment="1" applyProtection="1">
      <alignment horizontal="center"/>
      <protection locked="0"/>
    </xf>
    <xf numFmtId="0" fontId="145" fillId="0" borderId="0" xfId="2" applyFont="1" applyAlignment="1" applyProtection="1">
      <alignment horizontal="center"/>
      <protection locked="0"/>
    </xf>
    <xf numFmtId="0" fontId="145" fillId="0" borderId="1" xfId="2" applyFont="1" applyBorder="1" applyAlignment="1" applyProtection="1">
      <alignment horizontal="center"/>
      <protection locked="0"/>
    </xf>
    <xf numFmtId="0" fontId="147" fillId="0" borderId="0" xfId="2" applyFont="1" applyAlignment="1" applyProtection="1">
      <alignment horizontal="center" vertical="center"/>
      <protection locked="0"/>
    </xf>
    <xf numFmtId="0" fontId="145" fillId="0" borderId="39" xfId="2" applyFont="1" applyBorder="1" applyAlignment="1" applyProtection="1">
      <alignment horizontal="center"/>
      <protection locked="0"/>
    </xf>
    <xf numFmtId="0" fontId="145" fillId="0" borderId="40" xfId="2" applyFont="1" applyBorder="1" applyAlignment="1" applyProtection="1">
      <alignment horizontal="center"/>
      <protection locked="0"/>
    </xf>
    <xf numFmtId="0" fontId="145" fillId="0" borderId="39" xfId="2" applyFont="1" applyBorder="1" applyProtection="1">
      <protection locked="0"/>
    </xf>
    <xf numFmtId="0" fontId="145" fillId="0" borderId="39" xfId="2" applyFont="1" applyBorder="1" applyAlignment="1" applyProtection="1">
      <alignment horizontal="center" vertical="center"/>
      <protection locked="0"/>
    </xf>
    <xf numFmtId="0" fontId="166" fillId="0" borderId="0" xfId="2" applyFont="1" applyAlignment="1" applyProtection="1">
      <alignment vertical="center" wrapText="1"/>
      <protection locked="0"/>
    </xf>
    <xf numFmtId="0" fontId="145" fillId="0" borderId="101" xfId="2" applyFont="1" applyBorder="1" applyAlignment="1" applyProtection="1">
      <alignment horizontal="center" vertical="center"/>
      <protection locked="0"/>
    </xf>
    <xf numFmtId="0" fontId="145" fillId="0" borderId="111" xfId="2" applyFont="1" applyBorder="1" applyAlignment="1" applyProtection="1">
      <alignment horizontal="center" vertical="center"/>
      <protection locked="0"/>
    </xf>
    <xf numFmtId="0" fontId="145" fillId="0" borderId="118" xfId="2" applyFont="1" applyBorder="1" applyAlignment="1" applyProtection="1">
      <alignment horizontal="center" vertical="center"/>
      <protection locked="0"/>
    </xf>
    <xf numFmtId="0" fontId="33" fillId="2" borderId="0" xfId="2" applyFont="1" applyFill="1" applyAlignment="1" applyProtection="1">
      <alignment vertical="center" wrapText="1"/>
      <protection locked="0"/>
    </xf>
    <xf numFmtId="0" fontId="33" fillId="2" borderId="32" xfId="2" applyFont="1" applyFill="1" applyBorder="1" applyAlignment="1" applyProtection="1">
      <alignment vertical="center" wrapText="1"/>
      <protection locked="0"/>
    </xf>
    <xf numFmtId="0" fontId="33" fillId="2" borderId="73" xfId="2" applyFont="1" applyFill="1" applyBorder="1" applyAlignment="1" applyProtection="1">
      <alignment vertical="center" wrapText="1"/>
      <protection locked="0"/>
    </xf>
    <xf numFmtId="0" fontId="33" fillId="2" borderId="73" xfId="2" applyFont="1" applyFill="1" applyBorder="1" applyAlignment="1" applyProtection="1">
      <alignment horizontal="left" vertical="center" wrapText="1"/>
      <protection locked="0"/>
    </xf>
    <xf numFmtId="0" fontId="33" fillId="2" borderId="73" xfId="2" applyFont="1" applyFill="1" applyBorder="1" applyAlignment="1" applyProtection="1">
      <alignment horizontal="center" vertical="center" wrapText="1"/>
      <protection locked="0"/>
    </xf>
    <xf numFmtId="9" fontId="44" fillId="2" borderId="73" xfId="2" applyNumberFormat="1" applyFont="1" applyFill="1" applyBorder="1" applyAlignment="1" applyProtection="1">
      <alignment horizontal="center" vertical="center" wrapText="1"/>
      <protection locked="0"/>
    </xf>
    <xf numFmtId="0" fontId="30" fillId="2" borderId="86" xfId="0" applyFont="1" applyFill="1" applyBorder="1" applyAlignment="1">
      <alignment vertical="center" wrapText="1"/>
    </xf>
    <xf numFmtId="0" fontId="30" fillId="2" borderId="87" xfId="0" applyFont="1" applyFill="1" applyBorder="1" applyAlignment="1">
      <alignment vertical="center" wrapText="1"/>
    </xf>
    <xf numFmtId="0" fontId="30" fillId="2" borderId="90" xfId="0" applyFont="1" applyFill="1" applyBorder="1" applyAlignment="1">
      <alignment vertical="center" wrapText="1"/>
    </xf>
    <xf numFmtId="9" fontId="34" fillId="2" borderId="93" xfId="1" applyFont="1" applyFill="1" applyBorder="1" applyAlignment="1" applyProtection="1">
      <alignment vertical="center" wrapText="1"/>
      <protection locked="0"/>
    </xf>
    <xf numFmtId="9" fontId="34" fillId="2" borderId="71" xfId="1" applyFont="1" applyFill="1" applyBorder="1" applyAlignment="1" applyProtection="1">
      <alignment vertical="center" wrapText="1"/>
      <protection locked="0"/>
    </xf>
    <xf numFmtId="9" fontId="34" fillId="2" borderId="80" xfId="1" applyFont="1" applyFill="1" applyBorder="1" applyAlignment="1" applyProtection="1">
      <alignment vertical="center" wrapText="1"/>
      <protection locked="0"/>
    </xf>
    <xf numFmtId="0" fontId="13" fillId="6" borderId="32" xfId="0" applyFont="1" applyFill="1" applyBorder="1" applyAlignment="1">
      <alignment horizontal="center" vertical="center" wrapText="1"/>
    </xf>
    <xf numFmtId="0" fontId="182" fillId="22" borderId="2" xfId="2" applyFont="1" applyFill="1" applyBorder="1" applyAlignment="1" applyProtection="1">
      <alignment horizontal="center" vertical="center"/>
      <protection locked="0"/>
    </xf>
    <xf numFmtId="0" fontId="29" fillId="2" borderId="0" xfId="2" applyFont="1" applyFill="1" applyAlignment="1" applyProtection="1">
      <alignment vertical="center" wrapText="1"/>
      <protection locked="0"/>
    </xf>
    <xf numFmtId="0" fontId="60" fillId="0" borderId="2" xfId="16" applyFont="1" applyBorder="1" applyAlignment="1">
      <alignment horizontal="center" vertical="center"/>
    </xf>
    <xf numFmtId="0" fontId="60" fillId="22" borderId="2" xfId="16" applyFont="1" applyFill="1" applyBorder="1"/>
    <xf numFmtId="0" fontId="50" fillId="2" borderId="32" xfId="2" applyFont="1" applyFill="1" applyBorder="1" applyAlignment="1" applyProtection="1">
      <alignment horizontal="center" vertical="center" wrapText="1"/>
      <protection locked="0"/>
    </xf>
    <xf numFmtId="0" fontId="50" fillId="3" borderId="32" xfId="2" applyFont="1" applyFill="1" applyBorder="1" applyAlignment="1" applyProtection="1">
      <alignment horizontal="center" vertical="center" wrapText="1"/>
      <protection locked="0"/>
    </xf>
    <xf numFmtId="1" fontId="55" fillId="0" borderId="86" xfId="2" applyNumberFormat="1" applyFont="1" applyBorder="1" applyProtection="1">
      <protection locked="0"/>
    </xf>
    <xf numFmtId="1" fontId="54" fillId="2" borderId="87" xfId="2" applyNumberFormat="1" applyFont="1" applyFill="1" applyBorder="1" applyAlignment="1" applyProtection="1">
      <alignment horizontal="right" vertical="center"/>
      <protection locked="0"/>
    </xf>
    <xf numFmtId="0" fontId="18" fillId="0" borderId="92" xfId="2" applyFont="1" applyBorder="1" applyProtection="1">
      <protection locked="0"/>
    </xf>
    <xf numFmtId="167" fontId="56" fillId="0" borderId="0" xfId="6" applyNumberFormat="1" applyFont="1" applyBorder="1" applyAlignment="1">
      <alignment horizontal="center" vertical="top" wrapText="1"/>
    </xf>
    <xf numFmtId="9" fontId="3" fillId="2" borderId="0" xfId="5" applyFont="1" applyFill="1" applyBorder="1" applyAlignment="1">
      <alignment horizontal="center" vertical="center"/>
    </xf>
    <xf numFmtId="9" fontId="3" fillId="2" borderId="93" xfId="5" applyFont="1" applyFill="1" applyBorder="1" applyAlignment="1">
      <alignment horizontal="center" vertical="center"/>
    </xf>
    <xf numFmtId="0" fontId="58" fillId="0" borderId="92" xfId="2" applyFont="1" applyBorder="1" applyProtection="1">
      <protection locked="0"/>
    </xf>
    <xf numFmtId="0" fontId="58" fillId="0" borderId="134" xfId="2" applyFont="1" applyBorder="1" applyAlignment="1" applyProtection="1">
      <alignment horizontal="center"/>
      <protection locked="0"/>
    </xf>
    <xf numFmtId="0" fontId="18" fillId="0" borderId="93" xfId="2" applyFont="1" applyBorder="1" applyAlignment="1" applyProtection="1">
      <alignment horizontal="center"/>
      <protection locked="0"/>
    </xf>
    <xf numFmtId="0" fontId="59" fillId="0" borderId="0" xfId="2" applyFont="1" applyAlignment="1" applyProtection="1">
      <alignment horizontal="center"/>
      <protection locked="0"/>
    </xf>
    <xf numFmtId="0" fontId="18" fillId="0" borderId="91" xfId="2" applyFont="1" applyBorder="1" applyProtection="1">
      <protection locked="0"/>
    </xf>
    <xf numFmtId="0" fontId="18" fillId="0" borderId="71" xfId="2" applyFont="1" applyBorder="1" applyProtection="1">
      <protection locked="0"/>
    </xf>
    <xf numFmtId="0" fontId="18" fillId="0" borderId="71" xfId="2" applyFont="1" applyBorder="1" applyAlignment="1" applyProtection="1">
      <alignment horizontal="center" vertical="center"/>
      <protection locked="0"/>
    </xf>
    <xf numFmtId="0" fontId="18" fillId="0" borderId="80" xfId="2" applyFont="1" applyBorder="1" applyAlignment="1" applyProtection="1">
      <alignment horizontal="center" vertical="center"/>
      <protection locked="0"/>
    </xf>
    <xf numFmtId="0" fontId="33" fillId="2" borderId="82" xfId="2" applyFont="1" applyFill="1" applyBorder="1" applyAlignment="1" applyProtection="1">
      <alignment horizontal="justify" vertical="center" wrapText="1"/>
      <protection locked="0"/>
    </xf>
    <xf numFmtId="0" fontId="33" fillId="2" borderId="74" xfId="2" applyFont="1" applyFill="1" applyBorder="1" applyAlignment="1" applyProtection="1">
      <alignment horizontal="center" vertical="center" wrapText="1"/>
      <protection locked="0"/>
    </xf>
    <xf numFmtId="0" fontId="8" fillId="2" borderId="2" xfId="3" applyFont="1" applyFill="1" applyBorder="1" applyAlignment="1">
      <alignment vertical="center" wrapText="1"/>
    </xf>
    <xf numFmtId="0" fontId="153" fillId="22" borderId="50" xfId="0" applyFont="1" applyFill="1" applyBorder="1" applyAlignment="1">
      <alignment horizontal="left" wrapText="1"/>
    </xf>
    <xf numFmtId="0" fontId="153" fillId="22" borderId="51" xfId="0" applyFont="1" applyFill="1" applyBorder="1" applyAlignment="1">
      <alignment vertical="center" wrapText="1"/>
    </xf>
    <xf numFmtId="0" fontId="99" fillId="0" borderId="2" xfId="0" applyFont="1" applyBorder="1" applyAlignment="1">
      <alignment vertical="center" wrapText="1"/>
    </xf>
    <xf numFmtId="0" fontId="99" fillId="0" borderId="2" xfId="0" applyFont="1" applyBorder="1" applyAlignment="1">
      <alignment vertical="center"/>
    </xf>
    <xf numFmtId="0" fontId="2" fillId="0" borderId="0" xfId="12" applyFont="1" applyAlignment="1">
      <alignment vertical="top" wrapText="1"/>
    </xf>
    <xf numFmtId="0" fontId="0" fillId="0" borderId="78" xfId="0" applyBorder="1" applyAlignment="1">
      <alignment horizontal="center" vertical="center"/>
    </xf>
    <xf numFmtId="0" fontId="0" fillId="0" borderId="78" xfId="0" applyBorder="1" applyAlignment="1">
      <alignment horizontal="center" vertical="center" wrapText="1"/>
    </xf>
    <xf numFmtId="0" fontId="103" fillId="22" borderId="78" xfId="0" applyFont="1" applyFill="1" applyBorder="1" applyAlignment="1">
      <alignment horizontal="center" vertical="center"/>
    </xf>
    <xf numFmtId="0" fontId="8" fillId="0" borderId="0" xfId="0" applyFont="1" applyAlignment="1">
      <alignment vertical="center" wrapText="1"/>
    </xf>
    <xf numFmtId="0" fontId="117" fillId="0" borderId="2" xfId="3" applyFont="1" applyBorder="1" applyAlignment="1">
      <alignment horizontal="center" vertical="center" wrapText="1"/>
    </xf>
    <xf numFmtId="0" fontId="125" fillId="28" borderId="0" xfId="16" applyFill="1" applyAlignment="1">
      <alignment horizontal="center" vertical="center" wrapText="1"/>
    </xf>
    <xf numFmtId="0" fontId="114" fillId="20" borderId="147" xfId="0" applyFont="1" applyFill="1" applyBorder="1" applyAlignment="1">
      <alignment horizontal="center" vertical="center"/>
    </xf>
    <xf numFmtId="0" fontId="114" fillId="20" borderId="140" xfId="0" applyFont="1" applyFill="1" applyBorder="1" applyAlignment="1">
      <alignment horizontal="center" vertical="center"/>
    </xf>
    <xf numFmtId="0" fontId="114" fillId="20" borderId="141" xfId="0" applyFont="1" applyFill="1" applyBorder="1" applyAlignment="1">
      <alignment horizontal="center" vertical="center"/>
    </xf>
    <xf numFmtId="0" fontId="114" fillId="8" borderId="139" xfId="0" applyFont="1" applyFill="1" applyBorder="1" applyAlignment="1">
      <alignment horizontal="center" vertical="center"/>
    </xf>
    <xf numFmtId="0" fontId="114" fillId="8" borderId="140" xfId="0" applyFont="1" applyFill="1" applyBorder="1" applyAlignment="1">
      <alignment horizontal="center" vertical="center"/>
    </xf>
    <xf numFmtId="0" fontId="114" fillId="8" borderId="141" xfId="0" applyFont="1" applyFill="1" applyBorder="1" applyAlignment="1">
      <alignment horizontal="center" vertical="center"/>
    </xf>
    <xf numFmtId="0" fontId="114" fillId="20" borderId="139" xfId="0" applyFont="1" applyFill="1" applyBorder="1" applyAlignment="1">
      <alignment horizontal="center" vertical="center"/>
    </xf>
    <xf numFmtId="0" fontId="114" fillId="17" borderId="139" xfId="0" applyFont="1" applyFill="1" applyBorder="1" applyAlignment="1">
      <alignment horizontal="center" vertical="center"/>
    </xf>
    <xf numFmtId="0" fontId="114" fillId="17" borderId="140" xfId="0" applyFont="1" applyFill="1" applyBorder="1" applyAlignment="1">
      <alignment horizontal="center" vertical="center"/>
    </xf>
    <xf numFmtId="0" fontId="114" fillId="30" borderId="141" xfId="0" applyFont="1" applyFill="1" applyBorder="1" applyAlignment="1">
      <alignment horizontal="center" vertical="center"/>
    </xf>
    <xf numFmtId="0" fontId="105" fillId="0" borderId="74" xfId="0" applyFont="1" applyBorder="1" applyAlignment="1">
      <alignment horizontal="center" vertical="center"/>
    </xf>
    <xf numFmtId="0" fontId="105" fillId="0" borderId="73" xfId="0" applyFont="1" applyBorder="1" applyAlignment="1">
      <alignment horizontal="center" vertical="center"/>
    </xf>
    <xf numFmtId="0" fontId="105" fillId="0" borderId="143" xfId="0" applyFont="1" applyBorder="1" applyAlignment="1">
      <alignment horizontal="center" vertical="center"/>
    </xf>
    <xf numFmtId="0" fontId="114" fillId="0" borderId="143" xfId="0" applyFont="1" applyBorder="1"/>
    <xf numFmtId="0" fontId="105" fillId="0" borderId="142" xfId="0" applyFont="1" applyBorder="1" applyAlignment="1">
      <alignment horizontal="center"/>
    </xf>
    <xf numFmtId="0" fontId="105" fillId="0" borderId="73" xfId="0" applyFont="1" applyBorder="1" applyAlignment="1">
      <alignment horizontal="center"/>
    </xf>
    <xf numFmtId="0" fontId="105" fillId="0" borderId="143" xfId="0" applyFont="1" applyBorder="1" applyAlignment="1">
      <alignment horizontal="center"/>
    </xf>
    <xf numFmtId="0" fontId="105" fillId="0" borderId="143" xfId="0" applyFont="1" applyBorder="1"/>
    <xf numFmtId="0" fontId="105" fillId="0" borderId="148" xfId="0" applyFont="1" applyBorder="1" applyAlignment="1">
      <alignment horizontal="center" vertical="center"/>
    </xf>
    <xf numFmtId="0" fontId="105" fillId="0" borderId="145" xfId="0" applyFont="1" applyBorder="1" applyAlignment="1">
      <alignment horizontal="center" vertical="center"/>
    </xf>
    <xf numFmtId="0" fontId="105" fillId="0" borderId="146" xfId="0" applyFont="1" applyBorder="1" applyAlignment="1">
      <alignment horizontal="center" vertical="center"/>
    </xf>
    <xf numFmtId="0" fontId="105" fillId="0" borderId="144" xfId="0" applyFont="1" applyBorder="1" applyAlignment="1">
      <alignment horizontal="center"/>
    </xf>
    <xf numFmtId="0" fontId="105" fillId="0" borderId="145" xfId="0" applyFont="1" applyBorder="1" applyAlignment="1">
      <alignment horizontal="center"/>
    </xf>
    <xf numFmtId="0" fontId="105" fillId="0" borderId="146" xfId="0" applyFont="1" applyBorder="1" applyAlignment="1">
      <alignment horizontal="center"/>
    </xf>
    <xf numFmtId="0" fontId="92" fillId="0" borderId="146" xfId="16" applyFont="1" applyBorder="1" applyAlignment="1">
      <alignment horizontal="center" vertical="center" wrapText="1"/>
    </xf>
    <xf numFmtId="0" fontId="92" fillId="0" borderId="0" xfId="16" applyFont="1" applyAlignment="1">
      <alignment horizontal="center" vertical="center" wrapText="1"/>
    </xf>
    <xf numFmtId="0" fontId="106" fillId="0" borderId="0" xfId="16" applyFont="1" applyAlignment="1">
      <alignment horizontal="center" vertical="center" wrapText="1"/>
    </xf>
    <xf numFmtId="0" fontId="114" fillId="0" borderId="0" xfId="16" applyFont="1" applyAlignment="1">
      <alignment horizontal="center" vertical="center" wrapText="1"/>
    </xf>
    <xf numFmtId="0" fontId="114" fillId="4" borderId="31" xfId="16" applyFont="1" applyFill="1" applyBorder="1" applyAlignment="1">
      <alignment horizontal="center" vertical="center" wrapText="1"/>
    </xf>
    <xf numFmtId="0" fontId="186" fillId="0" borderId="0" xfId="16" applyFont="1" applyAlignment="1">
      <alignment horizontal="center" vertical="center" wrapText="1"/>
    </xf>
    <xf numFmtId="0" fontId="105" fillId="0" borderId="2" xfId="16" applyFont="1" applyBorder="1" applyAlignment="1">
      <alignment horizontal="center" vertical="center" wrapText="1"/>
    </xf>
    <xf numFmtId="9" fontId="105" fillId="0" borderId="2" xfId="19" applyFont="1" applyFill="1" applyBorder="1" applyAlignment="1">
      <alignment horizontal="center" vertical="center" wrapText="1"/>
    </xf>
    <xf numFmtId="9" fontId="105" fillId="0" borderId="2" xfId="16" applyNumberFormat="1" applyFont="1" applyBorder="1" applyAlignment="1">
      <alignment horizontal="center" vertical="center" wrapText="1"/>
    </xf>
    <xf numFmtId="9" fontId="104" fillId="0" borderId="2" xfId="16" applyNumberFormat="1" applyFont="1" applyBorder="1" applyAlignment="1">
      <alignment horizontal="center" vertical="center" wrapText="1"/>
    </xf>
    <xf numFmtId="0" fontId="107" fillId="4" borderId="4" xfId="16" applyFont="1" applyFill="1" applyBorder="1" applyAlignment="1">
      <alignment horizontal="center" vertical="center" wrapText="1"/>
    </xf>
    <xf numFmtId="0" fontId="185" fillId="0" borderId="73" xfId="16" applyFont="1" applyBorder="1" applyAlignment="1">
      <alignment horizontal="center" vertical="center" wrapText="1"/>
    </xf>
    <xf numFmtId="0" fontId="104" fillId="0" borderId="5" xfId="16" applyFont="1" applyBorder="1" applyAlignment="1">
      <alignment horizontal="center" vertical="center" wrapText="1"/>
    </xf>
    <xf numFmtId="0" fontId="104" fillId="0" borderId="2" xfId="16" applyFont="1" applyBorder="1" applyAlignment="1">
      <alignment horizontal="center" vertical="center" wrapText="1"/>
    </xf>
    <xf numFmtId="2" fontId="104" fillId="0" borderId="2" xfId="16" applyNumberFormat="1" applyFont="1" applyBorder="1" applyAlignment="1">
      <alignment horizontal="center" vertical="center" wrapText="1"/>
    </xf>
    <xf numFmtId="2" fontId="105" fillId="0" borderId="2" xfId="16" applyNumberFormat="1" applyFont="1" applyBorder="1" applyAlignment="1">
      <alignment horizontal="center" vertical="center" wrapText="1"/>
    </xf>
    <xf numFmtId="9" fontId="104" fillId="0" borderId="2" xfId="19" applyFont="1" applyFill="1" applyBorder="1" applyAlignment="1">
      <alignment horizontal="center" vertical="center" wrapText="1"/>
    </xf>
    <xf numFmtId="9" fontId="188" fillId="0" borderId="2" xfId="19" applyFont="1" applyBorder="1" applyAlignment="1">
      <alignment horizontal="center" vertical="center" wrapText="1"/>
    </xf>
    <xf numFmtId="0" fontId="105" fillId="0" borderId="5" xfId="16" applyFont="1" applyBorder="1" applyAlignment="1">
      <alignment horizontal="center" vertical="center" wrapText="1"/>
    </xf>
    <xf numFmtId="0" fontId="8" fillId="31" borderId="20" xfId="0" applyFont="1" applyFill="1" applyBorder="1" applyAlignment="1">
      <alignment horizontal="center" vertical="center"/>
    </xf>
    <xf numFmtId="0" fontId="8" fillId="31" borderId="16" xfId="0" applyFont="1" applyFill="1" applyBorder="1" applyAlignment="1">
      <alignment horizontal="center" vertical="center"/>
    </xf>
    <xf numFmtId="0" fontId="8" fillId="8" borderId="16" xfId="0" applyFont="1" applyFill="1" applyBorder="1" applyAlignment="1">
      <alignment horizontal="center" vertical="center"/>
    </xf>
    <xf numFmtId="0" fontId="8" fillId="32" borderId="16" xfId="0" applyFont="1" applyFill="1" applyBorder="1" applyAlignment="1">
      <alignment horizontal="center" vertical="center" wrapText="1"/>
    </xf>
    <xf numFmtId="0" fontId="8" fillId="33" borderId="16" xfId="0" applyFont="1" applyFill="1" applyBorder="1" applyAlignment="1">
      <alignment horizontal="center" vertical="center" wrapText="1"/>
    </xf>
    <xf numFmtId="0" fontId="8" fillId="20" borderId="16" xfId="0" applyFont="1" applyFill="1" applyBorder="1" applyAlignment="1">
      <alignment horizontal="center" vertical="center" wrapText="1"/>
    </xf>
    <xf numFmtId="0" fontId="60" fillId="31" borderId="5" xfId="0" applyFont="1" applyFill="1" applyBorder="1" applyAlignment="1">
      <alignment horizontal="center" vertical="center" wrapText="1"/>
    </xf>
    <xf numFmtId="0" fontId="60" fillId="31" borderId="2" xfId="0" applyFont="1" applyFill="1" applyBorder="1" applyAlignment="1">
      <alignment horizontal="center" vertical="center" wrapText="1"/>
    </xf>
    <xf numFmtId="0" fontId="60" fillId="8" borderId="2" xfId="0" applyFont="1" applyFill="1" applyBorder="1" applyAlignment="1">
      <alignment horizontal="center" vertical="center" wrapText="1"/>
    </xf>
    <xf numFmtId="0" fontId="60" fillId="32" borderId="2" xfId="0" applyFont="1" applyFill="1" applyBorder="1" applyAlignment="1">
      <alignment horizontal="center" vertical="center" wrapText="1"/>
    </xf>
    <xf numFmtId="0" fontId="60" fillId="33" borderId="2" xfId="0" applyFont="1" applyFill="1" applyBorder="1" applyAlignment="1">
      <alignment horizontal="center" vertical="center" wrapText="1"/>
    </xf>
    <xf numFmtId="0" fontId="60" fillId="20" borderId="2" xfId="0" applyFont="1" applyFill="1" applyBorder="1" applyAlignment="1">
      <alignment horizontal="center" vertical="center" wrapText="1"/>
    </xf>
    <xf numFmtId="14" fontId="0" fillId="0" borderId="2" xfId="0" applyNumberFormat="1" applyBorder="1" applyAlignment="1">
      <alignment horizontal="center" vertical="center"/>
    </xf>
    <xf numFmtId="0" fontId="105" fillId="0" borderId="2" xfId="0" applyFont="1" applyBorder="1" applyAlignment="1">
      <alignment horizontal="center"/>
    </xf>
    <xf numFmtId="0" fontId="2" fillId="0" borderId="2" xfId="12" applyFont="1" applyBorder="1" applyAlignment="1">
      <alignment horizontal="center" vertical="center"/>
    </xf>
    <xf numFmtId="0" fontId="190" fillId="20" borderId="2" xfId="0" applyFont="1" applyFill="1" applyBorder="1" applyAlignment="1">
      <alignment horizontal="center" vertical="center"/>
    </xf>
    <xf numFmtId="0" fontId="190" fillId="20" borderId="2" xfId="0" applyFont="1" applyFill="1" applyBorder="1" applyAlignment="1">
      <alignment horizontal="center" vertical="center" wrapText="1"/>
    </xf>
    <xf numFmtId="0" fontId="34" fillId="2" borderId="0" xfId="2" applyFont="1" applyFill="1" applyAlignment="1" applyProtection="1">
      <alignment vertical="center" wrapText="1"/>
      <protection locked="0"/>
    </xf>
    <xf numFmtId="9" fontId="44" fillId="2" borderId="0" xfId="2" applyNumberFormat="1" applyFont="1" applyFill="1" applyAlignment="1" applyProtection="1">
      <alignment vertical="center" wrapText="1"/>
      <protection locked="0"/>
    </xf>
    <xf numFmtId="0" fontId="8" fillId="2" borderId="3" xfId="3" applyFont="1" applyFill="1" applyBorder="1" applyAlignment="1">
      <alignment horizontal="justify" vertical="center" wrapText="1"/>
    </xf>
    <xf numFmtId="9" fontId="2" fillId="2" borderId="2" xfId="1" applyFont="1" applyFill="1" applyBorder="1" applyAlignment="1" applyProtection="1">
      <alignment horizontal="center" vertical="center" wrapText="1"/>
    </xf>
    <xf numFmtId="0" fontId="183" fillId="0" borderId="2" xfId="0" applyFont="1" applyBorder="1" applyAlignment="1">
      <alignment horizontal="center" vertical="center"/>
    </xf>
    <xf numFmtId="0" fontId="125" fillId="0" borderId="73" xfId="16" applyBorder="1" applyAlignment="1">
      <alignment vertical="center" wrapText="1"/>
    </xf>
    <xf numFmtId="0" fontId="125" fillId="0" borderId="73" xfId="16" applyBorder="1" applyAlignment="1">
      <alignment horizontal="center" vertical="center" wrapText="1"/>
    </xf>
    <xf numFmtId="9" fontId="188" fillId="0" borderId="3" xfId="19" applyFont="1" applyBorder="1" applyAlignment="1">
      <alignment horizontal="center" vertical="center" wrapText="1"/>
    </xf>
    <xf numFmtId="0" fontId="114" fillId="20" borderId="24" xfId="11" applyFont="1" applyFill="1" applyBorder="1" applyAlignment="1">
      <alignment horizontal="center" vertical="center" wrapText="1"/>
    </xf>
    <xf numFmtId="0" fontId="114" fillId="20" borderId="78" xfId="11" applyFont="1" applyFill="1" applyBorder="1" applyAlignment="1">
      <alignment horizontal="center" vertical="center" wrapText="1"/>
    </xf>
    <xf numFmtId="0" fontId="105" fillId="0" borderId="2" xfId="19" applyNumberFormat="1" applyFont="1" applyFill="1" applyBorder="1" applyAlignment="1">
      <alignment horizontal="center" vertical="center" wrapText="1"/>
    </xf>
    <xf numFmtId="0" fontId="105" fillId="0" borderId="2" xfId="20" applyNumberFormat="1" applyFont="1" applyFill="1" applyBorder="1" applyAlignment="1">
      <alignment horizontal="center" vertical="center" wrapText="1"/>
    </xf>
    <xf numFmtId="0" fontId="105" fillId="0" borderId="3" xfId="16" applyFont="1" applyBorder="1" applyAlignment="1">
      <alignment horizontal="center" vertical="center" wrapText="1"/>
    </xf>
    <xf numFmtId="0" fontId="114" fillId="20" borderId="25" xfId="11" applyFont="1" applyFill="1" applyBorder="1" applyAlignment="1">
      <alignment horizontal="center" vertical="center" wrapText="1"/>
    </xf>
    <xf numFmtId="0" fontId="125" fillId="0" borderId="79" xfId="16" applyBorder="1" applyAlignment="1">
      <alignment horizontal="center" vertical="center" wrapText="1"/>
    </xf>
    <xf numFmtId="0" fontId="51" fillId="0" borderId="2" xfId="2" applyFont="1" applyBorder="1" applyAlignment="1">
      <alignment horizontal="center" vertical="center" wrapText="1"/>
    </xf>
    <xf numFmtId="0" fontId="52" fillId="0" borderId="2" xfId="2" applyFont="1" applyBorder="1" applyAlignment="1">
      <alignment horizontal="center" vertical="center" wrapText="1"/>
    </xf>
    <xf numFmtId="9" fontId="2" fillId="2" borderId="45" xfId="1" applyFont="1" applyFill="1" applyBorder="1" applyAlignment="1" applyProtection="1">
      <alignment horizontal="center" vertical="center" wrapText="1"/>
    </xf>
    <xf numFmtId="0" fontId="194" fillId="0" borderId="2" xfId="0" applyFont="1" applyBorder="1" applyAlignment="1">
      <alignment vertical="center"/>
    </xf>
    <xf numFmtId="0" fontId="24" fillId="0" borderId="0" xfId="12" applyFont="1" applyAlignment="1">
      <alignment horizontal="right" vertical="center"/>
    </xf>
    <xf numFmtId="0" fontId="24" fillId="0" borderId="0" xfId="12" applyFont="1" applyAlignment="1">
      <alignment horizontal="center" vertical="center" wrapText="1"/>
    </xf>
    <xf numFmtId="0" fontId="2" fillId="0" borderId="2" xfId="12" applyFont="1" applyBorder="1"/>
    <xf numFmtId="0" fontId="24" fillId="22" borderId="2" xfId="3" applyFont="1" applyFill="1" applyBorder="1" applyAlignment="1">
      <alignment horizontal="center" vertical="center"/>
    </xf>
    <xf numFmtId="0" fontId="30" fillId="2" borderId="29" xfId="0" applyFont="1" applyFill="1" applyBorder="1" applyAlignment="1">
      <alignment vertical="center" wrapText="1"/>
    </xf>
    <xf numFmtId="0" fontId="30" fillId="2" borderId="30" xfId="0" applyFont="1" applyFill="1" applyBorder="1" applyAlignment="1">
      <alignment vertical="center" wrapText="1"/>
    </xf>
    <xf numFmtId="0" fontId="30" fillId="2" borderId="31" xfId="0" applyFont="1" applyFill="1" applyBorder="1" applyAlignment="1">
      <alignment vertical="center" wrapText="1"/>
    </xf>
    <xf numFmtId="9" fontId="34" fillId="2" borderId="25" xfId="1" applyFont="1" applyFill="1" applyBorder="1" applyAlignment="1" applyProtection="1">
      <alignment vertical="center" wrapText="1"/>
      <protection locked="0"/>
    </xf>
    <xf numFmtId="9" fontId="34" fillId="2" borderId="27" xfId="1" applyFont="1" applyFill="1" applyBorder="1" applyAlignment="1" applyProtection="1">
      <alignment vertical="center" wrapText="1"/>
      <protection locked="0"/>
    </xf>
    <xf numFmtId="9" fontId="34" fillId="2" borderId="28" xfId="1" applyFont="1" applyFill="1" applyBorder="1" applyAlignment="1" applyProtection="1">
      <alignment vertical="center" wrapText="1"/>
      <protection locked="0"/>
    </xf>
    <xf numFmtId="0" fontId="8" fillId="2" borderId="2" xfId="3" applyFont="1" applyFill="1" applyBorder="1" applyAlignment="1">
      <alignment horizontal="center" vertical="center" wrapText="1"/>
    </xf>
    <xf numFmtId="9" fontId="2" fillId="12" borderId="2" xfId="1" applyFont="1" applyFill="1" applyBorder="1" applyAlignment="1" applyProtection="1">
      <alignment horizontal="center" vertical="center" wrapText="1"/>
    </xf>
    <xf numFmtId="9" fontId="8" fillId="2" borderId="2" xfId="1" applyFont="1" applyFill="1" applyBorder="1" applyAlignment="1">
      <alignment horizontal="center" vertical="center"/>
    </xf>
    <xf numFmtId="4" fontId="197" fillId="0" borderId="2" xfId="0" applyNumberFormat="1" applyFont="1" applyBorder="1" applyAlignment="1">
      <alignment horizontal="center" vertical="center"/>
    </xf>
    <xf numFmtId="0" fontId="197" fillId="0" borderId="2" xfId="0" applyFont="1" applyBorder="1" applyAlignment="1">
      <alignment horizontal="center" vertical="center"/>
    </xf>
    <xf numFmtId="0" fontId="6" fillId="0" borderId="2" xfId="0" applyFont="1" applyBorder="1" applyAlignment="1">
      <alignment horizontal="center" vertical="center" wrapText="1"/>
    </xf>
    <xf numFmtId="14" fontId="197" fillId="0" borderId="2" xfId="0" applyNumberFormat="1" applyFont="1" applyBorder="1" applyAlignment="1">
      <alignment horizontal="center" vertical="center"/>
    </xf>
    <xf numFmtId="0" fontId="45" fillId="0" borderId="34" xfId="7" applyFont="1" applyBorder="1" applyAlignment="1">
      <alignment vertical="center" wrapText="1"/>
    </xf>
    <xf numFmtId="0" fontId="45" fillId="0" borderId="36" xfId="7" applyFont="1" applyBorder="1" applyAlignment="1">
      <alignment vertical="center" wrapText="1"/>
    </xf>
    <xf numFmtId="0" fontId="45" fillId="0" borderId="37" xfId="7" applyFont="1" applyBorder="1" applyAlignment="1">
      <alignment vertical="center" wrapText="1"/>
    </xf>
    <xf numFmtId="0" fontId="45" fillId="0" borderId="1" xfId="7" applyFont="1" applyBorder="1" applyAlignment="1">
      <alignment vertical="center" wrapText="1"/>
    </xf>
    <xf numFmtId="0" fontId="45" fillId="0" borderId="38" xfId="7" applyFont="1" applyBorder="1" applyAlignment="1">
      <alignment vertical="center" wrapText="1"/>
    </xf>
    <xf numFmtId="0" fontId="45" fillId="0" borderId="40" xfId="7" applyFont="1" applyBorder="1" applyAlignment="1">
      <alignment vertical="center" wrapText="1"/>
    </xf>
    <xf numFmtId="0" fontId="198" fillId="34" borderId="2" xfId="0" applyFont="1" applyFill="1" applyBorder="1" applyAlignment="1">
      <alignment horizontal="center" vertical="center" wrapText="1"/>
    </xf>
    <xf numFmtId="0" fontId="199" fillId="24" borderId="15" xfId="3" applyFont="1" applyFill="1" applyBorder="1" applyAlignment="1">
      <alignment horizontal="center" vertical="center" wrapText="1"/>
    </xf>
    <xf numFmtId="0" fontId="199" fillId="24" borderId="16" xfId="3" applyFont="1" applyFill="1" applyBorder="1" applyAlignment="1">
      <alignment horizontal="center" vertical="center" wrapText="1"/>
    </xf>
    <xf numFmtId="0" fontId="199" fillId="24" borderId="17" xfId="3" applyFont="1" applyFill="1" applyBorder="1" applyAlignment="1">
      <alignment horizontal="center" vertical="center" wrapText="1"/>
    </xf>
    <xf numFmtId="1" fontId="200" fillId="0" borderId="33" xfId="3" applyNumberFormat="1" applyFont="1" applyBorder="1" applyAlignment="1">
      <alignment horizontal="center" vertical="center" wrapText="1"/>
    </xf>
    <xf numFmtId="172" fontId="200" fillId="0" borderId="33" xfId="3" applyNumberFormat="1" applyFont="1" applyBorder="1" applyAlignment="1">
      <alignment vertical="center" wrapText="1"/>
    </xf>
    <xf numFmtId="173" fontId="200" fillId="0" borderId="33" xfId="3" applyNumberFormat="1" applyFont="1" applyBorder="1" applyAlignment="1">
      <alignment horizontal="left" vertical="center" wrapText="1"/>
    </xf>
    <xf numFmtId="173" fontId="200" fillId="0" borderId="33" xfId="3" applyNumberFormat="1" applyFont="1" applyBorder="1" applyAlignment="1">
      <alignment vertical="center" wrapText="1"/>
    </xf>
    <xf numFmtId="172" fontId="200" fillId="0" borderId="33" xfId="3" applyNumberFormat="1" applyFont="1" applyBorder="1" applyAlignment="1">
      <alignment horizontal="center" vertical="center" wrapText="1"/>
    </xf>
    <xf numFmtId="0" fontId="200" fillId="0" borderId="33" xfId="3" applyFont="1" applyBorder="1" applyAlignment="1">
      <alignment vertical="center" wrapText="1"/>
    </xf>
    <xf numFmtId="0" fontId="200" fillId="0" borderId="33" xfId="3" applyFont="1" applyBorder="1" applyAlignment="1">
      <alignment horizontal="justify" vertical="center" wrapText="1"/>
    </xf>
    <xf numFmtId="0" fontId="200" fillId="0" borderId="33" xfId="3" applyFont="1" applyBorder="1" applyAlignment="1">
      <alignment horizontal="center" vertical="center" wrapText="1"/>
    </xf>
    <xf numFmtId="0" fontId="200" fillId="0" borderId="26" xfId="3" applyFont="1" applyBorder="1" applyAlignment="1">
      <alignment horizontal="justify" vertical="center" wrapText="1"/>
    </xf>
    <xf numFmtId="14" fontId="200" fillId="0" borderId="33" xfId="3" applyNumberFormat="1" applyFont="1" applyBorder="1" applyAlignment="1">
      <alignment horizontal="center" vertical="center" wrapText="1"/>
    </xf>
    <xf numFmtId="0" fontId="99" fillId="0" borderId="32" xfId="0" applyFont="1" applyBorder="1" applyAlignment="1">
      <alignment vertical="center"/>
    </xf>
    <xf numFmtId="0" fontId="183" fillId="0" borderId="32" xfId="0" applyFont="1" applyBorder="1" applyAlignment="1">
      <alignment horizontal="center" vertical="center"/>
    </xf>
    <xf numFmtId="0" fontId="99" fillId="3" borderId="156" xfId="0" applyFont="1" applyFill="1" applyBorder="1" applyAlignment="1">
      <alignment vertical="center"/>
    </xf>
    <xf numFmtId="0" fontId="0" fillId="3" borderId="157" xfId="0" applyFill="1" applyBorder="1"/>
    <xf numFmtId="0" fontId="0" fillId="3" borderId="158" xfId="0" applyFill="1" applyBorder="1"/>
    <xf numFmtId="0" fontId="0" fillId="2" borderId="34" xfId="0" applyFill="1" applyBorder="1"/>
    <xf numFmtId="0" fontId="0" fillId="2" borderId="35" xfId="0" applyFill="1" applyBorder="1"/>
    <xf numFmtId="0" fontId="0" fillId="2" borderId="36" xfId="0" applyFill="1" applyBorder="1"/>
    <xf numFmtId="0" fontId="0" fillId="2" borderId="37" xfId="0" applyFill="1" applyBorder="1"/>
    <xf numFmtId="0" fontId="0" fillId="2" borderId="1" xfId="0" applyFill="1" applyBorder="1"/>
    <xf numFmtId="0" fontId="0" fillId="2" borderId="38" xfId="0" applyFill="1" applyBorder="1"/>
    <xf numFmtId="0" fontId="0" fillId="2" borderId="39" xfId="0" applyFill="1" applyBorder="1"/>
    <xf numFmtId="0" fontId="0" fillId="2" borderId="40" xfId="0" applyFill="1" applyBorder="1"/>
    <xf numFmtId="0" fontId="116" fillId="0" borderId="27" xfId="0" applyFont="1" applyBorder="1" applyAlignment="1">
      <alignment vertical="center" wrapText="1"/>
    </xf>
    <xf numFmtId="0" fontId="116" fillId="0" borderId="159" xfId="0" applyFont="1" applyBorder="1" applyAlignment="1">
      <alignment vertical="center" wrapText="1"/>
    </xf>
    <xf numFmtId="0" fontId="119" fillId="21" borderId="33" xfId="0" applyFont="1" applyFill="1" applyBorder="1" applyAlignment="1">
      <alignment horizontal="center" vertical="center" wrapText="1"/>
    </xf>
    <xf numFmtId="0" fontId="105" fillId="0" borderId="2" xfId="0" applyFont="1" applyBorder="1"/>
    <xf numFmtId="0" fontId="94" fillId="2" borderId="159" xfId="0" applyFont="1" applyFill="1" applyBorder="1" applyAlignment="1">
      <alignment horizontal="center" vertical="center" wrapText="1"/>
    </xf>
    <xf numFmtId="0" fontId="45" fillId="0" borderId="0" xfId="7" applyFont="1" applyAlignment="1">
      <alignment horizontal="center" vertical="center" wrapText="1"/>
    </xf>
    <xf numFmtId="0" fontId="105" fillId="0" borderId="2" xfId="0" applyFont="1" applyBorder="1" applyAlignment="1">
      <alignment horizontal="center" vertical="center" wrapText="1"/>
    </xf>
    <xf numFmtId="0" fontId="195" fillId="0" borderId="2" xfId="0" applyFont="1" applyBorder="1" applyAlignment="1">
      <alignment horizontal="center" vertical="center"/>
    </xf>
    <xf numFmtId="0" fontId="0" fillId="0" borderId="2" xfId="0" applyBorder="1" applyAlignment="1">
      <alignment horizontal="center"/>
    </xf>
    <xf numFmtId="0" fontId="0" fillId="0" borderId="30" xfId="0" applyBorder="1" applyAlignment="1">
      <alignment horizontal="center"/>
    </xf>
    <xf numFmtId="0" fontId="0" fillId="0" borderId="73" xfId="0" applyBorder="1" applyAlignment="1">
      <alignment horizontal="center"/>
    </xf>
    <xf numFmtId="0" fontId="0" fillId="0" borderId="91" xfId="0" applyBorder="1" applyAlignment="1">
      <alignment horizontal="center"/>
    </xf>
    <xf numFmtId="0" fontId="0" fillId="0" borderId="76" xfId="0" applyBorder="1" applyAlignment="1">
      <alignment horizontal="center"/>
    </xf>
    <xf numFmtId="0" fontId="0" fillId="0" borderId="80" xfId="0" applyBorder="1" applyAlignment="1">
      <alignment horizontal="center"/>
    </xf>
    <xf numFmtId="0" fontId="0" fillId="0" borderId="74" xfId="0" applyBorder="1" applyAlignment="1">
      <alignment horizontal="center"/>
    </xf>
    <xf numFmtId="0" fontId="3" fillId="5" borderId="0" xfId="0" applyFont="1" applyFill="1" applyAlignment="1">
      <alignment horizontal="center" vertical="center" wrapText="1"/>
    </xf>
    <xf numFmtId="0" fontId="114" fillId="22" borderId="2" xfId="0" applyFont="1" applyFill="1" applyBorder="1" applyAlignment="1">
      <alignment horizontal="center" vertical="center"/>
    </xf>
    <xf numFmtId="0" fontId="135" fillId="5" borderId="73" xfId="0" applyFont="1" applyFill="1" applyBorder="1" applyAlignment="1">
      <alignment horizontal="justify" vertical="center" wrapText="1"/>
    </xf>
    <xf numFmtId="0" fontId="6" fillId="5" borderId="73" xfId="0" applyFont="1" applyFill="1" applyBorder="1" applyAlignment="1">
      <alignment horizontal="justify" vertical="center" wrapText="1"/>
    </xf>
    <xf numFmtId="0" fontId="135" fillId="5" borderId="79" xfId="0" applyFont="1" applyFill="1" applyBorder="1" applyAlignment="1">
      <alignment horizontal="justify" vertical="center" wrapText="1"/>
    </xf>
    <xf numFmtId="0" fontId="6" fillId="5" borderId="79" xfId="0" applyFont="1" applyFill="1" applyBorder="1" applyAlignment="1">
      <alignment horizontal="justify" vertical="center" wrapText="1"/>
    </xf>
    <xf numFmtId="0" fontId="98" fillId="5" borderId="29" xfId="0" applyFont="1" applyFill="1" applyBorder="1" applyAlignment="1">
      <alignment horizontal="left" vertical="center" wrapText="1"/>
    </xf>
    <xf numFmtId="0" fontId="98" fillId="5" borderId="30" xfId="0" applyFont="1" applyFill="1" applyBorder="1" applyAlignment="1">
      <alignment horizontal="left" vertical="center" wrapText="1"/>
    </xf>
    <xf numFmtId="0" fontId="98" fillId="5" borderId="31" xfId="0" applyFont="1" applyFill="1" applyBorder="1" applyAlignment="1">
      <alignment horizontal="left" vertical="center" wrapText="1"/>
    </xf>
    <xf numFmtId="0" fontId="98" fillId="5" borderId="24" xfId="0" applyFont="1" applyFill="1" applyBorder="1" applyAlignment="1">
      <alignment horizontal="left" vertical="center" wrapText="1"/>
    </xf>
    <xf numFmtId="0" fontId="98" fillId="5" borderId="0" xfId="0" applyFont="1" applyFill="1" applyAlignment="1">
      <alignment horizontal="left" vertical="center" wrapText="1"/>
    </xf>
    <xf numFmtId="0" fontId="98" fillId="5" borderId="25" xfId="0" applyFont="1" applyFill="1" applyBorder="1" applyAlignment="1">
      <alignment horizontal="left" vertical="center" wrapText="1"/>
    </xf>
    <xf numFmtId="0" fontId="98" fillId="5" borderId="26" xfId="0" applyFont="1" applyFill="1" applyBorder="1" applyAlignment="1">
      <alignment horizontal="left" vertical="center" wrapText="1"/>
    </xf>
    <xf numFmtId="0" fontId="98" fillId="5" borderId="27" xfId="0" applyFont="1" applyFill="1" applyBorder="1" applyAlignment="1">
      <alignment horizontal="left" vertical="center" wrapText="1"/>
    </xf>
    <xf numFmtId="0" fontId="98" fillId="5" borderId="28" xfId="0" applyFont="1" applyFill="1" applyBorder="1" applyAlignment="1">
      <alignment horizontal="left" vertical="center" wrapText="1"/>
    </xf>
    <xf numFmtId="0" fontId="3" fillId="5" borderId="0" xfId="0" applyFont="1" applyFill="1" applyAlignment="1">
      <alignment horizontal="left" vertical="center" wrapText="1"/>
    </xf>
    <xf numFmtId="0" fontId="4" fillId="5" borderId="0" xfId="0" applyFont="1" applyFill="1" applyAlignment="1">
      <alignment horizontal="center" vertical="center" wrapText="1"/>
    </xf>
    <xf numFmtId="0" fontId="195"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60" fillId="22" borderId="0" xfId="0" applyFont="1" applyFill="1" applyAlignment="1">
      <alignment horizontal="center" vertical="center"/>
    </xf>
    <xf numFmtId="0" fontId="60" fillId="22" borderId="25" xfId="0" applyFont="1" applyFill="1" applyBorder="1" applyAlignment="1">
      <alignment horizontal="center" vertical="center"/>
    </xf>
    <xf numFmtId="0" fontId="104" fillId="0" borderId="34" xfId="7" applyFont="1" applyBorder="1" applyAlignment="1">
      <alignment horizontal="center" vertical="center" wrapText="1"/>
    </xf>
    <xf numFmtId="0" fontId="45" fillId="0" borderId="35"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37" xfId="7" applyFont="1" applyBorder="1" applyAlignment="1">
      <alignment horizontal="center" vertical="center" wrapText="1"/>
    </xf>
    <xf numFmtId="0" fontId="45" fillId="0" borderId="1" xfId="7" applyFont="1" applyBorder="1" applyAlignment="1">
      <alignment horizontal="center" vertical="center" wrapText="1"/>
    </xf>
    <xf numFmtId="0" fontId="45" fillId="0" borderId="38" xfId="7" applyFont="1" applyBorder="1" applyAlignment="1">
      <alignment horizontal="center" vertical="center" wrapText="1"/>
    </xf>
    <xf numFmtId="0" fontId="45" fillId="0" borderId="39" xfId="7" applyFont="1" applyBorder="1" applyAlignment="1">
      <alignment horizontal="center" vertical="center" wrapText="1"/>
    </xf>
    <xf numFmtId="0" fontId="45" fillId="0" borderId="40" xfId="7" applyFont="1" applyBorder="1" applyAlignment="1">
      <alignment horizontal="center" vertical="center" wrapText="1"/>
    </xf>
    <xf numFmtId="0" fontId="45" fillId="0" borderId="34" xfId="7" applyFont="1" applyBorder="1" applyAlignment="1">
      <alignment horizontal="center" vertical="center" wrapText="1"/>
    </xf>
    <xf numFmtId="0" fontId="203" fillId="0" borderId="34" xfId="7" applyFont="1" applyBorder="1" applyAlignment="1">
      <alignment horizontal="center" vertical="center" wrapText="1"/>
    </xf>
    <xf numFmtId="0" fontId="203" fillId="0" borderId="35" xfId="7" applyFont="1" applyBorder="1" applyAlignment="1">
      <alignment horizontal="center" vertical="center" wrapText="1"/>
    </xf>
    <xf numFmtId="0" fontId="203" fillId="0" borderId="36" xfId="7" applyFont="1" applyBorder="1" applyAlignment="1">
      <alignment horizontal="center" vertical="center" wrapText="1"/>
    </xf>
    <xf numFmtId="0" fontId="203" fillId="0" borderId="37" xfId="7" applyFont="1" applyBorder="1" applyAlignment="1">
      <alignment horizontal="center" vertical="center" wrapText="1"/>
    </xf>
    <xf numFmtId="0" fontId="203" fillId="0" borderId="0" xfId="7" applyFont="1" applyAlignment="1">
      <alignment horizontal="center" vertical="center" wrapText="1"/>
    </xf>
    <xf numFmtId="0" fontId="203" fillId="0" borderId="1" xfId="7" applyFont="1" applyBorder="1" applyAlignment="1">
      <alignment horizontal="center" vertical="center" wrapText="1"/>
    </xf>
    <xf numFmtId="0" fontId="203" fillId="0" borderId="38" xfId="7" applyFont="1" applyBorder="1" applyAlignment="1">
      <alignment horizontal="center" vertical="center" wrapText="1"/>
    </xf>
    <xf numFmtId="0" fontId="203" fillId="0" borderId="39" xfId="7" applyFont="1" applyBorder="1" applyAlignment="1">
      <alignment horizontal="center" vertical="center" wrapText="1"/>
    </xf>
    <xf numFmtId="0" fontId="203" fillId="0" borderId="40" xfId="7" applyFont="1" applyBorder="1" applyAlignment="1">
      <alignment horizontal="center" vertical="center" wrapText="1"/>
    </xf>
    <xf numFmtId="0" fontId="79" fillId="20" borderId="2" xfId="2" applyFont="1" applyFill="1" applyBorder="1" applyAlignment="1" applyProtection="1">
      <alignment horizontal="center" vertical="center" wrapText="1"/>
      <protection locked="0"/>
    </xf>
    <xf numFmtId="0" fontId="79" fillId="20" borderId="2" xfId="0" applyFont="1" applyFill="1" applyBorder="1" applyAlignment="1">
      <alignment horizontal="center" vertical="center" wrapText="1"/>
    </xf>
    <xf numFmtId="0" fontId="22" fillId="0" borderId="2" xfId="2" applyFont="1" applyBorder="1" applyAlignment="1">
      <alignment horizontal="center" vertical="center" wrapText="1"/>
    </xf>
    <xf numFmtId="0" fontId="50" fillId="0" borderId="2" xfId="2" applyFont="1" applyBorder="1" applyAlignment="1">
      <alignment horizontal="center" vertical="center" wrapText="1"/>
    </xf>
    <xf numFmtId="14" fontId="51" fillId="0" borderId="2" xfId="2" applyNumberFormat="1" applyFont="1" applyBorder="1" applyAlignment="1">
      <alignment horizontal="center" vertical="center" wrapText="1"/>
    </xf>
    <xf numFmtId="0" fontId="51" fillId="0" borderId="2" xfId="2" applyFont="1" applyBorder="1" applyAlignment="1">
      <alignment horizontal="center" vertical="center" wrapText="1"/>
    </xf>
    <xf numFmtId="0" fontId="44" fillId="20" borderId="2" xfId="0" applyFont="1" applyFill="1" applyBorder="1" applyAlignment="1">
      <alignment horizontal="center" vertical="center" wrapText="1"/>
    </xf>
    <xf numFmtId="0" fontId="45" fillId="20" borderId="2" xfId="0" applyFont="1" applyFill="1" applyBorder="1" applyAlignment="1">
      <alignment horizontal="center" vertical="center" wrapText="1"/>
    </xf>
    <xf numFmtId="0" fontId="50" fillId="0" borderId="29" xfId="2" applyFont="1" applyBorder="1" applyAlignment="1">
      <alignment horizontal="left" vertical="center" wrapText="1"/>
    </xf>
    <xf numFmtId="0" fontId="50" fillId="0" borderId="30" xfId="2" applyFont="1" applyBorder="1" applyAlignment="1">
      <alignment horizontal="left" vertical="center" wrapText="1"/>
    </xf>
    <xf numFmtId="0" fontId="50" fillId="0" borderId="31" xfId="2" applyFont="1" applyBorder="1" applyAlignment="1">
      <alignment horizontal="left" vertical="center" wrapText="1"/>
    </xf>
    <xf numFmtId="0" fontId="50" fillId="0" borderId="26" xfId="2" applyFont="1" applyBorder="1" applyAlignment="1">
      <alignment horizontal="left" vertical="center" wrapText="1"/>
    </xf>
    <xf numFmtId="0" fontId="50" fillId="0" borderId="27" xfId="2" applyFont="1" applyBorder="1" applyAlignment="1">
      <alignment horizontal="left" vertical="center" wrapText="1"/>
    </xf>
    <xf numFmtId="0" fontId="50" fillId="0" borderId="28" xfId="2" applyFont="1" applyBorder="1" applyAlignment="1">
      <alignment horizontal="left" vertical="center" wrapText="1"/>
    </xf>
    <xf numFmtId="0" fontId="54" fillId="0" borderId="32" xfId="2" applyFont="1" applyBorder="1" applyAlignment="1">
      <alignment horizontal="center" vertical="center" wrapText="1"/>
    </xf>
    <xf numFmtId="0" fontId="54" fillId="0" borderId="33" xfId="2" applyFont="1" applyBorder="1" applyAlignment="1">
      <alignment horizontal="center" vertical="center" wrapText="1"/>
    </xf>
    <xf numFmtId="0" fontId="22" fillId="0" borderId="32" xfId="2" applyFont="1" applyBorder="1" applyAlignment="1">
      <alignment horizontal="center" vertical="center" wrapText="1"/>
    </xf>
    <xf numFmtId="0" fontId="22" fillId="0" borderId="33" xfId="2" applyFont="1" applyBorder="1" applyAlignment="1">
      <alignment horizontal="center" vertical="center" wrapText="1"/>
    </xf>
    <xf numFmtId="0" fontId="50" fillId="0" borderId="32" xfId="2" applyFont="1" applyBorder="1" applyAlignment="1">
      <alignment horizontal="center" vertical="center" wrapText="1"/>
    </xf>
    <xf numFmtId="0" fontId="50" fillId="0" borderId="33" xfId="2" applyFont="1" applyBorder="1" applyAlignment="1">
      <alignment horizontal="center" vertical="center" wrapText="1"/>
    </xf>
    <xf numFmtId="9" fontId="52" fillId="0" borderId="2" xfId="5" applyFont="1" applyBorder="1" applyAlignment="1">
      <alignment horizontal="center" vertical="center" wrapText="1"/>
    </xf>
    <xf numFmtId="0" fontId="52" fillId="0" borderId="2" xfId="2" applyFont="1" applyBorder="1" applyAlignment="1">
      <alignment horizontal="center" vertical="center" wrapText="1"/>
    </xf>
    <xf numFmtId="9" fontId="52" fillId="0" borderId="32" xfId="5" applyFont="1" applyBorder="1" applyAlignment="1">
      <alignment horizontal="center" vertical="center" wrapText="1"/>
    </xf>
    <xf numFmtId="9" fontId="52" fillId="0" borderId="33" xfId="5" applyFont="1" applyBorder="1" applyAlignment="1">
      <alignment horizontal="center" vertical="center" wrapText="1"/>
    </xf>
    <xf numFmtId="0" fontId="21" fillId="2" borderId="3" xfId="2" applyFont="1" applyFill="1" applyBorder="1" applyAlignment="1" applyProtection="1">
      <alignment horizontal="center" vertical="center"/>
      <protection locked="0"/>
    </xf>
    <xf numFmtId="0" fontId="21" fillId="2" borderId="4" xfId="2" applyFont="1" applyFill="1" applyBorder="1" applyAlignment="1" applyProtection="1">
      <alignment horizontal="center" vertical="center"/>
      <protection locked="0"/>
    </xf>
    <xf numFmtId="0" fontId="21" fillId="2" borderId="5" xfId="2" applyFont="1" applyFill="1" applyBorder="1" applyAlignment="1" applyProtection="1">
      <alignment horizontal="center" vertical="center"/>
      <protection locked="0"/>
    </xf>
    <xf numFmtId="0" fontId="21" fillId="2" borderId="0" xfId="2" applyFont="1" applyFill="1" applyAlignment="1" applyProtection="1">
      <alignment horizontal="center" vertical="center"/>
      <protection locked="0"/>
    </xf>
    <xf numFmtId="0" fontId="52" fillId="2" borderId="3" xfId="0" applyFont="1" applyFill="1" applyBorder="1" applyAlignment="1">
      <alignment horizontal="left" vertical="center" wrapText="1"/>
    </xf>
    <xf numFmtId="0" fontId="52" fillId="2" borderId="4" xfId="0" applyFont="1" applyFill="1" applyBorder="1" applyAlignment="1">
      <alignment horizontal="left" vertical="center" wrapText="1"/>
    </xf>
    <xf numFmtId="0" fontId="52" fillId="2" borderId="5" xfId="0" applyFont="1" applyFill="1" applyBorder="1" applyAlignment="1">
      <alignment horizontal="left" vertical="center" wrapText="1"/>
    </xf>
    <xf numFmtId="0" fontId="20" fillId="2" borderId="0" xfId="0" applyFont="1" applyFill="1" applyAlignment="1">
      <alignment horizontal="center" vertical="center" wrapText="1"/>
    </xf>
    <xf numFmtId="0" fontId="20" fillId="2" borderId="21"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34" fillId="2" borderId="29" xfId="0" applyFont="1" applyFill="1" applyBorder="1" applyAlignment="1">
      <alignment horizontal="left" vertical="center" wrapText="1"/>
    </xf>
    <xf numFmtId="0" fontId="34" fillId="2" borderId="30" xfId="0" applyFont="1" applyFill="1" applyBorder="1" applyAlignment="1">
      <alignment horizontal="left" vertical="center" wrapText="1"/>
    </xf>
    <xf numFmtId="0" fontId="34" fillId="2" borderId="31" xfId="0" applyFont="1" applyFill="1" applyBorder="1" applyAlignment="1">
      <alignment horizontal="left" vertical="center" wrapText="1"/>
    </xf>
    <xf numFmtId="0" fontId="34" fillId="2" borderId="24" xfId="0" applyFont="1" applyFill="1" applyBorder="1" applyAlignment="1">
      <alignment horizontal="left" vertical="center" wrapText="1"/>
    </xf>
    <xf numFmtId="0" fontId="34" fillId="2" borderId="0" xfId="0" applyFont="1" applyFill="1" applyAlignment="1">
      <alignment horizontal="left" vertical="center" wrapText="1"/>
    </xf>
    <xf numFmtId="0" fontId="34" fillId="2" borderId="25" xfId="0" applyFont="1" applyFill="1" applyBorder="1" applyAlignment="1">
      <alignment horizontal="left" vertical="center" wrapText="1"/>
    </xf>
    <xf numFmtId="0" fontId="34" fillId="2" borderId="26" xfId="0" applyFont="1" applyFill="1" applyBorder="1" applyAlignment="1">
      <alignment horizontal="left" vertical="center" wrapText="1"/>
    </xf>
    <xf numFmtId="0" fontId="34" fillId="2" borderId="27" xfId="0" applyFont="1" applyFill="1" applyBorder="1" applyAlignment="1">
      <alignment horizontal="left" vertical="center" wrapText="1"/>
    </xf>
    <xf numFmtId="0" fontId="34" fillId="2" borderId="28" xfId="0" applyFont="1" applyFill="1" applyBorder="1" applyAlignment="1">
      <alignment horizontal="left"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5"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5" fillId="2" borderId="0" xfId="0" applyFont="1" applyFill="1" applyAlignment="1">
      <alignment horizontal="center" vertical="center" wrapText="1"/>
    </xf>
    <xf numFmtId="0" fontId="33" fillId="2" borderId="31" xfId="2" applyFont="1" applyFill="1" applyBorder="1" applyAlignment="1" applyProtection="1">
      <alignment horizontal="center" vertical="center" wrapText="1"/>
      <protection locked="0"/>
    </xf>
    <xf numFmtId="0" fontId="33" fillId="2" borderId="25" xfId="2" applyFont="1" applyFill="1" applyBorder="1" applyAlignment="1" applyProtection="1">
      <alignment horizontal="center" vertical="center" wrapText="1"/>
      <protection locked="0"/>
    </xf>
    <xf numFmtId="0" fontId="33" fillId="2" borderId="28" xfId="2" applyFont="1" applyFill="1" applyBorder="1" applyAlignment="1" applyProtection="1">
      <alignment horizontal="center" vertical="center" wrapText="1"/>
      <protection locked="0"/>
    </xf>
    <xf numFmtId="0" fontId="33" fillId="2" borderId="32" xfId="2" applyFont="1" applyFill="1" applyBorder="1" applyAlignment="1" applyProtection="1">
      <alignment horizontal="center" vertical="center" wrapText="1"/>
      <protection locked="0"/>
    </xf>
    <xf numFmtId="0" fontId="33" fillId="2" borderId="41" xfId="2" applyFont="1" applyFill="1" applyBorder="1" applyAlignment="1" applyProtection="1">
      <alignment horizontal="center" vertical="center" wrapText="1"/>
      <protection locked="0"/>
    </xf>
    <xf numFmtId="0" fontId="33" fillId="2" borderId="33" xfId="2" applyFont="1" applyFill="1" applyBorder="1" applyAlignment="1" applyProtection="1">
      <alignment horizontal="center" vertical="center" wrapText="1"/>
      <protection locked="0"/>
    </xf>
    <xf numFmtId="0" fontId="19" fillId="2" borderId="29" xfId="0" applyFont="1" applyFill="1" applyBorder="1" applyAlignment="1">
      <alignment horizontal="center" vertical="center" wrapText="1"/>
    </xf>
    <xf numFmtId="0" fontId="19" fillId="2" borderId="30"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25"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34" fillId="2" borderId="29" xfId="0" applyFont="1" applyFill="1" applyBorder="1" applyAlignment="1">
      <alignment vertical="center" wrapText="1"/>
    </xf>
    <xf numFmtId="0" fontId="34" fillId="2" borderId="30" xfId="0" applyFont="1" applyFill="1" applyBorder="1" applyAlignment="1">
      <alignment vertical="center" wrapText="1"/>
    </xf>
    <xf numFmtId="0" fontId="34" fillId="2" borderId="31" xfId="0" applyFont="1" applyFill="1" applyBorder="1" applyAlignment="1">
      <alignment vertical="center" wrapText="1"/>
    </xf>
    <xf numFmtId="0" fontId="34" fillId="2" borderId="24" xfId="0" applyFont="1" applyFill="1" applyBorder="1" applyAlignment="1">
      <alignment vertical="center" wrapText="1"/>
    </xf>
    <xf numFmtId="0" fontId="34" fillId="2" borderId="0" xfId="0" applyFont="1" applyFill="1" applyAlignment="1">
      <alignment vertical="center" wrapText="1"/>
    </xf>
    <xf numFmtId="0" fontId="34" fillId="2" borderId="25" xfId="0" applyFont="1" applyFill="1" applyBorder="1" applyAlignment="1">
      <alignment vertical="center" wrapText="1"/>
    </xf>
    <xf numFmtId="0" fontId="34" fillId="2" borderId="26" xfId="0" applyFont="1" applyFill="1" applyBorder="1" applyAlignment="1">
      <alignment vertical="center" wrapText="1"/>
    </xf>
    <xf numFmtId="0" fontId="34" fillId="2" borderId="27" xfId="0" applyFont="1" applyFill="1" applyBorder="1" applyAlignment="1">
      <alignment vertical="center" wrapText="1"/>
    </xf>
    <xf numFmtId="0" fontId="34" fillId="2" borderId="28" xfId="0" applyFont="1" applyFill="1" applyBorder="1" applyAlignment="1">
      <alignment vertical="center" wrapText="1"/>
    </xf>
    <xf numFmtId="0" fontId="36" fillId="8" borderId="0" xfId="2" applyFont="1" applyFill="1" applyAlignment="1" applyProtection="1">
      <alignment horizontal="center" vertical="center"/>
      <protection locked="0"/>
    </xf>
    <xf numFmtId="0" fontId="36" fillId="8" borderId="0" xfId="2" applyFont="1" applyFill="1" applyAlignment="1" applyProtection="1">
      <alignment horizontal="center" vertical="center" wrapText="1"/>
      <protection locked="0"/>
    </xf>
    <xf numFmtId="0" fontId="38" fillId="8" borderId="0" xfId="2" applyFont="1" applyFill="1" applyAlignment="1" applyProtection="1">
      <alignment horizontal="center" vertical="center"/>
      <protection locked="0"/>
    </xf>
    <xf numFmtId="0" fontId="37" fillId="8" borderId="0" xfId="2" applyFont="1" applyFill="1" applyAlignment="1" applyProtection="1">
      <alignment horizontal="center" vertical="center" wrapText="1"/>
      <protection locked="0"/>
    </xf>
    <xf numFmtId="9" fontId="38" fillId="8" borderId="0" xfId="2" applyNumberFormat="1" applyFont="1" applyFill="1" applyAlignment="1" applyProtection="1">
      <alignment horizontal="center" vertical="center"/>
      <protection locked="0"/>
    </xf>
    <xf numFmtId="0" fontId="21" fillId="22" borderId="73" xfId="0" applyFont="1" applyFill="1" applyBorder="1" applyAlignment="1">
      <alignment horizontal="center" vertical="center" wrapText="1"/>
    </xf>
    <xf numFmtId="0" fontId="35" fillId="10" borderId="0" xfId="0" applyFont="1" applyFill="1" applyAlignment="1">
      <alignment horizontal="center" vertical="center" wrapText="1"/>
    </xf>
    <xf numFmtId="0" fontId="34" fillId="2" borderId="0" xfId="2" applyFont="1" applyFill="1" applyAlignment="1" applyProtection="1">
      <alignment horizontal="center" vertical="center" wrapText="1"/>
      <protection locked="0"/>
    </xf>
    <xf numFmtId="9" fontId="19" fillId="2" borderId="29" xfId="1" applyFont="1" applyFill="1" applyBorder="1" applyAlignment="1" applyProtection="1">
      <alignment horizontal="center" vertical="center" wrapText="1"/>
      <protection locked="0"/>
    </xf>
    <xf numFmtId="9" fontId="19" fillId="2" borderId="30" xfId="1" applyFont="1" applyFill="1" applyBorder="1" applyAlignment="1" applyProtection="1">
      <alignment horizontal="center" vertical="center" wrapText="1"/>
      <protection locked="0"/>
    </xf>
    <xf numFmtId="9" fontId="19" fillId="2" borderId="31" xfId="1" applyFont="1" applyFill="1" applyBorder="1" applyAlignment="1" applyProtection="1">
      <alignment horizontal="center" vertical="center" wrapText="1"/>
      <protection locked="0"/>
    </xf>
    <xf numFmtId="9" fontId="19" fillId="2" borderId="26" xfId="1" applyFont="1" applyFill="1" applyBorder="1" applyAlignment="1" applyProtection="1">
      <alignment horizontal="center" vertical="center" wrapText="1"/>
      <protection locked="0"/>
    </xf>
    <xf numFmtId="9" fontId="19" fillId="2" borderId="27" xfId="1" applyFont="1" applyFill="1" applyBorder="1" applyAlignment="1" applyProtection="1">
      <alignment horizontal="center" vertical="center" wrapText="1"/>
      <protection locked="0"/>
    </xf>
    <xf numFmtId="9" fontId="19" fillId="2" borderId="28" xfId="1" applyFont="1" applyFill="1" applyBorder="1" applyAlignment="1" applyProtection="1">
      <alignment horizontal="center" vertical="center" wrapText="1"/>
      <protection locked="0"/>
    </xf>
    <xf numFmtId="9" fontId="34" fillId="2" borderId="29" xfId="1" applyFont="1" applyFill="1" applyBorder="1" applyAlignment="1" applyProtection="1">
      <alignment horizontal="left" vertical="center" wrapText="1"/>
      <protection locked="0"/>
    </xf>
    <xf numFmtId="9" fontId="34" fillId="2" borderId="30" xfId="1" applyFont="1" applyFill="1" applyBorder="1" applyAlignment="1" applyProtection="1">
      <alignment horizontal="left" vertical="center" wrapText="1"/>
      <protection locked="0"/>
    </xf>
    <xf numFmtId="9" fontId="34" fillId="2" borderId="31" xfId="1" applyFont="1" applyFill="1" applyBorder="1" applyAlignment="1" applyProtection="1">
      <alignment horizontal="left" vertical="center" wrapText="1"/>
      <protection locked="0"/>
    </xf>
    <xf numFmtId="9" fontId="34" fillId="2" borderId="26" xfId="1" applyFont="1" applyFill="1" applyBorder="1" applyAlignment="1" applyProtection="1">
      <alignment horizontal="left" vertical="center" wrapText="1"/>
      <protection locked="0"/>
    </xf>
    <xf numFmtId="9" fontId="34" fillId="2" borderId="27" xfId="1" applyFont="1" applyFill="1" applyBorder="1" applyAlignment="1" applyProtection="1">
      <alignment horizontal="left" vertical="center" wrapText="1"/>
      <protection locked="0"/>
    </xf>
    <xf numFmtId="9" fontId="34" fillId="2" borderId="28" xfId="1" applyFont="1" applyFill="1" applyBorder="1" applyAlignment="1" applyProtection="1">
      <alignment horizontal="left" vertical="center" wrapText="1"/>
      <protection locked="0"/>
    </xf>
    <xf numFmtId="9" fontId="39" fillId="8" borderId="0" xfId="5" applyFont="1" applyFill="1" applyBorder="1" applyAlignment="1">
      <alignment horizontal="center" vertical="center"/>
    </xf>
    <xf numFmtId="0" fontId="34" fillId="2" borderId="29" xfId="2" applyFont="1" applyFill="1" applyBorder="1" applyAlignment="1" applyProtection="1">
      <alignment horizontal="center" vertical="center" wrapText="1"/>
      <protection locked="0"/>
    </xf>
    <xf numFmtId="0" fontId="34" fillId="2" borderId="30" xfId="2" applyFont="1" applyFill="1" applyBorder="1" applyAlignment="1" applyProtection="1">
      <alignment horizontal="center" vertical="center" wrapText="1"/>
      <protection locked="0"/>
    </xf>
    <xf numFmtId="0" fontId="34" fillId="2" borderId="31" xfId="2" applyFont="1" applyFill="1" applyBorder="1" applyAlignment="1" applyProtection="1">
      <alignment horizontal="center" vertical="center" wrapText="1"/>
      <protection locked="0"/>
    </xf>
    <xf numFmtId="0" fontId="34" fillId="2" borderId="24" xfId="2" applyFont="1" applyFill="1" applyBorder="1" applyAlignment="1" applyProtection="1">
      <alignment horizontal="center" vertical="center" wrapText="1"/>
      <protection locked="0"/>
    </xf>
    <xf numFmtId="0" fontId="34" fillId="2" borderId="25" xfId="2" applyFont="1" applyFill="1" applyBorder="1" applyAlignment="1" applyProtection="1">
      <alignment horizontal="center" vertical="center" wrapText="1"/>
      <protection locked="0"/>
    </xf>
    <xf numFmtId="0" fontId="34" fillId="2" borderId="26" xfId="2" applyFont="1" applyFill="1" applyBorder="1" applyAlignment="1" applyProtection="1">
      <alignment horizontal="center" vertical="center" wrapText="1"/>
      <protection locked="0"/>
    </xf>
    <xf numFmtId="0" fontId="34" fillId="2" borderId="27" xfId="2" applyFont="1" applyFill="1" applyBorder="1" applyAlignment="1" applyProtection="1">
      <alignment horizontal="center" vertical="center" wrapText="1"/>
      <protection locked="0"/>
    </xf>
    <xf numFmtId="0" fontId="34" fillId="2" borderId="28" xfId="2" applyFont="1" applyFill="1" applyBorder="1" applyAlignment="1" applyProtection="1">
      <alignment horizontal="center" vertical="center" wrapText="1"/>
      <protection locked="0"/>
    </xf>
    <xf numFmtId="9" fontId="19" fillId="2" borderId="32" xfId="2" applyNumberFormat="1" applyFont="1" applyFill="1" applyBorder="1" applyAlignment="1" applyProtection="1">
      <alignment horizontal="center" vertical="center" wrapText="1"/>
      <protection locked="0"/>
    </xf>
    <xf numFmtId="9" fontId="19" fillId="2" borderId="41" xfId="2" applyNumberFormat="1" applyFont="1" applyFill="1" applyBorder="1" applyAlignment="1" applyProtection="1">
      <alignment horizontal="center" vertical="center" wrapText="1"/>
      <protection locked="0"/>
    </xf>
    <xf numFmtId="9" fontId="19" fillId="2" borderId="33" xfId="2" applyNumberFormat="1" applyFont="1" applyFill="1" applyBorder="1" applyAlignment="1" applyProtection="1">
      <alignment horizontal="center" vertical="center" wrapText="1"/>
      <protection locked="0"/>
    </xf>
    <xf numFmtId="9" fontId="19" fillId="2" borderId="3" xfId="1" applyFont="1" applyFill="1" applyBorder="1" applyAlignment="1" applyProtection="1">
      <alignment horizontal="center" vertical="center" wrapText="1"/>
      <protection locked="0"/>
    </xf>
    <xf numFmtId="9" fontId="19" fillId="2" borderId="4" xfId="1" applyFont="1" applyFill="1" applyBorder="1" applyAlignment="1" applyProtection="1">
      <alignment horizontal="center" vertical="center" wrapText="1"/>
      <protection locked="0"/>
    </xf>
    <xf numFmtId="9" fontId="19" fillId="2" borderId="5" xfId="1" applyFont="1" applyFill="1" applyBorder="1" applyAlignment="1" applyProtection="1">
      <alignment horizontal="center" vertical="center" wrapText="1"/>
      <protection locked="0"/>
    </xf>
    <xf numFmtId="9" fontId="34" fillId="2" borderId="3" xfId="1" applyFont="1" applyFill="1" applyBorder="1" applyAlignment="1" applyProtection="1">
      <alignment horizontal="left" vertical="center" wrapText="1"/>
      <protection locked="0"/>
    </xf>
    <xf numFmtId="9" fontId="34" fillId="2" borderId="4" xfId="1" applyFont="1" applyFill="1" applyBorder="1" applyAlignment="1" applyProtection="1">
      <alignment horizontal="left" vertical="center" wrapText="1"/>
      <protection locked="0"/>
    </xf>
    <xf numFmtId="9" fontId="34" fillId="2" borderId="5" xfId="1" applyFont="1" applyFill="1" applyBorder="1" applyAlignment="1" applyProtection="1">
      <alignment horizontal="left" vertical="center" wrapText="1"/>
      <protection locked="0"/>
    </xf>
    <xf numFmtId="0" fontId="48" fillId="0" borderId="0" xfId="2" applyFont="1" applyAlignment="1" applyProtection="1">
      <alignment horizontal="center" wrapText="1"/>
      <protection locked="0"/>
    </xf>
    <xf numFmtId="0" fontId="50" fillId="0" borderId="29" xfId="2" applyFont="1" applyBorder="1" applyAlignment="1">
      <alignment horizontal="justify" vertical="center" wrapText="1"/>
    </xf>
    <xf numFmtId="0" fontId="50" fillId="0" borderId="30" xfId="2" applyFont="1" applyBorder="1" applyAlignment="1">
      <alignment horizontal="justify" vertical="center" wrapText="1"/>
    </xf>
    <xf numFmtId="0" fontId="50" fillId="0" borderId="31" xfId="2" applyFont="1" applyBorder="1" applyAlignment="1">
      <alignment horizontal="justify" vertical="center" wrapText="1"/>
    </xf>
    <xf numFmtId="0" fontId="50" fillId="0" borderId="26" xfId="2" applyFont="1" applyBorder="1" applyAlignment="1">
      <alignment horizontal="justify" vertical="center" wrapText="1"/>
    </xf>
    <xf numFmtId="0" fontId="50" fillId="0" borderId="27" xfId="2" applyFont="1" applyBorder="1" applyAlignment="1">
      <alignment horizontal="justify" vertical="center" wrapText="1"/>
    </xf>
    <xf numFmtId="0" fontId="50" fillId="0" borderId="28" xfId="2" applyFont="1" applyBorder="1" applyAlignment="1">
      <alignment horizontal="justify" vertical="center" wrapText="1"/>
    </xf>
    <xf numFmtId="0" fontId="54" fillId="0" borderId="2" xfId="2" applyFont="1" applyBorder="1" applyAlignment="1">
      <alignment horizontal="center" vertical="center" wrapText="1"/>
    </xf>
    <xf numFmtId="0" fontId="52" fillId="0" borderId="29" xfId="2" applyFont="1" applyBorder="1" applyAlignment="1">
      <alignment horizontal="center" vertical="center" wrapText="1"/>
    </xf>
    <xf numFmtId="0" fontId="52" fillId="0" borderId="31" xfId="2" applyFont="1" applyBorder="1" applyAlignment="1">
      <alignment horizontal="center" vertical="center" wrapText="1"/>
    </xf>
    <xf numFmtId="0" fontId="52" fillId="0" borderId="26" xfId="2" applyFont="1" applyBorder="1" applyAlignment="1">
      <alignment horizontal="center" vertical="center" wrapText="1"/>
    </xf>
    <xf numFmtId="0" fontId="52" fillId="0" borderId="28" xfId="2" applyFont="1" applyBorder="1" applyAlignment="1">
      <alignment horizontal="center" vertical="center" wrapText="1"/>
    </xf>
    <xf numFmtId="0" fontId="52" fillId="0" borderId="32" xfId="2" applyFont="1" applyBorder="1" applyAlignment="1">
      <alignment horizontal="center" vertical="center" wrapText="1"/>
    </xf>
    <xf numFmtId="0" fontId="50" fillId="0" borderId="24" xfId="2" applyFont="1" applyBorder="1" applyAlignment="1">
      <alignment horizontal="justify" vertical="center" wrapText="1"/>
    </xf>
    <xf numFmtId="0" fontId="50" fillId="0" borderId="0" xfId="2" applyFont="1" applyAlignment="1">
      <alignment horizontal="justify" vertical="center" wrapText="1"/>
    </xf>
    <xf numFmtId="0" fontId="50" fillId="0" borderId="25" xfId="2" applyFont="1" applyBorder="1" applyAlignment="1">
      <alignment horizontal="justify" vertical="center" wrapText="1"/>
    </xf>
    <xf numFmtId="0" fontId="51" fillId="0" borderId="32" xfId="2" applyFont="1" applyBorder="1" applyAlignment="1">
      <alignment horizontal="center" vertical="center" wrapText="1"/>
    </xf>
    <xf numFmtId="167" fontId="56" fillId="0" borderId="87" xfId="6" applyNumberFormat="1" applyFont="1" applyBorder="1" applyAlignment="1">
      <alignment horizontal="center" vertical="top" wrapText="1"/>
    </xf>
    <xf numFmtId="167" fontId="56" fillId="0" borderId="0" xfId="6" applyNumberFormat="1" applyFont="1" applyBorder="1" applyAlignment="1">
      <alignment horizontal="center" vertical="top" wrapText="1"/>
    </xf>
    <xf numFmtId="1" fontId="20" fillId="3" borderId="129" xfId="2" applyNumberFormat="1" applyFont="1" applyFill="1" applyBorder="1" applyAlignment="1" applyProtection="1">
      <alignment horizontal="right" vertical="center"/>
      <protection locked="0"/>
    </xf>
    <xf numFmtId="0" fontId="47" fillId="11" borderId="129" xfId="2" applyFont="1" applyFill="1" applyBorder="1" applyAlignment="1" applyProtection="1">
      <alignment horizontal="center" vertical="center" wrapText="1"/>
      <protection locked="0"/>
    </xf>
    <xf numFmtId="0" fontId="47" fillId="3" borderId="129" xfId="0" applyFont="1" applyFill="1" applyBorder="1" applyAlignment="1">
      <alignment horizontal="center" vertical="center" wrapText="1"/>
    </xf>
    <xf numFmtId="0" fontId="47" fillId="3" borderId="121" xfId="0" applyFont="1" applyFill="1" applyBorder="1" applyAlignment="1">
      <alignment horizontal="center" vertical="center" wrapText="1"/>
    </xf>
    <xf numFmtId="1" fontId="20" fillId="3" borderId="2" xfId="2" applyNumberFormat="1" applyFont="1" applyFill="1" applyBorder="1" applyAlignment="1" applyProtection="1">
      <alignment horizontal="right" vertical="center"/>
      <protection locked="0"/>
    </xf>
    <xf numFmtId="1" fontId="34" fillId="0" borderId="2" xfId="2" applyNumberFormat="1" applyFont="1" applyBorder="1" applyAlignment="1">
      <alignment horizontal="center" vertical="center"/>
    </xf>
    <xf numFmtId="1" fontId="34" fillId="0" borderId="131" xfId="2" applyNumberFormat="1" applyFont="1" applyBorder="1" applyAlignment="1">
      <alignment horizontal="center" vertical="center"/>
    </xf>
    <xf numFmtId="9" fontId="34" fillId="0" borderId="2" xfId="5" applyFont="1" applyBorder="1" applyAlignment="1" applyProtection="1">
      <alignment horizontal="center" vertical="center"/>
      <protection locked="0"/>
    </xf>
    <xf numFmtId="9" fontId="34" fillId="0" borderId="131" xfId="5" applyFont="1" applyBorder="1" applyAlignment="1" applyProtection="1">
      <alignment horizontal="center" vertical="center"/>
      <protection locked="0"/>
    </xf>
    <xf numFmtId="0" fontId="51" fillId="0" borderId="24" xfId="2" applyFont="1" applyBorder="1" applyAlignment="1" applyProtection="1">
      <alignment horizontal="center" vertical="center"/>
      <protection locked="0"/>
    </xf>
    <xf numFmtId="0" fontId="51" fillId="0" borderId="0" xfId="2" applyFont="1" applyAlignment="1" applyProtection="1">
      <alignment horizontal="center" vertical="center"/>
      <protection locked="0"/>
    </xf>
    <xf numFmtId="0" fontId="51" fillId="0" borderId="1" xfId="2" applyFont="1" applyBorder="1" applyAlignment="1" applyProtection="1">
      <alignment horizontal="center" vertical="center"/>
      <protection locked="0"/>
    </xf>
    <xf numFmtId="9" fontId="19" fillId="0" borderId="2" xfId="5" applyFont="1" applyBorder="1" applyAlignment="1">
      <alignment horizontal="center" vertical="center"/>
    </xf>
    <xf numFmtId="9" fontId="19" fillId="0" borderId="131" xfId="5" applyFont="1" applyBorder="1" applyAlignment="1">
      <alignment horizontal="center" vertical="center"/>
    </xf>
    <xf numFmtId="0" fontId="20" fillId="2" borderId="132"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0" fillId="2" borderId="133" xfId="0" applyFont="1" applyFill="1" applyBorder="1" applyAlignment="1">
      <alignment horizontal="center" vertical="center" wrapText="1"/>
    </xf>
    <xf numFmtId="0" fontId="52" fillId="0" borderId="34" xfId="7" applyFont="1" applyBorder="1" applyAlignment="1">
      <alignment horizontal="center" vertical="center" wrapText="1"/>
    </xf>
    <xf numFmtId="0" fontId="52" fillId="0" borderId="35" xfId="7" applyFont="1" applyBorder="1" applyAlignment="1">
      <alignment horizontal="center" vertical="center" wrapText="1"/>
    </xf>
    <xf numFmtId="0" fontId="52" fillId="0" borderId="36" xfId="7" applyFont="1" applyBorder="1" applyAlignment="1">
      <alignment horizontal="center" vertical="center" wrapText="1"/>
    </xf>
    <xf numFmtId="0" fontId="52" fillId="0" borderId="37" xfId="7" applyFont="1" applyBorder="1" applyAlignment="1">
      <alignment horizontal="center" vertical="center" wrapText="1"/>
    </xf>
    <xf numFmtId="0" fontId="52" fillId="0" borderId="0" xfId="7" applyFont="1" applyAlignment="1">
      <alignment horizontal="center" vertical="center" wrapText="1"/>
    </xf>
    <xf numFmtId="0" fontId="52" fillId="0" borderId="1" xfId="7" applyFont="1" applyBorder="1" applyAlignment="1">
      <alignment horizontal="center" vertical="center" wrapText="1"/>
    </xf>
    <xf numFmtId="0" fontId="52" fillId="0" borderId="38" xfId="7" applyFont="1" applyBorder="1" applyAlignment="1">
      <alignment horizontal="center" vertical="center" wrapText="1"/>
    </xf>
    <xf numFmtId="0" fontId="52" fillId="0" borderId="39" xfId="7" applyFont="1" applyBorder="1" applyAlignment="1">
      <alignment horizontal="center" vertical="center" wrapText="1"/>
    </xf>
    <xf numFmtId="0" fontId="52" fillId="0" borderId="40" xfId="7" applyFont="1" applyBorder="1" applyAlignment="1">
      <alignment horizontal="center" vertical="center" wrapText="1"/>
    </xf>
    <xf numFmtId="0" fontId="207" fillId="0" borderId="34" xfId="7" applyFont="1" applyBorder="1" applyAlignment="1">
      <alignment horizontal="center" vertical="center" wrapText="1"/>
    </xf>
    <xf numFmtId="0" fontId="207" fillId="0" borderId="35" xfId="7" applyFont="1" applyBorder="1" applyAlignment="1">
      <alignment horizontal="center" vertical="center" wrapText="1"/>
    </xf>
    <xf numFmtId="0" fontId="207" fillId="0" borderId="36" xfId="7" applyFont="1" applyBorder="1" applyAlignment="1">
      <alignment horizontal="center" vertical="center" wrapText="1"/>
    </xf>
    <xf numFmtId="0" fontId="207" fillId="0" borderId="37" xfId="7" applyFont="1" applyBorder="1" applyAlignment="1">
      <alignment horizontal="center" vertical="center" wrapText="1"/>
    </xf>
    <xf numFmtId="0" fontId="207" fillId="0" borderId="0" xfId="7" applyFont="1" applyAlignment="1">
      <alignment horizontal="center" vertical="center" wrapText="1"/>
    </xf>
    <xf numFmtId="0" fontId="207" fillId="0" borderId="1" xfId="7" applyFont="1" applyBorder="1" applyAlignment="1">
      <alignment horizontal="center" vertical="center" wrapText="1"/>
    </xf>
    <xf numFmtId="0" fontId="207" fillId="0" borderId="38" xfId="7" applyFont="1" applyBorder="1" applyAlignment="1">
      <alignment horizontal="center" vertical="center" wrapText="1"/>
    </xf>
    <xf numFmtId="0" fontId="207" fillId="0" borderId="39" xfId="7" applyFont="1" applyBorder="1" applyAlignment="1">
      <alignment horizontal="center" vertical="center" wrapText="1"/>
    </xf>
    <xf numFmtId="0" fontId="207" fillId="0" borderId="40" xfId="7" applyFont="1" applyBorder="1" applyAlignment="1">
      <alignment horizontal="center" vertical="center" wrapText="1"/>
    </xf>
    <xf numFmtId="0" fontId="20" fillId="20" borderId="2" xfId="0" applyFont="1" applyFill="1" applyBorder="1" applyAlignment="1">
      <alignment horizontal="center" vertical="center" wrapText="1"/>
    </xf>
    <xf numFmtId="0" fontId="44" fillId="20" borderId="29" xfId="0" applyFont="1" applyFill="1" applyBorder="1" applyAlignment="1">
      <alignment horizontal="center" vertical="center" wrapText="1"/>
    </xf>
    <xf numFmtId="0" fontId="44" fillId="20" borderId="30" xfId="0" applyFont="1" applyFill="1" applyBorder="1" applyAlignment="1">
      <alignment horizontal="center" vertical="center" wrapText="1"/>
    </xf>
    <xf numFmtId="0" fontId="44" fillId="20" borderId="31" xfId="0" applyFont="1" applyFill="1" applyBorder="1" applyAlignment="1">
      <alignment horizontal="center" vertical="center" wrapText="1"/>
    </xf>
    <xf numFmtId="0" fontId="44" fillId="20" borderId="24" xfId="0" applyFont="1" applyFill="1" applyBorder="1" applyAlignment="1">
      <alignment horizontal="center" vertical="center" wrapText="1"/>
    </xf>
    <xf numFmtId="0" fontId="44" fillId="20" borderId="0" xfId="0" applyFont="1" applyFill="1" applyAlignment="1">
      <alignment horizontal="center" vertical="center" wrapText="1"/>
    </xf>
    <xf numFmtId="0" fontId="44" fillId="20" borderId="25" xfId="0" applyFont="1" applyFill="1" applyBorder="1" applyAlignment="1">
      <alignment horizontal="center" vertical="center" wrapText="1"/>
    </xf>
    <xf numFmtId="0" fontId="44" fillId="20" borderId="26" xfId="0" applyFont="1" applyFill="1" applyBorder="1" applyAlignment="1">
      <alignment horizontal="center" vertical="center" wrapText="1"/>
    </xf>
    <xf numFmtId="0" fontId="44" fillId="20" borderId="27" xfId="0" applyFont="1" applyFill="1" applyBorder="1" applyAlignment="1">
      <alignment horizontal="center" vertical="center" wrapText="1"/>
    </xf>
    <xf numFmtId="0" fontId="44" fillId="20" borderId="28" xfId="0" applyFont="1" applyFill="1" applyBorder="1" applyAlignment="1">
      <alignment horizontal="center" vertical="center" wrapText="1"/>
    </xf>
    <xf numFmtId="0" fontId="64" fillId="2" borderId="34" xfId="0" applyFont="1" applyFill="1" applyBorder="1" applyAlignment="1">
      <alignment horizontal="center"/>
    </xf>
    <xf numFmtId="0" fontId="64" fillId="2" borderId="35" xfId="0" applyFont="1" applyFill="1" applyBorder="1" applyAlignment="1">
      <alignment horizontal="center"/>
    </xf>
    <xf numFmtId="0" fontId="64" fillId="2" borderId="36" xfId="0" applyFont="1" applyFill="1" applyBorder="1" applyAlignment="1">
      <alignment horizontal="center"/>
    </xf>
    <xf numFmtId="0" fontId="64" fillId="2" borderId="37" xfId="0" applyFont="1" applyFill="1" applyBorder="1" applyAlignment="1">
      <alignment horizontal="center"/>
    </xf>
    <xf numFmtId="0" fontId="64" fillId="2" borderId="0" xfId="0" applyFont="1" applyFill="1" applyAlignment="1">
      <alignment horizontal="center"/>
    </xf>
    <xf numFmtId="0" fontId="64" fillId="2" borderId="1" xfId="0" applyFont="1" applyFill="1" applyBorder="1" applyAlignment="1">
      <alignment horizontal="center"/>
    </xf>
    <xf numFmtId="0" fontId="64" fillId="2" borderId="38" xfId="0" applyFont="1" applyFill="1" applyBorder="1" applyAlignment="1">
      <alignment horizontal="center"/>
    </xf>
    <xf numFmtId="0" fontId="64" fillId="2" borderId="39" xfId="0" applyFont="1" applyFill="1" applyBorder="1" applyAlignment="1">
      <alignment horizontal="center"/>
    </xf>
    <xf numFmtId="0" fontId="64" fillId="2" borderId="40" xfId="0" applyFont="1" applyFill="1" applyBorder="1" applyAlignment="1">
      <alignment horizontal="center"/>
    </xf>
    <xf numFmtId="0" fontId="8" fillId="2" borderId="0" xfId="0" applyFont="1" applyFill="1" applyAlignment="1">
      <alignment horizontal="center"/>
    </xf>
    <xf numFmtId="0" fontId="62" fillId="0" borderId="32" xfId="3" applyFont="1" applyBorder="1" applyAlignment="1" applyProtection="1">
      <alignment horizontal="center" vertical="center" wrapText="1"/>
      <protection locked="0"/>
    </xf>
    <xf numFmtId="0" fontId="62" fillId="0" borderId="2" xfId="3" applyFont="1" applyBorder="1" applyAlignment="1" applyProtection="1">
      <alignment horizontal="center" vertical="center" wrapText="1"/>
      <protection locked="0"/>
    </xf>
    <xf numFmtId="0" fontId="62" fillId="0" borderId="73" xfId="3" applyFont="1" applyBorder="1" applyAlignment="1" applyProtection="1">
      <alignment horizontal="center" vertical="center" wrapText="1"/>
      <protection locked="0"/>
    </xf>
    <xf numFmtId="0" fontId="62" fillId="0" borderId="5" xfId="3" applyFont="1" applyBorder="1" applyAlignment="1" applyProtection="1">
      <alignment horizontal="center" vertical="center" wrapText="1"/>
      <protection locked="0"/>
    </xf>
    <xf numFmtId="0" fontId="7" fillId="0" borderId="33" xfId="3" applyFont="1" applyBorder="1" applyAlignment="1" applyProtection="1">
      <alignment horizontal="justify" vertical="center" wrapText="1"/>
      <protection locked="0"/>
    </xf>
    <xf numFmtId="0" fontId="7" fillId="0" borderId="33" xfId="3" applyFont="1" applyBorder="1" applyAlignment="1" applyProtection="1">
      <alignment horizontal="center" vertical="center" wrapText="1"/>
      <protection locked="0"/>
    </xf>
    <xf numFmtId="0" fontId="7" fillId="0" borderId="2" xfId="3" applyFont="1" applyBorder="1" applyAlignment="1" applyProtection="1">
      <alignment horizontal="justify" vertical="center" wrapText="1"/>
      <protection locked="0"/>
    </xf>
    <xf numFmtId="0" fontId="2" fillId="0" borderId="2" xfId="3" applyBorder="1" applyAlignment="1" applyProtection="1">
      <alignment horizontal="justify" vertical="center" wrapText="1"/>
      <protection locked="0"/>
    </xf>
    <xf numFmtId="0" fontId="105" fillId="2" borderId="34" xfId="0" applyFont="1" applyFill="1" applyBorder="1" applyAlignment="1">
      <alignment horizontal="center" vertical="center" wrapText="1"/>
    </xf>
    <xf numFmtId="0" fontId="105" fillId="2" borderId="35" xfId="0" applyFont="1" applyFill="1" applyBorder="1" applyAlignment="1">
      <alignment horizontal="center" vertical="center" wrapText="1"/>
    </xf>
    <xf numFmtId="0" fontId="105" fillId="2" borderId="36" xfId="0" applyFont="1" applyFill="1" applyBorder="1" applyAlignment="1">
      <alignment horizontal="center" vertical="center" wrapText="1"/>
    </xf>
    <xf numFmtId="0" fontId="105" fillId="2" borderId="37" xfId="0" applyFont="1" applyFill="1" applyBorder="1" applyAlignment="1">
      <alignment horizontal="center" vertical="center" wrapText="1"/>
    </xf>
    <xf numFmtId="0" fontId="105" fillId="2" borderId="0" xfId="0" applyFont="1" applyFill="1" applyAlignment="1">
      <alignment horizontal="center" vertical="center" wrapText="1"/>
    </xf>
    <xf numFmtId="0" fontId="105" fillId="2" borderId="1" xfId="0" applyFont="1" applyFill="1" applyBorder="1" applyAlignment="1">
      <alignment horizontal="center" vertical="center" wrapText="1"/>
    </xf>
    <xf numFmtId="0" fontId="105" fillId="2" borderId="38" xfId="0" applyFont="1" applyFill="1" applyBorder="1" applyAlignment="1">
      <alignment horizontal="center" vertical="center" wrapText="1"/>
    </xf>
    <xf numFmtId="0" fontId="105" fillId="2" borderId="39" xfId="0" applyFont="1" applyFill="1" applyBorder="1" applyAlignment="1">
      <alignment horizontal="center" vertical="center" wrapText="1"/>
    </xf>
    <xf numFmtId="0" fontId="105" fillId="2" borderId="40" xfId="0" applyFont="1" applyFill="1" applyBorder="1" applyAlignment="1">
      <alignment horizontal="center" vertical="center" wrapText="1"/>
    </xf>
    <xf numFmtId="0" fontId="80" fillId="2" borderId="3" xfId="3" applyFont="1" applyFill="1" applyBorder="1" applyAlignment="1">
      <alignment horizontal="center" vertical="center"/>
    </xf>
    <xf numFmtId="0" fontId="80" fillId="2" borderId="4" xfId="3" applyFont="1" applyFill="1" applyBorder="1" applyAlignment="1">
      <alignment horizontal="center" vertical="center"/>
    </xf>
    <xf numFmtId="0" fontId="80" fillId="2" borderId="5" xfId="3" applyFont="1" applyFill="1" applyBorder="1" applyAlignment="1">
      <alignment horizontal="center" vertical="center"/>
    </xf>
    <xf numFmtId="0" fontId="195" fillId="2" borderId="34" xfId="0" applyFont="1" applyFill="1" applyBorder="1" applyAlignment="1">
      <alignment horizontal="center" vertical="center"/>
    </xf>
    <xf numFmtId="0" fontId="195" fillId="2" borderId="35" xfId="0" applyFont="1" applyFill="1" applyBorder="1" applyAlignment="1">
      <alignment horizontal="center" vertical="center"/>
    </xf>
    <xf numFmtId="0" fontId="195" fillId="2" borderId="36" xfId="0" applyFont="1" applyFill="1" applyBorder="1" applyAlignment="1">
      <alignment horizontal="center" vertical="center"/>
    </xf>
    <xf numFmtId="0" fontId="195" fillId="2" borderId="37" xfId="0" applyFont="1" applyFill="1" applyBorder="1" applyAlignment="1">
      <alignment horizontal="center" vertical="center"/>
    </xf>
    <xf numFmtId="0" fontId="195" fillId="2" borderId="0" xfId="0" applyFont="1" applyFill="1" applyAlignment="1">
      <alignment horizontal="center" vertical="center"/>
    </xf>
    <xf numFmtId="0" fontId="195" fillId="2" borderId="1" xfId="0" applyFont="1" applyFill="1" applyBorder="1" applyAlignment="1">
      <alignment horizontal="center" vertical="center"/>
    </xf>
    <xf numFmtId="0" fontId="195" fillId="2" borderId="38" xfId="0" applyFont="1" applyFill="1" applyBorder="1" applyAlignment="1">
      <alignment horizontal="center" vertical="center"/>
    </xf>
    <xf numFmtId="0" fontId="195" fillId="2" borderId="39" xfId="0" applyFont="1" applyFill="1" applyBorder="1" applyAlignment="1">
      <alignment horizontal="center" vertical="center"/>
    </xf>
    <xf numFmtId="0" fontId="195" fillId="2" borderId="40" xfId="0" applyFont="1" applyFill="1" applyBorder="1" applyAlignment="1">
      <alignment horizontal="center" vertical="center"/>
    </xf>
    <xf numFmtId="0" fontId="7" fillId="0" borderId="2" xfId="3" applyFont="1" applyBorder="1" applyAlignment="1" applyProtection="1">
      <alignment horizontal="center" vertical="center" wrapText="1"/>
      <protection locked="0"/>
    </xf>
    <xf numFmtId="0" fontId="137" fillId="22" borderId="21" xfId="0" applyFont="1" applyFill="1" applyBorder="1" applyAlignment="1">
      <alignment horizontal="center" vertical="center" wrapText="1"/>
    </xf>
    <xf numFmtId="0" fontId="137" fillId="22" borderId="22" xfId="0" applyFont="1" applyFill="1" applyBorder="1" applyAlignment="1">
      <alignment horizontal="center" vertical="center" wrapText="1"/>
    </xf>
    <xf numFmtId="0" fontId="137" fillId="22" borderId="23" xfId="0" applyFont="1" applyFill="1" applyBorder="1" applyAlignment="1">
      <alignment horizontal="center" vertical="center" wrapText="1"/>
    </xf>
    <xf numFmtId="0" fontId="24" fillId="19" borderId="2" xfId="3" applyFont="1" applyFill="1" applyBorder="1" applyAlignment="1">
      <alignment horizontal="center" vertical="center" wrapText="1"/>
    </xf>
    <xf numFmtId="0" fontId="104" fillId="0" borderId="35" xfId="7" applyFont="1" applyBorder="1" applyAlignment="1">
      <alignment horizontal="center" vertical="center" wrapText="1"/>
    </xf>
    <xf numFmtId="0" fontId="104" fillId="0" borderId="36" xfId="7" applyFont="1" applyBorder="1" applyAlignment="1">
      <alignment horizontal="center" vertical="center" wrapText="1"/>
    </xf>
    <xf numFmtId="0" fontId="104" fillId="0" borderId="37" xfId="7" applyFont="1" applyBorder="1" applyAlignment="1">
      <alignment horizontal="center" vertical="center" wrapText="1"/>
    </xf>
    <xf numFmtId="0" fontId="104" fillId="0" borderId="0" xfId="7" applyFont="1" applyAlignment="1">
      <alignment horizontal="center" vertical="center" wrapText="1"/>
    </xf>
    <xf numFmtId="0" fontId="104" fillId="0" borderId="1" xfId="7" applyFont="1" applyBorder="1" applyAlignment="1">
      <alignment horizontal="center" vertical="center" wrapText="1"/>
    </xf>
    <xf numFmtId="0" fontId="104" fillId="0" borderId="38" xfId="7" applyFont="1" applyBorder="1" applyAlignment="1">
      <alignment horizontal="center" vertical="center" wrapText="1"/>
    </xf>
    <xf numFmtId="0" fontId="104" fillId="0" borderId="39" xfId="7" applyFont="1" applyBorder="1" applyAlignment="1">
      <alignment horizontal="center" vertical="center" wrapText="1"/>
    </xf>
    <xf numFmtId="0" fontId="104" fillId="0" borderId="40" xfId="7" applyFont="1" applyBorder="1" applyAlignment="1">
      <alignment horizontal="center" vertical="center" wrapText="1"/>
    </xf>
    <xf numFmtId="0" fontId="109" fillId="0" borderId="34" xfId="7" applyFont="1" applyBorder="1" applyAlignment="1">
      <alignment horizontal="center" vertical="center" wrapText="1"/>
    </xf>
    <xf numFmtId="0" fontId="109" fillId="0" borderId="35" xfId="7" applyFont="1" applyBorder="1" applyAlignment="1">
      <alignment horizontal="center" vertical="center" wrapText="1"/>
    </xf>
    <xf numFmtId="0" fontId="109" fillId="0" borderId="36" xfId="7" applyFont="1" applyBorder="1" applyAlignment="1">
      <alignment horizontal="center" vertical="center" wrapText="1"/>
    </xf>
    <xf numFmtId="0" fontId="109" fillId="0" borderId="37" xfId="7" applyFont="1" applyBorder="1" applyAlignment="1">
      <alignment horizontal="center" vertical="center" wrapText="1"/>
    </xf>
    <xf numFmtId="0" fontId="109" fillId="0" borderId="0" xfId="7" applyFont="1" applyAlignment="1">
      <alignment horizontal="center" vertical="center" wrapText="1"/>
    </xf>
    <xf numFmtId="0" fontId="109" fillId="0" borderId="1" xfId="7" applyFont="1" applyBorder="1" applyAlignment="1">
      <alignment horizontal="center" vertical="center" wrapText="1"/>
    </xf>
    <xf numFmtId="0" fontId="109" fillId="0" borderId="38" xfId="7" applyFont="1" applyBorder="1" applyAlignment="1">
      <alignment horizontal="center" vertical="center" wrapText="1"/>
    </xf>
    <xf numFmtId="0" fontId="109" fillId="0" borderId="39" xfId="7" applyFont="1" applyBorder="1" applyAlignment="1">
      <alignment horizontal="center" vertical="center" wrapText="1"/>
    </xf>
    <xf numFmtId="0" fontId="109" fillId="0" borderId="40" xfId="7" applyFont="1" applyBorder="1" applyAlignment="1">
      <alignment horizontal="center" vertical="center" wrapText="1"/>
    </xf>
    <xf numFmtId="0" fontId="2" fillId="2" borderId="3" xfId="4" applyFont="1" applyFill="1" applyBorder="1" applyAlignment="1">
      <alignment horizontal="center" vertical="center"/>
    </xf>
    <xf numFmtId="0" fontId="2" fillId="2" borderId="5" xfId="4" applyFont="1" applyFill="1" applyBorder="1" applyAlignment="1">
      <alignment horizontal="center" vertical="center"/>
    </xf>
    <xf numFmtId="0" fontId="2" fillId="0" borderId="0" xfId="0" applyFont="1" applyAlignment="1">
      <alignment horizontal="center" vertical="center" wrapText="1"/>
    </xf>
    <xf numFmtId="0" fontId="2" fillId="2" borderId="2" xfId="0" applyFont="1" applyFill="1" applyBorder="1" applyAlignment="1">
      <alignment horizontal="center" vertical="center" wrapText="1"/>
    </xf>
    <xf numFmtId="0" fontId="24" fillId="2" borderId="2" xfId="0" applyFont="1" applyFill="1" applyBorder="1" applyAlignment="1">
      <alignment horizontal="center" vertical="center" wrapText="1"/>
    </xf>
    <xf numFmtId="169" fontId="100" fillId="2" borderId="3" xfId="0" applyNumberFormat="1" applyFont="1" applyFill="1" applyBorder="1" applyAlignment="1">
      <alignment horizontal="center" vertical="center" wrapText="1"/>
    </xf>
    <xf numFmtId="169" fontId="24" fillId="2" borderId="4" xfId="0" applyNumberFormat="1" applyFont="1" applyFill="1" applyBorder="1" applyAlignment="1">
      <alignment horizontal="center" vertical="center" wrapText="1"/>
    </xf>
    <xf numFmtId="169" fontId="24" fillId="2" borderId="5" xfId="0" applyNumberFormat="1" applyFont="1" applyFill="1" applyBorder="1" applyAlignment="1">
      <alignment horizontal="center" vertical="center" wrapText="1"/>
    </xf>
    <xf numFmtId="169" fontId="24" fillId="2" borderId="3" xfId="0" applyNumberFormat="1" applyFont="1" applyFill="1" applyBorder="1" applyAlignment="1">
      <alignment horizontal="center" vertical="center" wrapText="1"/>
    </xf>
    <xf numFmtId="169" fontId="24" fillId="2" borderId="3" xfId="0" applyNumberFormat="1" applyFont="1" applyFill="1" applyBorder="1" applyAlignment="1">
      <alignment horizontal="left" vertical="center" wrapText="1"/>
    </xf>
    <xf numFmtId="169" fontId="24" fillId="2" borderId="4" xfId="0" applyNumberFormat="1" applyFont="1" applyFill="1" applyBorder="1" applyAlignment="1">
      <alignment horizontal="left" vertical="center" wrapText="1"/>
    </xf>
    <xf numFmtId="169" fontId="24" fillId="2" borderId="5" xfId="0" applyNumberFormat="1" applyFont="1" applyFill="1" applyBorder="1" applyAlignment="1">
      <alignment horizontal="left" vertical="center" wrapText="1"/>
    </xf>
    <xf numFmtId="0" fontId="9" fillId="0" borderId="0" xfId="0" applyFont="1" applyAlignment="1">
      <alignment horizontal="center" vertical="center"/>
    </xf>
    <xf numFmtId="0" fontId="24" fillId="22" borderId="29" xfId="0" applyFont="1" applyFill="1" applyBorder="1" applyAlignment="1">
      <alignment horizontal="center" vertical="center" wrapText="1"/>
    </xf>
    <xf numFmtId="0" fontId="24" fillId="22" borderId="31" xfId="0" applyFont="1" applyFill="1" applyBorder="1" applyAlignment="1">
      <alignment horizontal="center" vertical="center" wrapText="1"/>
    </xf>
    <xf numFmtId="169" fontId="24" fillId="22" borderId="29" xfId="0" applyNumberFormat="1" applyFont="1" applyFill="1" applyBorder="1" applyAlignment="1">
      <alignment horizontal="center" vertical="center" wrapText="1"/>
    </xf>
    <xf numFmtId="169" fontId="24" fillId="22" borderId="30" xfId="0" applyNumberFormat="1" applyFont="1" applyFill="1" applyBorder="1" applyAlignment="1">
      <alignment horizontal="center" vertical="center" wrapText="1"/>
    </xf>
    <xf numFmtId="169" fontId="24" fillId="22" borderId="31" xfId="0" applyNumberFormat="1"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4" fillId="2" borderId="31"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25" xfId="0" applyFont="1" applyFill="1" applyBorder="1" applyAlignment="1">
      <alignment horizontal="center" vertical="center" wrapText="1"/>
    </xf>
    <xf numFmtId="0" fontId="24" fillId="2" borderId="26"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4" fillId="2" borderId="73" xfId="0" applyFont="1" applyFill="1" applyBorder="1" applyAlignment="1">
      <alignment horizontal="center" vertical="center" wrapText="1"/>
    </xf>
    <xf numFmtId="0" fontId="24" fillId="2" borderId="3" xfId="0" applyFont="1" applyFill="1" applyBorder="1" applyAlignment="1">
      <alignment horizontal="left" vertical="center" wrapText="1"/>
    </xf>
    <xf numFmtId="0" fontId="24" fillId="2" borderId="4" xfId="0" applyFont="1" applyFill="1" applyBorder="1" applyAlignment="1">
      <alignment horizontal="left" vertical="center" wrapText="1"/>
    </xf>
    <xf numFmtId="0" fontId="24" fillId="2" borderId="5" xfId="0" applyFont="1" applyFill="1" applyBorder="1" applyAlignment="1">
      <alignment horizontal="left" vertical="center" wrapText="1"/>
    </xf>
    <xf numFmtId="169" fontId="101" fillId="2" borderId="3" xfId="0" applyNumberFormat="1" applyFont="1" applyFill="1" applyBorder="1" applyAlignment="1">
      <alignment horizontal="left" vertical="center" wrapText="1"/>
    </xf>
    <xf numFmtId="0" fontId="105" fillId="0" borderId="21" xfId="0" applyFont="1" applyBorder="1" applyAlignment="1">
      <alignment horizontal="center" vertical="center"/>
    </xf>
    <xf numFmtId="0" fontId="105" fillId="0" borderId="22" xfId="0" applyFont="1" applyBorder="1" applyAlignment="1">
      <alignment horizontal="center" vertical="center"/>
    </xf>
    <xf numFmtId="0" fontId="105" fillId="0" borderId="23" xfId="0" applyFont="1" applyBorder="1" applyAlignment="1">
      <alignment horizontal="center" vertical="center"/>
    </xf>
    <xf numFmtId="0" fontId="116" fillId="0" borderId="160" xfId="0" applyFont="1" applyBorder="1" applyAlignment="1">
      <alignment horizontal="center" vertical="center" wrapText="1"/>
    </xf>
    <xf numFmtId="0" fontId="116" fillId="0" borderId="27" xfId="0" applyFont="1" applyBorder="1" applyAlignment="1">
      <alignment horizontal="center" vertical="center" wrapText="1"/>
    </xf>
    <xf numFmtId="0" fontId="116" fillId="0" borderId="2" xfId="0" applyFont="1" applyBorder="1" applyAlignment="1">
      <alignment horizontal="center" vertical="center" textRotation="90" wrapText="1"/>
    </xf>
    <xf numFmtId="0" fontId="116" fillId="0" borderId="32" xfId="0" applyFont="1" applyBorder="1" applyAlignment="1">
      <alignment horizontal="center" vertical="center" textRotation="90" wrapText="1"/>
    </xf>
    <xf numFmtId="0" fontId="116" fillId="0" borderId="41" xfId="0" applyFont="1" applyBorder="1" applyAlignment="1">
      <alignment horizontal="center" vertical="center" textRotation="90" wrapText="1"/>
    </xf>
    <xf numFmtId="0" fontId="92" fillId="0" borderId="2" xfId="0" applyFont="1" applyBorder="1" applyAlignment="1">
      <alignment horizontal="center" vertical="center" wrapText="1"/>
    </xf>
    <xf numFmtId="0" fontId="116" fillId="0" borderId="33" xfId="0" applyFont="1" applyBorder="1" applyAlignment="1">
      <alignment horizontal="center" vertical="center" textRotation="90" wrapText="1"/>
    </xf>
    <xf numFmtId="0" fontId="113" fillId="0" borderId="2" xfId="0" applyFont="1" applyBorder="1" applyAlignment="1" applyProtection="1">
      <alignment horizontal="center" vertical="center" wrapText="1"/>
      <protection locked="0"/>
    </xf>
    <xf numFmtId="0" fontId="113" fillId="23" borderId="32" xfId="0" applyFont="1" applyFill="1" applyBorder="1" applyAlignment="1" applyProtection="1">
      <alignment horizontal="center" vertical="center" wrapText="1"/>
      <protection locked="0"/>
    </xf>
    <xf numFmtId="0" fontId="113" fillId="23" borderId="33" xfId="0" applyFont="1" applyFill="1" applyBorder="1" applyAlignment="1" applyProtection="1">
      <alignment horizontal="center" vertical="center" wrapText="1"/>
      <protection locked="0"/>
    </xf>
    <xf numFmtId="0" fontId="112" fillId="0" borderId="2" xfId="0" applyFont="1" applyBorder="1" applyAlignment="1">
      <alignment horizontal="center" vertical="center" textRotation="90" wrapText="1"/>
    </xf>
    <xf numFmtId="0" fontId="105" fillId="0" borderId="2" xfId="0" applyFont="1" applyBorder="1" applyAlignment="1">
      <alignment horizontal="center" vertical="center" textRotation="90"/>
    </xf>
    <xf numFmtId="0" fontId="119" fillId="21" borderId="33" xfId="0" applyFont="1" applyFill="1" applyBorder="1" applyAlignment="1">
      <alignment horizontal="center" vertical="center" textRotation="90" wrapText="1"/>
    </xf>
    <xf numFmtId="0" fontId="119" fillId="21" borderId="2" xfId="0" applyFont="1" applyFill="1" applyBorder="1" applyAlignment="1">
      <alignment horizontal="center" vertical="center" textRotation="90" wrapText="1"/>
    </xf>
    <xf numFmtId="0" fontId="105" fillId="0" borderId="32" xfId="0" applyFont="1" applyBorder="1" applyAlignment="1">
      <alignment horizontal="center" vertical="center" wrapText="1"/>
    </xf>
    <xf numFmtId="0" fontId="105" fillId="0" borderId="33" xfId="0" applyFont="1" applyBorder="1" applyAlignment="1">
      <alignment horizontal="center" vertical="center" wrapText="1"/>
    </xf>
    <xf numFmtId="0" fontId="119" fillId="21" borderId="2" xfId="0" applyFont="1" applyFill="1" applyBorder="1" applyAlignment="1">
      <alignment horizontal="center" vertical="center" textRotation="90"/>
    </xf>
    <xf numFmtId="0" fontId="119" fillId="21" borderId="2" xfId="0" applyFont="1" applyFill="1" applyBorder="1" applyAlignment="1">
      <alignment horizontal="center" vertical="center"/>
    </xf>
    <xf numFmtId="0" fontId="119" fillId="21" borderId="33" xfId="0" applyFont="1" applyFill="1" applyBorder="1" applyAlignment="1">
      <alignment horizontal="center" vertical="center"/>
    </xf>
    <xf numFmtId="0" fontId="204" fillId="0" borderId="2" xfId="0" applyFont="1" applyBorder="1" applyAlignment="1">
      <alignment horizontal="center" vertical="center"/>
    </xf>
    <xf numFmtId="0" fontId="105" fillId="0" borderId="2" xfId="0" applyFont="1" applyBorder="1" applyAlignment="1">
      <alignment horizontal="center"/>
    </xf>
    <xf numFmtId="0" fontId="114" fillId="0" borderId="32" xfId="0" applyFont="1" applyBorder="1" applyAlignment="1">
      <alignment horizontal="center" vertical="center" wrapText="1"/>
    </xf>
    <xf numFmtId="0" fontId="114" fillId="0" borderId="33" xfId="0" applyFont="1" applyBorder="1" applyAlignment="1">
      <alignment horizontal="center" vertical="center" wrapText="1"/>
    </xf>
    <xf numFmtId="0" fontId="112" fillId="0" borderId="32" xfId="0" applyFont="1" applyBorder="1" applyAlignment="1">
      <alignment horizontal="center" vertical="center" textRotation="90" wrapText="1"/>
    </xf>
    <xf numFmtId="0" fontId="112" fillId="0" borderId="41" xfId="0" applyFont="1" applyBorder="1" applyAlignment="1">
      <alignment horizontal="center" vertical="center" textRotation="90" wrapText="1"/>
    </xf>
    <xf numFmtId="0" fontId="112" fillId="0" borderId="33" xfId="0" applyFont="1" applyBorder="1" applyAlignment="1">
      <alignment horizontal="center" vertical="center" textRotation="90" wrapText="1"/>
    </xf>
    <xf numFmtId="0" fontId="105" fillId="0" borderId="32" xfId="0" applyFont="1" applyBorder="1" applyAlignment="1">
      <alignment horizontal="center" vertical="center" textRotation="90"/>
    </xf>
    <xf numFmtId="0" fontId="105" fillId="0" borderId="41" xfId="0" applyFont="1" applyBorder="1" applyAlignment="1">
      <alignment horizontal="center" vertical="center" textRotation="90"/>
    </xf>
    <xf numFmtId="0" fontId="105" fillId="0" borderId="33" xfId="0" applyFont="1" applyBorder="1" applyAlignment="1">
      <alignment horizontal="center" vertical="center" textRotation="90"/>
    </xf>
    <xf numFmtId="0" fontId="105" fillId="0" borderId="32" xfId="0" applyFont="1" applyBorder="1" applyAlignment="1">
      <alignment horizontal="center" vertical="center" textRotation="90" wrapText="1"/>
    </xf>
    <xf numFmtId="0" fontId="105" fillId="0" borderId="33" xfId="0" applyFont="1" applyBorder="1" applyAlignment="1">
      <alignment horizontal="center" vertical="center" textRotation="90" wrapText="1"/>
    </xf>
    <xf numFmtId="0" fontId="92" fillId="0" borderId="32" xfId="0" applyFont="1" applyBorder="1" applyAlignment="1">
      <alignment horizontal="center" vertical="center" wrapText="1"/>
    </xf>
    <xf numFmtId="0" fontId="92" fillId="0" borderId="41" xfId="0" applyFont="1" applyBorder="1" applyAlignment="1">
      <alignment horizontal="center" vertical="center" wrapText="1"/>
    </xf>
    <xf numFmtId="0" fontId="92" fillId="0" borderId="33" xfId="0" applyFont="1" applyBorder="1" applyAlignment="1">
      <alignment horizontal="center" vertical="center" wrapText="1"/>
    </xf>
    <xf numFmtId="0" fontId="193" fillId="0" borderId="32" xfId="0" applyFont="1" applyBorder="1" applyAlignment="1" applyProtection="1">
      <alignment horizontal="center" vertical="center" textRotation="90" wrapText="1"/>
      <protection locked="0"/>
    </xf>
    <xf numFmtId="0" fontId="113" fillId="0" borderId="41" xfId="0" applyFont="1" applyBorder="1" applyAlignment="1" applyProtection="1">
      <alignment horizontal="center" vertical="center" textRotation="90" wrapText="1"/>
      <protection locked="0"/>
    </xf>
    <xf numFmtId="0" fontId="192" fillId="0" borderId="41" xfId="0" applyFont="1" applyBorder="1" applyAlignment="1" applyProtection="1">
      <alignment horizontal="center" vertical="center" textRotation="90" wrapText="1"/>
      <protection locked="0"/>
    </xf>
    <xf numFmtId="0" fontId="113" fillId="0" borderId="33" xfId="0" applyFont="1" applyBorder="1" applyAlignment="1" applyProtection="1">
      <alignment horizontal="center" vertical="center" textRotation="90" wrapText="1"/>
      <protection locked="0"/>
    </xf>
    <xf numFmtId="0" fontId="105" fillId="0" borderId="41" xfId="0" applyFont="1" applyBorder="1" applyAlignment="1">
      <alignment horizontal="center" vertical="center" wrapText="1"/>
    </xf>
    <xf numFmtId="0" fontId="105" fillId="0" borderId="77" xfId="0" applyFont="1" applyBorder="1" applyAlignment="1">
      <alignment horizontal="center" vertical="center" wrapText="1"/>
    </xf>
    <xf numFmtId="0" fontId="119" fillId="21" borderId="33" xfId="0" applyFont="1" applyFill="1" applyBorder="1" applyAlignment="1">
      <alignment horizontal="center" vertical="center" textRotation="90"/>
    </xf>
    <xf numFmtId="0" fontId="105" fillId="0" borderId="27" xfId="0" applyFont="1" applyBorder="1" applyAlignment="1">
      <alignment horizontal="center" wrapText="1"/>
    </xf>
    <xf numFmtId="0" fontId="204" fillId="0" borderId="27" xfId="0" applyFont="1" applyBorder="1" applyAlignment="1">
      <alignment horizontal="center" vertical="center"/>
    </xf>
    <xf numFmtId="0" fontId="113" fillId="0" borderId="32" xfId="0" applyFont="1" applyBorder="1" applyAlignment="1" applyProtection="1">
      <alignment horizontal="center" vertical="center" wrapText="1"/>
      <protection locked="0"/>
    </xf>
    <xf numFmtId="0" fontId="113" fillId="0" borderId="33" xfId="0" applyFont="1" applyBorder="1" applyAlignment="1" applyProtection="1">
      <alignment horizontal="center" vertical="center" wrapText="1"/>
      <protection locked="0"/>
    </xf>
    <xf numFmtId="0" fontId="113" fillId="0" borderId="32" xfId="0" applyFont="1" applyBorder="1" applyAlignment="1">
      <alignment horizontal="center" vertical="center" wrapText="1"/>
    </xf>
    <xf numFmtId="0" fontId="113" fillId="0" borderId="33" xfId="0" applyFont="1" applyBorder="1" applyAlignment="1">
      <alignment horizontal="center" vertical="center" wrapText="1"/>
    </xf>
    <xf numFmtId="0" fontId="105" fillId="28" borderId="2" xfId="0" applyFont="1" applyFill="1" applyBorder="1" applyAlignment="1">
      <alignment horizontal="center" vertical="center" wrapText="1"/>
    </xf>
    <xf numFmtId="0" fontId="105" fillId="0" borderId="27" xfId="0" applyFont="1" applyBorder="1" applyAlignment="1">
      <alignment horizontal="center" vertical="center" wrapText="1"/>
    </xf>
    <xf numFmtId="0" fontId="202" fillId="0" borderId="34" xfId="7" applyFont="1" applyBorder="1" applyAlignment="1">
      <alignment horizontal="center" vertical="center" wrapText="1"/>
    </xf>
    <xf numFmtId="0" fontId="202" fillId="0" borderId="35" xfId="7" applyFont="1" applyBorder="1" applyAlignment="1">
      <alignment horizontal="center" vertical="center" wrapText="1"/>
    </xf>
    <xf numFmtId="0" fontId="202" fillId="0" borderId="36" xfId="7" applyFont="1" applyBorder="1" applyAlignment="1">
      <alignment horizontal="center" vertical="center" wrapText="1"/>
    </xf>
    <xf numFmtId="0" fontId="202" fillId="0" borderId="38" xfId="7" applyFont="1" applyBorder="1" applyAlignment="1">
      <alignment horizontal="center" vertical="center" wrapText="1"/>
    </xf>
    <xf numFmtId="0" fontId="202" fillId="0" borderId="39" xfId="7" applyFont="1" applyBorder="1" applyAlignment="1">
      <alignment horizontal="center" vertical="center" wrapText="1"/>
    </xf>
    <xf numFmtId="0" fontId="202" fillId="0" borderId="40" xfId="7" applyFont="1" applyBorder="1" applyAlignment="1">
      <alignment horizontal="center" vertical="center" wrapText="1"/>
    </xf>
    <xf numFmtId="0" fontId="16" fillId="28" borderId="3" xfId="0" applyFont="1" applyFill="1" applyBorder="1" applyAlignment="1">
      <alignment horizontal="center" vertical="center" wrapText="1"/>
    </xf>
    <xf numFmtId="0" fontId="16" fillId="28" borderId="4" xfId="0" applyFont="1" applyFill="1" applyBorder="1" applyAlignment="1">
      <alignment horizontal="center" vertical="center" wrapText="1"/>
    </xf>
    <xf numFmtId="0" fontId="16" fillId="28" borderId="5" xfId="0" applyFont="1" applyFill="1" applyBorder="1" applyAlignment="1">
      <alignment horizontal="center" vertical="center" wrapText="1"/>
    </xf>
    <xf numFmtId="0" fontId="15" fillId="2" borderId="3"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6" fillId="22" borderId="3" xfId="0" applyFont="1" applyFill="1" applyBorder="1" applyAlignment="1">
      <alignment horizontal="center" vertical="center" wrapText="1"/>
    </xf>
    <xf numFmtId="0" fontId="16" fillId="22" borderId="4" xfId="0" applyFont="1" applyFill="1" applyBorder="1" applyAlignment="1">
      <alignment horizontal="center" vertical="center" wrapText="1"/>
    </xf>
    <xf numFmtId="0" fontId="16" fillId="22" borderId="5" xfId="0" applyFont="1" applyFill="1" applyBorder="1" applyAlignment="1">
      <alignment horizontal="center" vertical="center" wrapText="1"/>
    </xf>
    <xf numFmtId="0" fontId="15" fillId="2" borderId="3" xfId="0" applyFont="1" applyFill="1" applyBorder="1" applyAlignment="1">
      <alignment horizontal="justify" vertical="center" wrapText="1"/>
    </xf>
    <xf numFmtId="0" fontId="15" fillId="2" borderId="4" xfId="0" applyFont="1" applyFill="1" applyBorder="1" applyAlignment="1">
      <alignment horizontal="justify" vertical="center" wrapText="1"/>
    </xf>
    <xf numFmtId="0" fontId="15" fillId="2" borderId="5" xfId="0" applyFont="1" applyFill="1" applyBorder="1" applyAlignment="1">
      <alignment horizontal="justify" vertical="center" wrapText="1"/>
    </xf>
    <xf numFmtId="0" fontId="104" fillId="0" borderId="49" xfId="7" applyFont="1" applyBorder="1" applyAlignment="1">
      <alignment horizontal="center" vertical="center" wrapText="1"/>
    </xf>
    <xf numFmtId="0" fontId="104" fillId="0" borderId="50" xfId="7" applyFont="1" applyBorder="1" applyAlignment="1">
      <alignment horizontal="center" vertical="center" wrapText="1"/>
    </xf>
    <xf numFmtId="0" fontId="104" fillId="0" borderId="51" xfId="7" applyFont="1" applyBorder="1" applyAlignment="1">
      <alignment horizontal="center" vertical="center" wrapText="1"/>
    </xf>
    <xf numFmtId="0" fontId="16" fillId="22" borderId="2" xfId="0" applyFont="1" applyFill="1" applyBorder="1" applyAlignment="1">
      <alignment horizontal="center" vertical="center"/>
    </xf>
    <xf numFmtId="0" fontId="114" fillId="29" borderId="142" xfId="0" applyFont="1" applyFill="1" applyBorder="1" applyAlignment="1">
      <alignment horizontal="left" vertical="center"/>
    </xf>
    <xf numFmtId="0" fontId="114" fillId="29" borderId="143" xfId="0" applyFont="1" applyFill="1" applyBorder="1" applyAlignment="1">
      <alignment horizontal="left" vertical="center"/>
    </xf>
    <xf numFmtId="0" fontId="114" fillId="30" borderId="142" xfId="0" applyFont="1" applyFill="1" applyBorder="1" applyAlignment="1">
      <alignment horizontal="left" vertical="center"/>
    </xf>
    <xf numFmtId="0" fontId="114" fillId="30" borderId="143" xfId="0" applyFont="1" applyFill="1" applyBorder="1" applyAlignment="1">
      <alignment horizontal="left" vertical="center"/>
    </xf>
    <xf numFmtId="0" fontId="187" fillId="0" borderId="73" xfId="16" applyFont="1" applyBorder="1" applyAlignment="1">
      <alignment horizontal="center" vertical="center" wrapText="1"/>
    </xf>
    <xf numFmtId="0" fontId="125" fillId="0" borderId="73" xfId="16" applyBorder="1" applyAlignment="1">
      <alignment horizontal="center" vertical="center" wrapText="1"/>
    </xf>
    <xf numFmtId="0" fontId="104" fillId="0" borderId="73" xfId="16" applyFont="1" applyBorder="1" applyAlignment="1">
      <alignment horizontal="center" vertical="center" wrapText="1"/>
    </xf>
    <xf numFmtId="0" fontId="105" fillId="0" borderId="142" xfId="0" applyFont="1" applyBorder="1" applyAlignment="1">
      <alignment horizontal="center" vertical="center"/>
    </xf>
    <xf numFmtId="0" fontId="105" fillId="0" borderId="73" xfId="0" applyFont="1" applyBorder="1" applyAlignment="1">
      <alignment horizontal="center" vertical="center"/>
    </xf>
    <xf numFmtId="0" fontId="105" fillId="0" borderId="143" xfId="0" applyFont="1" applyBorder="1" applyAlignment="1">
      <alignment horizontal="center" vertical="center"/>
    </xf>
    <xf numFmtId="0" fontId="125" fillId="0" borderId="0" xfId="16" applyAlignment="1">
      <alignment horizontal="center" vertical="center" wrapText="1"/>
    </xf>
    <xf numFmtId="0" fontId="185" fillId="28" borderId="49" xfId="16" applyFont="1" applyFill="1" applyBorder="1" applyAlignment="1">
      <alignment horizontal="center" vertical="center" wrapText="1"/>
    </xf>
    <xf numFmtId="0" fontId="185" fillId="28" borderId="50" xfId="16" applyFont="1" applyFill="1" applyBorder="1" applyAlignment="1">
      <alignment horizontal="center" vertical="center" wrapText="1"/>
    </xf>
    <xf numFmtId="0" fontId="185" fillId="28" borderId="51" xfId="16" applyFont="1" applyFill="1" applyBorder="1" applyAlignment="1">
      <alignment horizontal="center" vertical="center" wrapText="1"/>
    </xf>
    <xf numFmtId="0" fontId="123" fillId="28" borderId="139" xfId="0" applyFont="1" applyFill="1" applyBorder="1" applyAlignment="1">
      <alignment horizontal="center" vertical="center"/>
    </xf>
    <xf numFmtId="0" fontId="123" fillId="28" borderId="140" xfId="0" applyFont="1" applyFill="1" applyBorder="1" applyAlignment="1">
      <alignment horizontal="center" vertical="center"/>
    </xf>
    <xf numFmtId="0" fontId="123" fillId="28" borderId="141" xfId="0" applyFont="1" applyFill="1" applyBorder="1" applyAlignment="1">
      <alignment horizontal="center" vertical="center"/>
    </xf>
    <xf numFmtId="0" fontId="123" fillId="28" borderId="144" xfId="0" applyFont="1" applyFill="1" applyBorder="1" applyAlignment="1">
      <alignment horizontal="center" vertical="center"/>
    </xf>
    <xf numFmtId="0" fontId="123" fillId="28" borderId="145" xfId="0" applyFont="1" applyFill="1" applyBorder="1" applyAlignment="1">
      <alignment horizontal="center" vertical="center"/>
    </xf>
    <xf numFmtId="0" fontId="123" fillId="28" borderId="146" xfId="0" applyFont="1" applyFill="1" applyBorder="1" applyAlignment="1">
      <alignment horizontal="center" vertical="center"/>
    </xf>
    <xf numFmtId="0" fontId="185" fillId="28" borderId="139" xfId="16" applyFont="1" applyFill="1" applyBorder="1" applyAlignment="1">
      <alignment horizontal="center" vertical="center" wrapText="1"/>
    </xf>
    <xf numFmtId="0" fontId="185" fillId="28" borderId="141" xfId="16" applyFont="1" applyFill="1" applyBorder="1" applyAlignment="1">
      <alignment horizontal="center" vertical="center" wrapText="1"/>
    </xf>
    <xf numFmtId="0" fontId="185" fillId="28" borderId="142" xfId="16" applyFont="1" applyFill="1" applyBorder="1" applyAlignment="1">
      <alignment horizontal="center" vertical="center" wrapText="1"/>
    </xf>
    <xf numFmtId="0" fontId="185" fillId="28" borderId="143" xfId="16" applyFont="1" applyFill="1" applyBorder="1" applyAlignment="1">
      <alignment horizontal="center" vertical="center" wrapText="1"/>
    </xf>
    <xf numFmtId="0" fontId="104" fillId="0" borderId="142" xfId="0" applyFont="1" applyBorder="1" applyAlignment="1">
      <alignment horizontal="center" vertical="center"/>
    </xf>
    <xf numFmtId="0" fontId="104" fillId="0" borderId="73" xfId="0" applyFont="1" applyBorder="1" applyAlignment="1">
      <alignment horizontal="center" vertical="center"/>
    </xf>
    <xf numFmtId="0" fontId="105" fillId="0" borderId="142" xfId="0" applyFont="1" applyBorder="1" applyAlignment="1">
      <alignment horizontal="center"/>
    </xf>
    <xf numFmtId="0" fontId="105" fillId="0" borderId="73" xfId="0" applyFont="1" applyBorder="1" applyAlignment="1">
      <alignment horizontal="center"/>
    </xf>
    <xf numFmtId="0" fontId="114" fillId="29" borderId="144" xfId="0" applyFont="1" applyFill="1" applyBorder="1" applyAlignment="1">
      <alignment horizontal="left" vertical="center"/>
    </xf>
    <xf numFmtId="0" fontId="114" fillId="29" borderId="146" xfId="0" applyFont="1" applyFill="1" applyBorder="1" applyAlignment="1">
      <alignment horizontal="left" vertical="center"/>
    </xf>
    <xf numFmtId="0" fontId="105" fillId="0" borderId="143" xfId="0" applyFont="1" applyBorder="1" applyAlignment="1">
      <alignment horizontal="center"/>
    </xf>
    <xf numFmtId="0" fontId="105" fillId="0" borderId="74" xfId="0" applyFont="1" applyBorder="1" applyAlignment="1">
      <alignment horizontal="center" vertical="center"/>
    </xf>
    <xf numFmtId="0" fontId="105" fillId="0" borderId="151" xfId="0" applyFont="1" applyBorder="1" applyAlignment="1">
      <alignment horizontal="center" vertical="center"/>
    </xf>
    <xf numFmtId="0" fontId="105" fillId="0" borderId="82" xfId="0" applyFont="1" applyBorder="1" applyAlignment="1">
      <alignment horizontal="center" vertical="center"/>
    </xf>
    <xf numFmtId="0" fontId="105" fillId="0" borderId="152" xfId="0" applyFont="1" applyBorder="1" applyAlignment="1">
      <alignment horizontal="center" vertical="center"/>
    </xf>
    <xf numFmtId="0" fontId="104" fillId="0" borderId="143" xfId="0" applyFont="1" applyBorder="1" applyAlignment="1">
      <alignment horizontal="center" vertical="center"/>
    </xf>
    <xf numFmtId="0" fontId="114" fillId="20" borderId="79" xfId="11" applyFont="1" applyFill="1" applyBorder="1" applyAlignment="1">
      <alignment horizontal="center" vertical="center" wrapText="1"/>
    </xf>
    <xf numFmtId="0" fontId="114" fillId="20" borderId="153" xfId="11" applyFont="1" applyFill="1" applyBorder="1" applyAlignment="1">
      <alignment horizontal="center" vertical="center" wrapText="1"/>
    </xf>
    <xf numFmtId="0" fontId="195" fillId="22" borderId="21" xfId="16" applyFont="1" applyFill="1" applyBorder="1" applyAlignment="1">
      <alignment horizontal="center" vertical="center"/>
    </xf>
    <xf numFmtId="0" fontId="195" fillId="22" borderId="22" xfId="16" applyFont="1" applyFill="1" applyBorder="1" applyAlignment="1">
      <alignment horizontal="center" vertical="center"/>
    </xf>
    <xf numFmtId="0" fontId="195" fillId="22" borderId="23" xfId="16" applyFont="1" applyFill="1" applyBorder="1" applyAlignment="1">
      <alignment horizontal="center" vertical="center"/>
    </xf>
    <xf numFmtId="0" fontId="114" fillId="4" borderId="142" xfId="0" applyFont="1" applyFill="1" applyBorder="1" applyAlignment="1">
      <alignment horizontal="left" vertical="center"/>
    </xf>
    <xf numFmtId="0" fontId="114" fillId="4" borderId="143" xfId="0" applyFont="1" applyFill="1" applyBorder="1" applyAlignment="1">
      <alignment horizontal="left" vertical="center"/>
    </xf>
    <xf numFmtId="0" fontId="114" fillId="4" borderId="149" xfId="0" applyFont="1" applyFill="1" applyBorder="1" applyAlignment="1">
      <alignment horizontal="left"/>
    </xf>
    <xf numFmtId="0" fontId="114" fillId="4" borderId="150" xfId="0" applyFont="1" applyFill="1" applyBorder="1" applyAlignment="1">
      <alignment horizontal="left"/>
    </xf>
    <xf numFmtId="0" fontId="104" fillId="0" borderId="74" xfId="0" applyFont="1" applyBorder="1" applyAlignment="1">
      <alignment horizontal="center" vertical="center"/>
    </xf>
    <xf numFmtId="0" fontId="114" fillId="20" borderId="24" xfId="11" applyFont="1" applyFill="1" applyBorder="1" applyAlignment="1">
      <alignment horizontal="center" vertical="center" wrapText="1"/>
    </xf>
    <xf numFmtId="0" fontId="114" fillId="20" borderId="26" xfId="11" applyFont="1" applyFill="1" applyBorder="1" applyAlignment="1">
      <alignment horizontal="center" vertical="center" wrapText="1"/>
    </xf>
    <xf numFmtId="0" fontId="107" fillId="4" borderId="154" xfId="16" applyFont="1" applyFill="1" applyBorder="1" applyAlignment="1">
      <alignment horizontal="center" vertical="center" wrapText="1"/>
    </xf>
    <xf numFmtId="0" fontId="107" fillId="4" borderId="155" xfId="16" applyFont="1" applyFill="1" applyBorder="1" applyAlignment="1">
      <alignment horizontal="center" vertical="center" wrapText="1"/>
    </xf>
    <xf numFmtId="9" fontId="104" fillId="0" borderId="73" xfId="1" applyFont="1" applyBorder="1" applyAlignment="1">
      <alignment horizontal="center" vertical="center" wrapText="1"/>
    </xf>
    <xf numFmtId="0" fontId="17" fillId="22" borderId="21" xfId="0" applyFont="1" applyFill="1" applyBorder="1" applyAlignment="1">
      <alignment horizontal="center" vertical="center"/>
    </xf>
    <xf numFmtId="0" fontId="17" fillId="22" borderId="22" xfId="0" applyFont="1" applyFill="1" applyBorder="1" applyAlignment="1">
      <alignment horizontal="center" vertical="center"/>
    </xf>
    <xf numFmtId="0" fontId="17" fillId="22" borderId="23" xfId="0" applyFont="1" applyFill="1" applyBorder="1" applyAlignment="1">
      <alignment horizontal="center" vertical="center"/>
    </xf>
    <xf numFmtId="0" fontId="0" fillId="2" borderId="29" xfId="0" applyFill="1" applyBorder="1" applyAlignment="1">
      <alignment horizontal="center"/>
    </xf>
    <xf numFmtId="0" fontId="0" fillId="2" borderId="30" xfId="0" applyFill="1" applyBorder="1" applyAlignment="1">
      <alignment horizontal="center"/>
    </xf>
    <xf numFmtId="0" fontId="0" fillId="2" borderId="31" xfId="0" applyFill="1" applyBorder="1" applyAlignment="1">
      <alignment horizontal="center"/>
    </xf>
    <xf numFmtId="0" fontId="0" fillId="2" borderId="24" xfId="0" applyFill="1" applyBorder="1" applyAlignment="1">
      <alignment horizontal="center"/>
    </xf>
    <xf numFmtId="0" fontId="0" fillId="2" borderId="0" xfId="0" applyFill="1" applyAlignment="1">
      <alignment horizontal="center"/>
    </xf>
    <xf numFmtId="0" fontId="0" fillId="2" borderId="25" xfId="0" applyFill="1" applyBorder="1" applyAlignment="1">
      <alignment horizontal="center"/>
    </xf>
    <xf numFmtId="0" fontId="0" fillId="2" borderId="26" xfId="0" applyFill="1" applyBorder="1" applyAlignment="1">
      <alignment horizontal="center"/>
    </xf>
    <xf numFmtId="0" fontId="0" fillId="2" borderId="27" xfId="0" applyFill="1" applyBorder="1" applyAlignment="1">
      <alignment horizontal="center"/>
    </xf>
    <xf numFmtId="0" fontId="0" fillId="2" borderId="28" xfId="0" applyFill="1" applyBorder="1" applyAlignment="1">
      <alignment horizontal="center"/>
    </xf>
    <xf numFmtId="0" fontId="206" fillId="0" borderId="34" xfId="7" applyFont="1" applyBorder="1" applyAlignment="1">
      <alignment horizontal="center" vertical="center" wrapText="1"/>
    </xf>
    <xf numFmtId="0" fontId="206" fillId="0" borderId="35" xfId="7" applyFont="1" applyBorder="1" applyAlignment="1">
      <alignment horizontal="center" vertical="center" wrapText="1"/>
    </xf>
    <xf numFmtId="0" fontId="206" fillId="0" borderId="36" xfId="7" applyFont="1" applyBorder="1" applyAlignment="1">
      <alignment horizontal="center" vertical="center" wrapText="1"/>
    </xf>
    <xf numFmtId="0" fontId="206" fillId="0" borderId="37" xfId="7" applyFont="1" applyBorder="1" applyAlignment="1">
      <alignment horizontal="center" vertical="center" wrapText="1"/>
    </xf>
    <xf numFmtId="0" fontId="206" fillId="0" borderId="0" xfId="7" applyFont="1" applyAlignment="1">
      <alignment horizontal="center" vertical="center" wrapText="1"/>
    </xf>
    <xf numFmtId="0" fontId="206" fillId="0" borderId="1" xfId="7" applyFont="1" applyBorder="1" applyAlignment="1">
      <alignment horizontal="center" vertical="center" wrapText="1"/>
    </xf>
    <xf numFmtId="0" fontId="206" fillId="0" borderId="38" xfId="7" applyFont="1" applyBorder="1" applyAlignment="1">
      <alignment horizontal="center" vertical="center" wrapText="1"/>
    </xf>
    <xf numFmtId="0" fontId="206" fillId="0" borderId="39" xfId="7" applyFont="1" applyBorder="1" applyAlignment="1">
      <alignment horizontal="center" vertical="center" wrapText="1"/>
    </xf>
    <xf numFmtId="0" fontId="206" fillId="0" borderId="40" xfId="7" applyFont="1" applyBorder="1" applyAlignment="1">
      <alignment horizontal="center" vertical="center" wrapText="1"/>
    </xf>
    <xf numFmtId="0" fontId="211" fillId="0" borderId="34" xfId="7" applyFont="1" applyBorder="1" applyAlignment="1">
      <alignment horizontal="center" vertical="center" wrapText="1"/>
    </xf>
    <xf numFmtId="0" fontId="211" fillId="0" borderId="35" xfId="7" applyFont="1" applyBorder="1" applyAlignment="1">
      <alignment horizontal="center" vertical="center" wrapText="1"/>
    </xf>
    <xf numFmtId="0" fontId="211" fillId="0" borderId="36" xfId="7" applyFont="1" applyBorder="1" applyAlignment="1">
      <alignment horizontal="center" vertical="center" wrapText="1"/>
    </xf>
    <xf numFmtId="0" fontId="211" fillId="0" borderId="37" xfId="7" applyFont="1" applyBorder="1" applyAlignment="1">
      <alignment horizontal="center" vertical="center" wrapText="1"/>
    </xf>
    <xf numFmtId="0" fontId="211" fillId="0" borderId="0" xfId="7" applyFont="1" applyAlignment="1">
      <alignment horizontal="center" vertical="center" wrapText="1"/>
    </xf>
    <xf numFmtId="0" fontId="211" fillId="0" borderId="1" xfId="7" applyFont="1" applyBorder="1" applyAlignment="1">
      <alignment horizontal="center" vertical="center" wrapText="1"/>
    </xf>
    <xf numFmtId="0" fontId="211" fillId="0" borderId="38" xfId="7" applyFont="1" applyBorder="1" applyAlignment="1">
      <alignment horizontal="center" vertical="center" wrapText="1"/>
    </xf>
    <xf numFmtId="0" fontId="211" fillId="0" borderId="39" xfId="7" applyFont="1" applyBorder="1" applyAlignment="1">
      <alignment horizontal="center" vertical="center" wrapText="1"/>
    </xf>
    <xf numFmtId="0" fontId="211" fillId="0" borderId="40" xfId="7" applyFont="1" applyBorder="1" applyAlignment="1">
      <alignment horizontal="center" vertical="center" wrapText="1"/>
    </xf>
    <xf numFmtId="0" fontId="34" fillId="0" borderId="73" xfId="2" applyFont="1" applyBorder="1" applyAlignment="1" applyProtection="1">
      <alignment horizontal="left" vertical="center" wrapText="1"/>
      <protection locked="0"/>
    </xf>
    <xf numFmtId="0" fontId="164" fillId="0" borderId="73" xfId="2" applyFont="1" applyBorder="1" applyAlignment="1" applyProtection="1">
      <alignment horizontal="left" vertical="center"/>
      <protection locked="0"/>
    </xf>
    <xf numFmtId="0" fontId="19" fillId="22" borderId="78" xfId="2" applyFont="1" applyFill="1" applyBorder="1" applyAlignment="1" applyProtection="1">
      <alignment horizontal="center" vertical="center" wrapText="1"/>
      <protection locked="0"/>
    </xf>
    <xf numFmtId="0" fontId="166" fillId="22" borderId="78" xfId="2" applyFont="1" applyFill="1" applyBorder="1" applyAlignment="1" applyProtection="1">
      <alignment horizontal="center" vertical="center" wrapText="1"/>
      <protection locked="0"/>
    </xf>
    <xf numFmtId="0" fontId="34" fillId="0" borderId="74" xfId="2" applyFont="1" applyBorder="1" applyAlignment="1" applyProtection="1">
      <alignment horizontal="center" vertical="center" wrapText="1"/>
      <protection locked="0"/>
    </xf>
    <xf numFmtId="0" fontId="164" fillId="0" borderId="73" xfId="2" applyFont="1" applyBorder="1" applyAlignment="1" applyProtection="1">
      <alignment horizontal="center" vertical="center"/>
      <protection locked="0"/>
    </xf>
    <xf numFmtId="0" fontId="164" fillId="0" borderId="74" xfId="2" applyFont="1" applyBorder="1" applyAlignment="1" applyProtection="1">
      <alignment horizontal="center" vertical="center"/>
      <protection locked="0"/>
    </xf>
    <xf numFmtId="0" fontId="166" fillId="0" borderId="0" xfId="2" applyFont="1" applyAlignment="1" applyProtection="1">
      <alignment horizontal="center" vertical="center" wrapText="1"/>
      <protection locked="0"/>
    </xf>
    <xf numFmtId="0" fontId="164" fillId="0" borderId="0" xfId="2" applyFont="1" applyAlignment="1" applyProtection="1">
      <alignment horizontal="center" vertical="center" wrapText="1"/>
      <protection locked="0"/>
    </xf>
    <xf numFmtId="0" fontId="145" fillId="0" borderId="110" xfId="2" applyFont="1" applyBorder="1" applyAlignment="1" applyProtection="1">
      <alignment horizontal="center"/>
      <protection locked="0"/>
    </xf>
    <xf numFmtId="0" fontId="145" fillId="0" borderId="111" xfId="2" applyFont="1" applyBorder="1" applyAlignment="1" applyProtection="1">
      <alignment horizontal="center"/>
      <protection locked="0"/>
    </xf>
    <xf numFmtId="0" fontId="145" fillId="0" borderId="94" xfId="2" applyFont="1" applyBorder="1" applyAlignment="1" applyProtection="1">
      <alignment horizontal="center"/>
      <protection locked="0"/>
    </xf>
    <xf numFmtId="0" fontId="145" fillId="0" borderId="95" xfId="2" applyFont="1" applyBorder="1" applyAlignment="1" applyProtection="1">
      <alignment horizontal="center"/>
      <protection locked="0"/>
    </xf>
    <xf numFmtId="0" fontId="19" fillId="3" borderId="78" xfId="2" applyFont="1" applyFill="1" applyBorder="1" applyAlignment="1" applyProtection="1">
      <alignment horizontal="center" vertical="center" wrapText="1"/>
      <protection locked="0"/>
    </xf>
    <xf numFmtId="0" fontId="166" fillId="3" borderId="78" xfId="2" applyFont="1" applyFill="1" applyBorder="1" applyAlignment="1" applyProtection="1">
      <alignment horizontal="center" vertical="center" wrapText="1"/>
      <protection locked="0"/>
    </xf>
    <xf numFmtId="0" fontId="164" fillId="0" borderId="73" xfId="2" applyFont="1" applyBorder="1" applyAlignment="1" applyProtection="1">
      <alignment horizontal="left" vertical="center" wrapText="1"/>
      <protection locked="0"/>
    </xf>
    <xf numFmtId="0" fontId="19" fillId="3" borderId="73" xfId="2" applyFont="1" applyFill="1" applyBorder="1" applyAlignment="1" applyProtection="1">
      <alignment horizontal="center" vertical="center" wrapText="1"/>
      <protection locked="0"/>
    </xf>
    <xf numFmtId="0" fontId="166" fillId="3" borderId="73" xfId="2" applyFont="1" applyFill="1" applyBorder="1" applyAlignment="1" applyProtection="1">
      <alignment horizontal="center" vertical="center" wrapText="1"/>
      <protection locked="0"/>
    </xf>
    <xf numFmtId="0" fontId="166" fillId="3" borderId="106" xfId="2" applyFont="1" applyFill="1" applyBorder="1" applyAlignment="1" applyProtection="1">
      <alignment horizontal="center" vertical="center" wrapText="1"/>
      <protection locked="0"/>
    </xf>
    <xf numFmtId="0" fontId="34" fillId="0" borderId="0" xfId="2" applyFont="1" applyAlignment="1" applyProtection="1">
      <alignment horizontal="center" vertical="center" wrapText="1"/>
      <protection locked="0"/>
    </xf>
    <xf numFmtId="0" fontId="164" fillId="0" borderId="101" xfId="2" applyFont="1" applyBorder="1" applyAlignment="1" applyProtection="1">
      <alignment horizontal="center" vertical="center" wrapText="1"/>
      <protection locked="0"/>
    </xf>
    <xf numFmtId="0" fontId="164" fillId="0" borderId="71" xfId="2" applyFont="1" applyBorder="1" applyAlignment="1" applyProtection="1">
      <alignment horizontal="center" vertical="center" wrapText="1"/>
      <protection locked="0"/>
    </xf>
    <xf numFmtId="0" fontId="164" fillId="0" borderId="103" xfId="2" applyFont="1" applyBorder="1" applyAlignment="1" applyProtection="1">
      <alignment horizontal="center" vertical="center" wrapText="1"/>
      <protection locked="0"/>
    </xf>
    <xf numFmtId="0" fontId="148" fillId="22" borderId="109" xfId="2" applyFont="1" applyFill="1" applyBorder="1" applyAlignment="1" applyProtection="1">
      <alignment horizontal="center" vertical="center"/>
      <protection locked="0"/>
    </xf>
    <xf numFmtId="0" fontId="148" fillId="22" borderId="97" xfId="2" applyFont="1" applyFill="1" applyBorder="1" applyAlignment="1" applyProtection="1">
      <alignment horizontal="center" vertical="center"/>
      <protection locked="0"/>
    </xf>
    <xf numFmtId="0" fontId="148" fillId="22" borderId="98" xfId="2" applyFont="1" applyFill="1" applyBorder="1" applyAlignment="1" applyProtection="1">
      <alignment horizontal="center" vertical="center"/>
      <protection locked="0"/>
    </xf>
    <xf numFmtId="0" fontId="166" fillId="22" borderId="104" xfId="2" applyFont="1" applyFill="1" applyBorder="1" applyAlignment="1" applyProtection="1">
      <alignment horizontal="center" vertical="center" wrapText="1"/>
      <protection locked="0"/>
    </xf>
    <xf numFmtId="0" fontId="166" fillId="22" borderId="87" xfId="2" applyFont="1" applyFill="1" applyBorder="1" applyAlignment="1" applyProtection="1">
      <alignment horizontal="center" vertical="center" wrapText="1"/>
      <protection locked="0"/>
    </xf>
    <xf numFmtId="0" fontId="153" fillId="22" borderId="21" xfId="0" applyFont="1" applyFill="1" applyBorder="1" applyAlignment="1">
      <alignment horizontal="center" vertical="center" wrapText="1"/>
    </xf>
    <xf numFmtId="0" fontId="153" fillId="22" borderId="22" xfId="0" applyFont="1" applyFill="1" applyBorder="1" applyAlignment="1">
      <alignment horizontal="center" vertical="center" wrapText="1"/>
    </xf>
    <xf numFmtId="0" fontId="153" fillId="22" borderId="23" xfId="0" applyFont="1" applyFill="1" applyBorder="1" applyAlignment="1">
      <alignment horizontal="center" vertical="center" wrapText="1"/>
    </xf>
    <xf numFmtId="0" fontId="45" fillId="22" borderId="96" xfId="2" applyFont="1" applyFill="1" applyBorder="1" applyAlignment="1" applyProtection="1">
      <alignment horizontal="center" vertical="center"/>
      <protection locked="0"/>
    </xf>
    <xf numFmtId="0" fontId="148" fillId="22" borderId="108" xfId="2" applyFont="1" applyFill="1" applyBorder="1" applyAlignment="1" applyProtection="1">
      <alignment horizontal="center" vertical="center"/>
      <protection locked="0"/>
    </xf>
    <xf numFmtId="0" fontId="45" fillId="22" borderId="109" xfId="2" applyFont="1" applyFill="1" applyBorder="1" applyAlignment="1" applyProtection="1">
      <alignment horizontal="center" vertical="center"/>
      <protection locked="0"/>
    </xf>
    <xf numFmtId="0" fontId="34" fillId="0" borderId="100" xfId="2" applyFont="1" applyBorder="1" applyAlignment="1" applyProtection="1">
      <alignment horizontal="center" vertical="center" wrapText="1"/>
      <protection locked="0"/>
    </xf>
    <xf numFmtId="0" fontId="164" fillId="0" borderId="0" xfId="2" applyFont="1" applyAlignment="1" applyProtection="1">
      <alignment horizontal="center" vertical="center"/>
      <protection locked="0"/>
    </xf>
    <xf numFmtId="0" fontId="164" fillId="0" borderId="93" xfId="2" applyFont="1" applyBorder="1" applyAlignment="1" applyProtection="1">
      <alignment horizontal="center" vertical="center"/>
      <protection locked="0"/>
    </xf>
    <xf numFmtId="0" fontId="164" fillId="0" borderId="100" xfId="2" applyFont="1" applyBorder="1" applyAlignment="1" applyProtection="1">
      <alignment horizontal="center" vertical="center"/>
      <protection locked="0"/>
    </xf>
    <xf numFmtId="0" fontId="164" fillId="0" borderId="102" xfId="2" applyFont="1" applyBorder="1" applyAlignment="1" applyProtection="1">
      <alignment horizontal="center" vertical="center"/>
      <protection locked="0"/>
    </xf>
    <xf numFmtId="0" fontId="164" fillId="0" borderId="71" xfId="2" applyFont="1" applyBorder="1" applyAlignment="1" applyProtection="1">
      <alignment horizontal="center" vertical="center"/>
      <protection locked="0"/>
    </xf>
    <xf numFmtId="0" fontId="164" fillId="0" borderId="80" xfId="2" applyFont="1" applyBorder="1" applyAlignment="1" applyProtection="1">
      <alignment horizontal="center" vertical="center"/>
      <protection locked="0"/>
    </xf>
    <xf numFmtId="0" fontId="19" fillId="3" borderId="99" xfId="2" applyFont="1" applyFill="1" applyBorder="1" applyAlignment="1" applyProtection="1">
      <alignment horizontal="center" vertical="center" wrapText="1"/>
      <protection locked="0"/>
    </xf>
    <xf numFmtId="0" fontId="166" fillId="3" borderId="82" xfId="2" applyFont="1" applyFill="1" applyBorder="1" applyAlignment="1" applyProtection="1">
      <alignment horizontal="center" vertical="center" wrapText="1"/>
      <protection locked="0"/>
    </xf>
    <xf numFmtId="0" fontId="166" fillId="3" borderId="74" xfId="2" applyFont="1" applyFill="1" applyBorder="1" applyAlignment="1" applyProtection="1">
      <alignment horizontal="center" vertical="center" wrapText="1"/>
      <protection locked="0"/>
    </xf>
    <xf numFmtId="0" fontId="19" fillId="3" borderId="76" xfId="2" applyFont="1" applyFill="1" applyBorder="1" applyAlignment="1" applyProtection="1">
      <alignment horizontal="center" vertical="center" wrapText="1"/>
      <protection locked="0"/>
    </xf>
    <xf numFmtId="0" fontId="34" fillId="0" borderId="92" xfId="2" applyFont="1" applyBorder="1" applyAlignment="1" applyProtection="1">
      <alignment horizontal="center" vertical="center" wrapText="1"/>
      <protection locked="0"/>
    </xf>
    <xf numFmtId="0" fontId="164" fillId="0" borderId="92" xfId="2" applyFont="1" applyBorder="1" applyAlignment="1" applyProtection="1">
      <alignment horizontal="center" vertical="center"/>
      <protection locked="0"/>
    </xf>
    <xf numFmtId="0" fontId="196" fillId="0" borderId="29" xfId="0" applyFont="1" applyBorder="1" applyAlignment="1">
      <alignment horizontal="center" vertical="center" wrapText="1"/>
    </xf>
    <xf numFmtId="0" fontId="196" fillId="0" borderId="31" xfId="0" applyFont="1" applyBorder="1" applyAlignment="1">
      <alignment horizontal="center" vertical="center"/>
    </xf>
    <xf numFmtId="0" fontId="196" fillId="0" borderId="26" xfId="0" applyFont="1" applyBorder="1" applyAlignment="1">
      <alignment horizontal="center" vertical="center"/>
    </xf>
    <xf numFmtId="0" fontId="196" fillId="0" borderId="28" xfId="0" applyFont="1" applyBorder="1" applyAlignment="1">
      <alignment horizontal="center" vertical="center"/>
    </xf>
    <xf numFmtId="0" fontId="161" fillId="6" borderId="29" xfId="0" applyFont="1" applyFill="1" applyBorder="1" applyAlignment="1">
      <alignment horizontal="center" vertical="center" wrapText="1"/>
    </xf>
    <xf numFmtId="0" fontId="161" fillId="6" borderId="31" xfId="0" applyFont="1" applyFill="1" applyBorder="1" applyAlignment="1">
      <alignment horizontal="center" vertical="center" wrapText="1"/>
    </xf>
    <xf numFmtId="0" fontId="161" fillId="6" borderId="26" xfId="0" applyFont="1" applyFill="1" applyBorder="1" applyAlignment="1">
      <alignment horizontal="center" vertical="center" wrapText="1"/>
    </xf>
    <xf numFmtId="0" fontId="161" fillId="6" borderId="28" xfId="0" applyFont="1" applyFill="1" applyBorder="1" applyAlignment="1">
      <alignment horizontal="center" vertical="center" wrapText="1"/>
    </xf>
    <xf numFmtId="0" fontId="196" fillId="0" borderId="29" xfId="0" applyFont="1" applyBorder="1" applyAlignment="1">
      <alignment horizontal="center" vertical="center"/>
    </xf>
    <xf numFmtId="0" fontId="196" fillId="0" borderId="24" xfId="0" applyFont="1" applyBorder="1" applyAlignment="1">
      <alignment horizontal="center" vertical="center"/>
    </xf>
    <xf numFmtId="0" fontId="196" fillId="0" borderId="25" xfId="0" applyFont="1" applyBorder="1" applyAlignment="1">
      <alignment horizontal="center" vertical="center"/>
    </xf>
    <xf numFmtId="0" fontId="196" fillId="0" borderId="70" xfId="0" applyFont="1" applyBorder="1" applyAlignment="1">
      <alignment horizontal="center" vertical="center"/>
    </xf>
    <xf numFmtId="0" fontId="196" fillId="0" borderId="72" xfId="0" applyFont="1" applyBorder="1" applyAlignment="1">
      <alignment horizontal="center" vertical="center"/>
    </xf>
    <xf numFmtId="0" fontId="148" fillId="0" borderId="34" xfId="7" applyFont="1" applyBorder="1" applyAlignment="1">
      <alignment horizontal="center" vertical="center" wrapText="1"/>
    </xf>
    <xf numFmtId="0" fontId="148" fillId="0" borderId="35" xfId="7" applyFont="1" applyBorder="1" applyAlignment="1">
      <alignment horizontal="center" vertical="center" wrapText="1"/>
    </xf>
    <xf numFmtId="0" fontId="148" fillId="0" borderId="36" xfId="7" applyFont="1" applyBorder="1" applyAlignment="1">
      <alignment horizontal="center" vertical="center" wrapText="1"/>
    </xf>
    <xf numFmtId="0" fontId="148" fillId="0" borderId="37" xfId="7" applyFont="1" applyBorder="1" applyAlignment="1">
      <alignment horizontal="center" vertical="center" wrapText="1"/>
    </xf>
    <xf numFmtId="0" fontId="148" fillId="0" borderId="0" xfId="7" applyFont="1" applyAlignment="1">
      <alignment horizontal="center" vertical="center" wrapText="1"/>
    </xf>
    <xf numFmtId="0" fontId="148" fillId="0" borderId="1" xfId="7" applyFont="1" applyBorder="1" applyAlignment="1">
      <alignment horizontal="center" vertical="center" wrapText="1"/>
    </xf>
    <xf numFmtId="0" fontId="148" fillId="0" borderId="38" xfId="7" applyFont="1" applyBorder="1" applyAlignment="1">
      <alignment horizontal="center" vertical="center" wrapText="1"/>
    </xf>
    <xf numFmtId="0" fontId="148" fillId="0" borderId="39" xfId="7" applyFont="1" applyBorder="1" applyAlignment="1">
      <alignment horizontal="center" vertical="center" wrapText="1"/>
    </xf>
    <xf numFmtId="0" fontId="148" fillId="0" borderId="40" xfId="7" applyFont="1" applyBorder="1" applyAlignment="1">
      <alignment horizontal="center" vertical="center" wrapText="1"/>
    </xf>
    <xf numFmtId="14" fontId="34" fillId="0" borderId="2" xfId="2" applyNumberFormat="1" applyFont="1" applyBorder="1" applyAlignment="1">
      <alignment horizontal="center" vertical="center" wrapText="1"/>
    </xf>
    <xf numFmtId="0" fontId="34" fillId="0" borderId="2" xfId="2" applyFont="1" applyBorder="1" applyAlignment="1">
      <alignment horizontal="center" vertical="center" wrapText="1"/>
    </xf>
    <xf numFmtId="9" fontId="34" fillId="0" borderId="2" xfId="5" applyFont="1" applyBorder="1" applyAlignment="1">
      <alignment horizontal="center" vertical="center" wrapText="1"/>
    </xf>
    <xf numFmtId="0" fontId="176" fillId="22" borderId="3" xfId="2" applyFont="1" applyFill="1" applyBorder="1" applyAlignment="1" applyProtection="1">
      <alignment horizontal="center" vertical="center" wrapText="1"/>
      <protection locked="0"/>
    </xf>
    <xf numFmtId="0" fontId="176" fillId="22" borderId="4" xfId="2" applyFont="1" applyFill="1" applyBorder="1" applyAlignment="1" applyProtection="1">
      <alignment horizontal="center" vertical="center" wrapText="1"/>
      <protection locked="0"/>
    </xf>
    <xf numFmtId="0" fontId="176" fillId="22" borderId="5" xfId="2" applyFont="1" applyFill="1" applyBorder="1" applyAlignment="1" applyProtection="1">
      <alignment horizontal="center" vertical="center" wrapText="1"/>
      <protection locked="0"/>
    </xf>
    <xf numFmtId="0" fontId="161" fillId="2" borderId="2" xfId="0" applyFont="1" applyFill="1" applyBorder="1" applyAlignment="1">
      <alignment horizontal="center" vertical="center" wrapText="1"/>
    </xf>
    <xf numFmtId="0" fontId="161" fillId="2" borderId="3" xfId="0" applyFont="1" applyFill="1" applyBorder="1" applyAlignment="1">
      <alignment horizontal="center" vertical="center" wrapText="1"/>
    </xf>
    <xf numFmtId="0" fontId="32" fillId="2" borderId="73" xfId="0" applyFont="1" applyFill="1" applyBorder="1" applyAlignment="1">
      <alignment horizontal="left" vertical="center" wrapText="1"/>
    </xf>
    <xf numFmtId="0" fontId="160" fillId="2" borderId="73" xfId="0" applyFont="1" applyFill="1" applyBorder="1" applyAlignment="1">
      <alignment horizontal="left" vertical="center" wrapText="1"/>
    </xf>
    <xf numFmtId="9" fontId="166" fillId="2" borderId="32" xfId="1" applyFont="1" applyFill="1" applyBorder="1" applyAlignment="1" applyProtection="1">
      <alignment horizontal="center" vertical="center" wrapText="1"/>
      <protection locked="0"/>
    </xf>
    <xf numFmtId="9" fontId="166" fillId="2" borderId="29" xfId="1" applyFont="1" applyFill="1" applyBorder="1" applyAlignment="1" applyProtection="1">
      <alignment horizontal="center" vertical="center" wrapText="1"/>
      <protection locked="0"/>
    </xf>
    <xf numFmtId="9" fontId="142" fillId="2" borderId="79" xfId="1" applyFont="1" applyFill="1" applyBorder="1" applyAlignment="1" applyProtection="1">
      <alignment horizontal="left" vertical="center" wrapText="1"/>
      <protection locked="0"/>
    </xf>
    <xf numFmtId="9" fontId="147" fillId="2" borderId="79" xfId="1" applyFont="1" applyFill="1" applyBorder="1" applyAlignment="1" applyProtection="1">
      <alignment horizontal="left" vertical="center" wrapText="1"/>
      <protection locked="0"/>
    </xf>
    <xf numFmtId="0" fontId="158" fillId="6" borderId="2" xfId="0" applyFont="1" applyFill="1" applyBorder="1" applyAlignment="1">
      <alignment horizontal="center" vertical="center" wrapText="1"/>
    </xf>
    <xf numFmtId="0" fontId="153" fillId="6" borderId="2" xfId="0" applyFont="1" applyFill="1" applyBorder="1" applyAlignment="1">
      <alignment horizontal="center" vertical="center" wrapText="1"/>
    </xf>
    <xf numFmtId="0" fontId="163" fillId="2" borderId="31" xfId="2" applyFont="1" applyFill="1" applyBorder="1" applyAlignment="1" applyProtection="1">
      <alignment horizontal="center" vertical="center" wrapText="1"/>
      <protection locked="0"/>
    </xf>
    <xf numFmtId="0" fontId="163" fillId="2" borderId="28" xfId="2" applyFont="1" applyFill="1" applyBorder="1" applyAlignment="1" applyProtection="1">
      <alignment horizontal="center" vertical="center" wrapText="1"/>
      <protection locked="0"/>
    </xf>
    <xf numFmtId="0" fontId="147" fillId="0" borderId="29" xfId="2" applyFont="1" applyBorder="1" applyAlignment="1">
      <alignment horizontal="justify" vertical="center" wrapText="1"/>
    </xf>
    <xf numFmtId="0" fontId="147" fillId="0" borderId="30" xfId="2" applyFont="1" applyBorder="1" applyAlignment="1">
      <alignment horizontal="justify" vertical="center" wrapText="1"/>
    </xf>
    <xf numFmtId="0" fontId="147" fillId="0" borderId="31" xfId="2" applyFont="1" applyBorder="1" applyAlignment="1">
      <alignment horizontal="justify" vertical="center" wrapText="1"/>
    </xf>
    <xf numFmtId="0" fontId="147" fillId="0" borderId="26" xfId="2" applyFont="1" applyBorder="1" applyAlignment="1">
      <alignment horizontal="justify" vertical="center" wrapText="1"/>
    </xf>
    <xf numFmtId="0" fontId="147" fillId="0" borderId="27" xfId="2" applyFont="1" applyBorder="1" applyAlignment="1">
      <alignment horizontal="justify" vertical="center" wrapText="1"/>
    </xf>
    <xf numFmtId="0" fontId="147" fillId="0" borderId="28" xfId="2" applyFont="1" applyBorder="1" applyAlignment="1">
      <alignment horizontal="justify" vertical="center" wrapText="1"/>
    </xf>
    <xf numFmtId="0" fontId="34" fillId="0" borderId="32" xfId="2" applyFont="1" applyBorder="1" applyAlignment="1">
      <alignment horizontal="center" vertical="center" wrapText="1"/>
    </xf>
    <xf numFmtId="0" fontId="34" fillId="0" borderId="33" xfId="2" applyFont="1" applyBorder="1" applyAlignment="1">
      <alignment horizontal="center" vertical="center" wrapText="1"/>
    </xf>
    <xf numFmtId="0" fontId="34" fillId="0" borderId="29" xfId="2" applyFont="1" applyBorder="1" applyAlignment="1">
      <alignment horizontal="center" vertical="center" wrapText="1"/>
    </xf>
    <xf numFmtId="0" fontId="34" fillId="0" borderId="31" xfId="2" applyFont="1" applyBorder="1" applyAlignment="1">
      <alignment horizontal="center" vertical="center" wrapText="1"/>
    </xf>
    <xf numFmtId="0" fontId="34" fillId="0" borderId="26" xfId="2" applyFont="1" applyBorder="1" applyAlignment="1">
      <alignment horizontal="center" vertical="center" wrapText="1"/>
    </xf>
    <xf numFmtId="0" fontId="34" fillId="0" borderId="28" xfId="2" applyFont="1" applyBorder="1" applyAlignment="1">
      <alignment horizontal="center" vertical="center" wrapText="1"/>
    </xf>
    <xf numFmtId="0" fontId="161" fillId="6" borderId="30" xfId="0" applyFont="1" applyFill="1" applyBorder="1" applyAlignment="1">
      <alignment horizontal="center" vertical="center" wrapText="1"/>
    </xf>
    <xf numFmtId="0" fontId="161" fillId="6" borderId="27" xfId="0" applyFont="1" applyFill="1" applyBorder="1" applyAlignment="1">
      <alignment horizontal="center" vertical="center" wrapText="1"/>
    </xf>
    <xf numFmtId="0" fontId="161" fillId="6" borderId="2"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63" fillId="2" borderId="32" xfId="2" applyFont="1" applyFill="1" applyBorder="1" applyAlignment="1" applyProtection="1">
      <alignment horizontal="left" vertical="center" wrapText="1"/>
      <protection locked="0"/>
    </xf>
    <xf numFmtId="0" fontId="163" fillId="2" borderId="33" xfId="2" applyFont="1" applyFill="1" applyBorder="1" applyAlignment="1" applyProtection="1">
      <alignment horizontal="left" vertical="center" wrapText="1"/>
      <protection locked="0"/>
    </xf>
    <xf numFmtId="0" fontId="163" fillId="2" borderId="29" xfId="2" applyFont="1" applyFill="1" applyBorder="1" applyAlignment="1" applyProtection="1">
      <alignment horizontal="left" vertical="center" wrapText="1"/>
      <protection locked="0"/>
    </xf>
    <xf numFmtId="0" fontId="163" fillId="2" borderId="26" xfId="2" applyFont="1" applyFill="1" applyBorder="1" applyAlignment="1" applyProtection="1">
      <alignment horizontal="left" vertical="center" wrapText="1"/>
      <protection locked="0"/>
    </xf>
    <xf numFmtId="0" fontId="52" fillId="0" borderId="29" xfId="2" applyFont="1" applyBorder="1" applyAlignment="1">
      <alignment horizontal="justify" vertical="center" wrapText="1"/>
    </xf>
    <xf numFmtId="0" fontId="147" fillId="0" borderId="35" xfId="7" applyFont="1" applyBorder="1" applyAlignment="1">
      <alignment horizontal="center" vertical="center" wrapText="1"/>
    </xf>
    <xf numFmtId="0" fontId="147" fillId="0" borderId="36" xfId="7" applyFont="1" applyBorder="1" applyAlignment="1">
      <alignment horizontal="center" vertical="center" wrapText="1"/>
    </xf>
    <xf numFmtId="0" fontId="147" fillId="0" borderId="37" xfId="7" applyFont="1" applyBorder="1" applyAlignment="1">
      <alignment horizontal="center" vertical="center" wrapText="1"/>
    </xf>
    <xf numFmtId="0" fontId="147" fillId="0" borderId="0" xfId="7" applyFont="1" applyAlignment="1">
      <alignment horizontal="center" vertical="center" wrapText="1"/>
    </xf>
    <xf numFmtId="0" fontId="147" fillId="0" borderId="1" xfId="7" applyFont="1" applyBorder="1" applyAlignment="1">
      <alignment horizontal="center" vertical="center" wrapText="1"/>
    </xf>
    <xf numFmtId="0" fontId="147" fillId="0" borderId="38" xfId="7" applyFont="1" applyBorder="1" applyAlignment="1">
      <alignment horizontal="center" vertical="center" wrapText="1"/>
    </xf>
    <xf numFmtId="0" fontId="147" fillId="0" borderId="39" xfId="7" applyFont="1" applyBorder="1" applyAlignment="1">
      <alignment horizontal="center" vertical="center" wrapText="1"/>
    </xf>
    <xf numFmtId="0" fontId="147" fillId="0" borderId="40" xfId="7" applyFont="1" applyBorder="1" applyAlignment="1">
      <alignment horizontal="center" vertical="center" wrapText="1"/>
    </xf>
    <xf numFmtId="0" fontId="208" fillId="0" borderId="34" xfId="7" applyFont="1" applyBorder="1" applyAlignment="1">
      <alignment horizontal="center" vertical="center" wrapText="1"/>
    </xf>
    <xf numFmtId="0" fontId="208" fillId="0" borderId="35" xfId="7" applyFont="1" applyBorder="1" applyAlignment="1">
      <alignment horizontal="center" vertical="center" wrapText="1"/>
    </xf>
    <xf numFmtId="0" fontId="208" fillId="0" borderId="36" xfId="7" applyFont="1" applyBorder="1" applyAlignment="1">
      <alignment horizontal="center" vertical="center" wrapText="1"/>
    </xf>
    <xf numFmtId="0" fontId="208" fillId="0" borderId="37" xfId="7" applyFont="1" applyBorder="1" applyAlignment="1">
      <alignment horizontal="center" vertical="center" wrapText="1"/>
    </xf>
    <xf numFmtId="0" fontId="208" fillId="0" borderId="0" xfId="7" applyFont="1" applyAlignment="1">
      <alignment horizontal="center" vertical="center" wrapText="1"/>
    </xf>
    <xf numFmtId="0" fontId="208" fillId="0" borderId="1" xfId="7" applyFont="1" applyBorder="1" applyAlignment="1">
      <alignment horizontal="center" vertical="center" wrapText="1"/>
    </xf>
    <xf numFmtId="0" fontId="208" fillId="0" borderId="38" xfId="7" applyFont="1" applyBorder="1" applyAlignment="1">
      <alignment horizontal="center" vertical="center" wrapText="1"/>
    </xf>
    <xf numFmtId="0" fontId="208" fillId="0" borderId="39" xfId="7" applyFont="1" applyBorder="1" applyAlignment="1">
      <alignment horizontal="center" vertical="center" wrapText="1"/>
    </xf>
    <xf numFmtId="0" fontId="208" fillId="0" borderId="40" xfId="7" applyFont="1" applyBorder="1" applyAlignment="1">
      <alignment horizontal="center" vertical="center" wrapText="1"/>
    </xf>
    <xf numFmtId="0" fontId="147" fillId="0" borderId="29" xfId="2" applyFont="1" applyBorder="1" applyAlignment="1" applyProtection="1">
      <alignment horizontal="center" vertical="center"/>
      <protection locked="0"/>
    </xf>
    <xf numFmtId="0" fontId="147" fillId="0" borderId="31" xfId="2" applyFont="1" applyBorder="1" applyAlignment="1" applyProtection="1">
      <alignment horizontal="center" vertical="center"/>
      <protection locked="0"/>
    </xf>
    <xf numFmtId="0" fontId="147" fillId="0" borderId="26" xfId="2" applyFont="1" applyBorder="1" applyAlignment="1" applyProtection="1">
      <alignment horizontal="center" vertical="center"/>
      <protection locked="0"/>
    </xf>
    <xf numFmtId="0" fontId="147" fillId="0" borderId="28" xfId="2" applyFont="1" applyBorder="1" applyAlignment="1" applyProtection="1">
      <alignment horizontal="center" vertical="center"/>
      <protection locked="0"/>
    </xf>
    <xf numFmtId="9" fontId="166" fillId="0" borderId="57" xfId="5" applyFont="1" applyBorder="1" applyAlignment="1">
      <alignment horizontal="center" vertical="center"/>
    </xf>
    <xf numFmtId="9" fontId="166" fillId="0" borderId="58" xfId="5" applyFont="1" applyBorder="1" applyAlignment="1">
      <alignment horizontal="center" vertical="center"/>
    </xf>
    <xf numFmtId="9" fontId="166" fillId="0" borderId="59" xfId="5" applyFont="1" applyBorder="1" applyAlignment="1">
      <alignment horizontal="center" vertical="center"/>
    </xf>
    <xf numFmtId="0" fontId="153" fillId="6" borderId="21" xfId="0" applyFont="1" applyFill="1" applyBorder="1" applyAlignment="1">
      <alignment horizontal="center" vertical="center" wrapText="1"/>
    </xf>
    <xf numFmtId="0" fontId="153" fillId="6" borderId="22" xfId="0" applyFont="1" applyFill="1" applyBorder="1" applyAlignment="1">
      <alignment horizontal="center" vertical="center" wrapText="1"/>
    </xf>
    <xf numFmtId="0" fontId="153" fillId="6" borderId="23" xfId="0" applyFont="1" applyFill="1" applyBorder="1" applyAlignment="1">
      <alignment horizontal="center" vertical="center" wrapText="1"/>
    </xf>
    <xf numFmtId="1" fontId="158" fillId="4" borderId="2" xfId="2" applyNumberFormat="1" applyFont="1" applyFill="1" applyBorder="1" applyAlignment="1" applyProtection="1">
      <alignment horizontal="center" vertical="center"/>
      <protection locked="0"/>
    </xf>
    <xf numFmtId="1" fontId="164" fillId="0" borderId="45" xfId="2" applyNumberFormat="1" applyFont="1" applyBorder="1" applyAlignment="1">
      <alignment horizontal="center" vertical="center"/>
    </xf>
    <xf numFmtId="1" fontId="164" fillId="0" borderId="56" xfId="2" applyNumberFormat="1" applyFont="1" applyBorder="1" applyAlignment="1">
      <alignment horizontal="center" vertical="center"/>
    </xf>
    <xf numFmtId="9" fontId="164" fillId="0" borderId="55" xfId="5" applyFont="1" applyBorder="1" applyAlignment="1" applyProtection="1">
      <alignment horizontal="center" vertical="center"/>
      <protection locked="0"/>
    </xf>
    <xf numFmtId="9" fontId="164" fillId="0" borderId="45" xfId="5" applyFont="1" applyBorder="1" applyAlignment="1" applyProtection="1">
      <alignment horizontal="center" vertical="center"/>
      <protection locked="0"/>
    </xf>
    <xf numFmtId="167" fontId="181" fillId="0" borderId="0" xfId="6" applyNumberFormat="1" applyFont="1" applyAlignment="1">
      <alignment horizontal="center" vertical="top" wrapText="1"/>
    </xf>
    <xf numFmtId="1" fontId="164" fillId="0" borderId="55" xfId="2" applyNumberFormat="1" applyFont="1" applyBorder="1" applyAlignment="1">
      <alignment horizontal="center" vertical="center"/>
    </xf>
    <xf numFmtId="0" fontId="161" fillId="15" borderId="2" xfId="2" applyFont="1" applyFill="1" applyBorder="1" applyAlignment="1" applyProtection="1">
      <alignment horizontal="center" vertical="center" wrapText="1"/>
      <protection locked="0"/>
    </xf>
    <xf numFmtId="0" fontId="161" fillId="16" borderId="2" xfId="0" applyFont="1" applyFill="1" applyBorder="1" applyAlignment="1">
      <alignment horizontal="center" vertical="center" wrapText="1"/>
    </xf>
    <xf numFmtId="1" fontId="158" fillId="4" borderId="33" xfId="2" applyNumberFormat="1" applyFont="1" applyFill="1" applyBorder="1" applyAlignment="1" applyProtection="1">
      <alignment horizontal="center" vertical="center"/>
      <protection locked="0"/>
    </xf>
    <xf numFmtId="0" fontId="161" fillId="15" borderId="5" xfId="2" applyFont="1" applyFill="1" applyBorder="1" applyAlignment="1" applyProtection="1">
      <alignment horizontal="center" vertical="center" wrapText="1"/>
      <protection locked="0"/>
    </xf>
    <xf numFmtId="0" fontId="34" fillId="0" borderId="81" xfId="2" applyFont="1" applyBorder="1" applyAlignment="1">
      <alignment horizontal="center" vertical="center" wrapText="1"/>
    </xf>
    <xf numFmtId="9" fontId="34" fillId="0" borderId="32" xfId="5" applyFont="1" applyBorder="1" applyAlignment="1">
      <alignment horizontal="center" vertical="center" wrapText="1"/>
    </xf>
    <xf numFmtId="0" fontId="161" fillId="6" borderId="24" xfId="0" applyFont="1" applyFill="1" applyBorder="1" applyAlignment="1">
      <alignment horizontal="center" vertical="center" wrapText="1"/>
    </xf>
    <xf numFmtId="0" fontId="161" fillId="6" borderId="25" xfId="0" applyFont="1" applyFill="1" applyBorder="1" applyAlignment="1">
      <alignment horizontal="center" vertical="center" wrapText="1"/>
    </xf>
    <xf numFmtId="0" fontId="196" fillId="14" borderId="29" xfId="0" applyFont="1" applyFill="1" applyBorder="1" applyAlignment="1">
      <alignment horizontal="center" vertical="center" wrapText="1"/>
    </xf>
    <xf numFmtId="0" fontId="196" fillId="14" borderId="31" xfId="0" applyFont="1" applyFill="1" applyBorder="1" applyAlignment="1">
      <alignment horizontal="center" vertical="center"/>
    </xf>
    <xf numFmtId="0" fontId="196" fillId="14" borderId="26" xfId="0" applyFont="1" applyFill="1" applyBorder="1" applyAlignment="1">
      <alignment horizontal="center" vertical="center"/>
    </xf>
    <xf numFmtId="0" fontId="196" fillId="14" borderId="28" xfId="0" applyFont="1" applyFill="1" applyBorder="1" applyAlignment="1">
      <alignment horizontal="center" vertical="center"/>
    </xf>
    <xf numFmtId="0" fontId="174" fillId="0" borderId="0" xfId="2" applyFont="1" applyAlignment="1" applyProtection="1">
      <alignment horizontal="center" wrapText="1"/>
      <protection locked="0"/>
    </xf>
    <xf numFmtId="0" fontId="176" fillId="22" borderId="3" xfId="0" applyFont="1" applyFill="1" applyBorder="1" applyAlignment="1">
      <alignment horizontal="center" vertical="center" wrapText="1"/>
    </xf>
    <xf numFmtId="0" fontId="176" fillId="22" borderId="4" xfId="0" applyFont="1" applyFill="1" applyBorder="1" applyAlignment="1">
      <alignment horizontal="center" vertical="center" wrapText="1"/>
    </xf>
    <xf numFmtId="0" fontId="176" fillId="22" borderId="5" xfId="0" applyFont="1" applyFill="1" applyBorder="1" applyAlignment="1">
      <alignment horizontal="center" vertical="center" wrapText="1"/>
    </xf>
    <xf numFmtId="0" fontId="168" fillId="8" borderId="0" xfId="2" applyFont="1" applyFill="1" applyAlignment="1" applyProtection="1">
      <alignment horizontal="center" vertical="center" wrapText="1"/>
      <protection locked="0"/>
    </xf>
    <xf numFmtId="0" fontId="170" fillId="8" borderId="0" xfId="2" applyFont="1" applyFill="1" applyAlignment="1" applyProtection="1">
      <alignment horizontal="center" vertical="center"/>
      <protection locked="0"/>
    </xf>
    <xf numFmtId="0" fontId="169" fillId="8" borderId="0" xfId="2" applyFont="1" applyFill="1" applyAlignment="1" applyProtection="1">
      <alignment horizontal="center" vertical="center" wrapText="1"/>
      <protection locked="0"/>
    </xf>
    <xf numFmtId="9" fontId="170" fillId="8" borderId="0" xfId="2" applyNumberFormat="1" applyFont="1" applyFill="1" applyAlignment="1" applyProtection="1">
      <alignment horizontal="center" vertical="center"/>
      <protection locked="0"/>
    </xf>
    <xf numFmtId="0" fontId="168" fillId="8" borderId="0" xfId="2" applyFont="1" applyFill="1" applyAlignment="1" applyProtection="1">
      <alignment horizontal="center" vertical="center"/>
      <protection locked="0"/>
    </xf>
    <xf numFmtId="0" fontId="161" fillId="6" borderId="0" xfId="0" applyFont="1" applyFill="1" applyAlignment="1">
      <alignment horizontal="center" vertical="center" wrapText="1"/>
    </xf>
    <xf numFmtId="0" fontId="157" fillId="10" borderId="0" xfId="0" applyFont="1" applyFill="1" applyAlignment="1">
      <alignment horizontal="center" vertical="center" wrapText="1"/>
    </xf>
    <xf numFmtId="0" fontId="163" fillId="2" borderId="73" xfId="2" applyFont="1" applyFill="1" applyBorder="1" applyAlignment="1" applyProtection="1">
      <alignment horizontal="center" vertical="center" wrapText="1"/>
      <protection locked="0"/>
    </xf>
    <xf numFmtId="0" fontId="164" fillId="2" borderId="0" xfId="2" applyFont="1" applyFill="1" applyAlignment="1" applyProtection="1">
      <alignment horizontal="center" vertical="center" wrapText="1"/>
      <protection locked="0"/>
    </xf>
    <xf numFmtId="9" fontId="166" fillId="2" borderId="33" xfId="1" applyFont="1" applyFill="1" applyBorder="1" applyAlignment="1" applyProtection="1">
      <alignment horizontal="center" vertical="center" wrapText="1"/>
      <protection locked="0"/>
    </xf>
    <xf numFmtId="9" fontId="166" fillId="2" borderId="2" xfId="1" applyFont="1" applyFill="1" applyBorder="1" applyAlignment="1" applyProtection="1">
      <alignment horizontal="center" vertical="center" wrapText="1"/>
      <protection locked="0"/>
    </xf>
    <xf numFmtId="9" fontId="52" fillId="2" borderId="33" xfId="1" applyFont="1" applyFill="1" applyBorder="1" applyAlignment="1" applyProtection="1">
      <alignment horizontal="left" vertical="center" wrapText="1"/>
      <protection locked="0"/>
    </xf>
    <xf numFmtId="9" fontId="147" fillId="2" borderId="33" xfId="1" applyFont="1" applyFill="1" applyBorder="1" applyAlignment="1" applyProtection="1">
      <alignment horizontal="left" vertical="center" wrapText="1"/>
      <protection locked="0"/>
    </xf>
    <xf numFmtId="9" fontId="147" fillId="2" borderId="2" xfId="1" applyFont="1" applyFill="1" applyBorder="1" applyAlignment="1" applyProtection="1">
      <alignment horizontal="left" vertical="center" wrapText="1"/>
      <protection locked="0"/>
    </xf>
    <xf numFmtId="9" fontId="171" fillId="8" borderId="0" xfId="5" applyFont="1" applyFill="1" applyBorder="1" applyAlignment="1">
      <alignment horizontal="center" vertical="center"/>
    </xf>
    <xf numFmtId="0" fontId="163" fillId="2" borderId="29" xfId="2" applyFont="1" applyFill="1" applyBorder="1" applyAlignment="1" applyProtection="1">
      <alignment horizontal="center" vertical="center" wrapText="1"/>
      <protection locked="0"/>
    </xf>
    <xf numFmtId="0" fontId="34" fillId="2" borderId="3" xfId="2" applyFont="1" applyFill="1" applyBorder="1" applyAlignment="1" applyProtection="1">
      <alignment horizontal="center" vertical="center" wrapText="1"/>
      <protection locked="0"/>
    </xf>
    <xf numFmtId="0" fontId="164" fillId="2" borderId="4" xfId="2" applyFont="1" applyFill="1" applyBorder="1" applyAlignment="1" applyProtection="1">
      <alignment horizontal="center" vertical="center" wrapText="1"/>
      <protection locked="0"/>
    </xf>
    <xf numFmtId="0" fontId="164" fillId="2" borderId="5" xfId="2" applyFont="1" applyFill="1" applyBorder="1" applyAlignment="1" applyProtection="1">
      <alignment horizontal="center" vertical="center" wrapText="1"/>
      <protection locked="0"/>
    </xf>
    <xf numFmtId="9" fontId="166" fillId="0" borderId="73" xfId="1" applyFont="1" applyFill="1" applyBorder="1" applyAlignment="1" applyProtection="1">
      <alignment horizontal="center" vertical="center" wrapText="1"/>
      <protection locked="0"/>
    </xf>
    <xf numFmtId="9" fontId="52" fillId="0" borderId="79" xfId="1" applyFont="1" applyFill="1" applyBorder="1" applyAlignment="1" applyProtection="1">
      <alignment horizontal="left" vertical="center" wrapText="1"/>
      <protection locked="0"/>
    </xf>
    <xf numFmtId="9" fontId="147" fillId="0" borderId="79" xfId="1" applyFont="1" applyFill="1" applyBorder="1" applyAlignment="1" applyProtection="1">
      <alignment horizontal="left" vertical="center" wrapText="1"/>
      <protection locked="0"/>
    </xf>
    <xf numFmtId="0" fontId="164" fillId="2" borderId="30" xfId="2" applyFont="1" applyFill="1" applyBorder="1" applyAlignment="1" applyProtection="1">
      <alignment horizontal="center" vertical="center" wrapText="1"/>
      <protection locked="0"/>
    </xf>
    <xf numFmtId="0" fontId="164" fillId="2" borderId="31" xfId="2" applyFont="1" applyFill="1" applyBorder="1" applyAlignment="1" applyProtection="1">
      <alignment horizontal="center" vertical="center" wrapText="1"/>
      <protection locked="0"/>
    </xf>
    <xf numFmtId="0" fontId="164" fillId="2" borderId="26" xfId="2" applyFont="1" applyFill="1" applyBorder="1" applyAlignment="1" applyProtection="1">
      <alignment horizontal="center" vertical="center" wrapText="1"/>
      <protection locked="0"/>
    </xf>
    <xf numFmtId="0" fontId="164" fillId="2" borderId="27" xfId="2" applyFont="1" applyFill="1" applyBorder="1" applyAlignment="1" applyProtection="1">
      <alignment horizontal="center" vertical="center" wrapText="1"/>
      <protection locked="0"/>
    </xf>
    <xf numFmtId="0" fontId="164" fillId="2" borderId="28" xfId="2" applyFont="1" applyFill="1" applyBorder="1" applyAlignment="1" applyProtection="1">
      <alignment horizontal="center" vertical="center" wrapText="1"/>
      <protection locked="0"/>
    </xf>
    <xf numFmtId="0" fontId="153" fillId="22" borderId="73" xfId="0" applyFont="1" applyFill="1" applyBorder="1" applyAlignment="1">
      <alignment horizontal="center" vertical="center" wrapText="1"/>
    </xf>
    <xf numFmtId="0" fontId="17" fillId="22" borderId="78" xfId="0" applyFont="1" applyFill="1" applyBorder="1" applyAlignment="1">
      <alignment horizontal="center" vertical="center" wrapText="1"/>
    </xf>
    <xf numFmtId="0" fontId="153" fillId="22" borderId="78" xfId="0" applyFont="1" applyFill="1" applyBorder="1" applyAlignment="1">
      <alignment horizontal="center" vertical="center" wrapText="1"/>
    </xf>
    <xf numFmtId="0" fontId="159" fillId="2" borderId="3" xfId="0" applyFont="1" applyFill="1" applyBorder="1" applyAlignment="1">
      <alignment horizontal="left" vertical="center" wrapText="1"/>
    </xf>
    <xf numFmtId="0" fontId="159" fillId="2" borderId="4" xfId="0" applyFont="1" applyFill="1" applyBorder="1" applyAlignment="1">
      <alignment horizontal="left" vertical="center" wrapText="1"/>
    </xf>
    <xf numFmtId="0" fontId="159" fillId="2" borderId="5" xfId="0" applyFont="1" applyFill="1" applyBorder="1" applyAlignment="1">
      <alignment horizontal="left" vertical="center" wrapText="1"/>
    </xf>
    <xf numFmtId="0" fontId="159" fillId="2" borderId="2"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160" fillId="2" borderId="2" xfId="0" applyFont="1" applyFill="1" applyBorder="1" applyAlignment="1">
      <alignment horizontal="left" vertical="center" wrapText="1"/>
    </xf>
    <xf numFmtId="0" fontId="160" fillId="2" borderId="32" xfId="0" applyFont="1" applyFill="1" applyBorder="1" applyAlignment="1">
      <alignment horizontal="left" vertical="center" wrapText="1"/>
    </xf>
    <xf numFmtId="0" fontId="29" fillId="0" borderId="73" xfId="0" applyFont="1" applyBorder="1" applyAlignment="1">
      <alignment horizontal="left" vertical="center" wrapText="1"/>
    </xf>
    <xf numFmtId="0" fontId="144" fillId="0" borderId="73" xfId="0" applyFont="1" applyBorder="1" applyAlignment="1">
      <alignment horizontal="left" vertical="center" wrapText="1"/>
    </xf>
    <xf numFmtId="0" fontId="158" fillId="6" borderId="3" xfId="0" applyFont="1" applyFill="1" applyBorder="1" applyAlignment="1">
      <alignment horizontal="center" vertical="center" wrapText="1"/>
    </xf>
    <xf numFmtId="0" fontId="158" fillId="6" borderId="4" xfId="0" applyFont="1" applyFill="1" applyBorder="1" applyAlignment="1">
      <alignment horizontal="center" vertical="center" wrapText="1"/>
    </xf>
    <xf numFmtId="0" fontId="158" fillId="6" borderId="5" xfId="0" applyFont="1" applyFill="1" applyBorder="1" applyAlignment="1">
      <alignment horizontal="center" vertical="center" wrapText="1"/>
    </xf>
    <xf numFmtId="0" fontId="162" fillId="6" borderId="2" xfId="0" applyFont="1" applyFill="1" applyBorder="1" applyAlignment="1">
      <alignment horizontal="center" vertical="center" wrapText="1"/>
    </xf>
    <xf numFmtId="0" fontId="162" fillId="6" borderId="3" xfId="0" applyFont="1" applyFill="1" applyBorder="1" applyAlignment="1">
      <alignment horizontal="center" vertical="center" wrapText="1"/>
    </xf>
    <xf numFmtId="0" fontId="162" fillId="6" borderId="5" xfId="0" applyFont="1" applyFill="1" applyBorder="1" applyAlignment="1">
      <alignment horizontal="center" vertical="center" wrapText="1"/>
    </xf>
    <xf numFmtId="0" fontId="189" fillId="2" borderId="73" xfId="0" applyFont="1" applyFill="1" applyBorder="1" applyAlignment="1">
      <alignment horizontal="left" vertical="center" wrapText="1"/>
    </xf>
    <xf numFmtId="0" fontId="144" fillId="2" borderId="73" xfId="0" applyFont="1" applyFill="1" applyBorder="1" applyAlignment="1">
      <alignment horizontal="left" vertical="center" wrapText="1"/>
    </xf>
    <xf numFmtId="0" fontId="29" fillId="2" borderId="73" xfId="0" applyFont="1" applyFill="1" applyBorder="1" applyAlignment="1">
      <alignment horizontal="center" vertical="center" wrapText="1"/>
    </xf>
    <xf numFmtId="0" fontId="144" fillId="2" borderId="73" xfId="0" applyFont="1" applyFill="1" applyBorder="1" applyAlignment="1">
      <alignment horizontal="center" vertical="center" wrapText="1"/>
    </xf>
    <xf numFmtId="0" fontId="163" fillId="2" borderId="3" xfId="2" applyFont="1" applyFill="1" applyBorder="1" applyAlignment="1" applyProtection="1">
      <alignment horizontal="center" vertical="center" wrapText="1"/>
      <protection locked="0"/>
    </xf>
    <xf numFmtId="0" fontId="163" fillId="2" borderId="5" xfId="2" applyFont="1" applyFill="1" applyBorder="1" applyAlignment="1" applyProtection="1">
      <alignment horizontal="center" vertical="center" wrapText="1"/>
      <protection locked="0"/>
    </xf>
    <xf numFmtId="0" fontId="34" fillId="2" borderId="2" xfId="2" applyFont="1" applyFill="1" applyBorder="1" applyAlignment="1" applyProtection="1">
      <alignment horizontal="center" vertical="center" wrapText="1"/>
      <protection locked="0"/>
    </xf>
    <xf numFmtId="0" fontId="164" fillId="2" borderId="2" xfId="2" applyFont="1" applyFill="1" applyBorder="1" applyAlignment="1" applyProtection="1">
      <alignment horizontal="center" vertical="center" wrapText="1"/>
      <protection locked="0"/>
    </xf>
    <xf numFmtId="0" fontId="143" fillId="22" borderId="21" xfId="0" applyFont="1" applyFill="1" applyBorder="1" applyAlignment="1">
      <alignment horizontal="center" vertical="center" wrapText="1"/>
    </xf>
    <xf numFmtId="0" fontId="143" fillId="22" borderId="22" xfId="0" applyFont="1" applyFill="1" applyBorder="1" applyAlignment="1">
      <alignment horizontal="center" vertical="center" wrapText="1"/>
    </xf>
    <xf numFmtId="0" fontId="143" fillId="22" borderId="23" xfId="0" applyFont="1" applyFill="1" applyBorder="1" applyAlignment="1">
      <alignment horizontal="center" vertical="center" wrapText="1"/>
    </xf>
    <xf numFmtId="0" fontId="16" fillId="2" borderId="34"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36" xfId="0" applyFont="1" applyFill="1" applyBorder="1" applyAlignment="1">
      <alignment horizontal="center" vertical="center"/>
    </xf>
    <xf numFmtId="0" fontId="16" fillId="2" borderId="37" xfId="0" applyFont="1" applyFill="1" applyBorder="1" applyAlignment="1">
      <alignment horizontal="center" vertical="center"/>
    </xf>
    <xf numFmtId="0" fontId="16" fillId="2" borderId="0" xfId="0" applyFont="1" applyFill="1" applyAlignment="1">
      <alignment horizontal="center" vertical="center"/>
    </xf>
    <xf numFmtId="0" fontId="16" fillId="2" borderId="1" xfId="0" applyFont="1" applyFill="1" applyBorder="1" applyAlignment="1">
      <alignment horizontal="center" vertical="center"/>
    </xf>
    <xf numFmtId="0" fontId="16" fillId="2" borderId="38" xfId="0" applyFont="1" applyFill="1" applyBorder="1" applyAlignment="1">
      <alignment horizontal="center" vertical="center"/>
    </xf>
    <xf numFmtId="0" fontId="16" fillId="2" borderId="39" xfId="0" applyFont="1" applyFill="1" applyBorder="1" applyAlignment="1">
      <alignment horizontal="center" vertical="center"/>
    </xf>
    <xf numFmtId="0" fontId="16" fillId="2" borderId="40" xfId="0" applyFont="1" applyFill="1" applyBorder="1" applyAlignment="1">
      <alignment horizontal="center" vertical="center"/>
    </xf>
    <xf numFmtId="0" fontId="8" fillId="2" borderId="34"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1"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 borderId="39"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202" fillId="0" borderId="37" xfId="7" applyFont="1" applyBorder="1" applyAlignment="1">
      <alignment horizontal="center" vertical="center" wrapText="1"/>
    </xf>
    <xf numFmtId="0" fontId="202" fillId="0" borderId="0" xfId="7" applyFont="1" applyAlignment="1">
      <alignment horizontal="center" vertical="center" wrapText="1"/>
    </xf>
    <xf numFmtId="0" fontId="202" fillId="0" borderId="1" xfId="7" applyFont="1" applyBorder="1" applyAlignment="1">
      <alignment horizontal="center" vertical="center" wrapText="1"/>
    </xf>
    <xf numFmtId="14" fontId="34" fillId="0" borderId="32" xfId="2" applyNumberFormat="1" applyFont="1" applyBorder="1" applyAlignment="1">
      <alignment horizontal="center" vertical="center" wrapText="1"/>
    </xf>
    <xf numFmtId="14" fontId="34" fillId="0" borderId="33" xfId="2" applyNumberFormat="1" applyFont="1" applyBorder="1" applyAlignment="1">
      <alignment horizontal="center" vertical="center" wrapText="1"/>
    </xf>
    <xf numFmtId="0" fontId="166" fillId="22" borderId="107" xfId="2" applyFont="1" applyFill="1" applyBorder="1" applyAlignment="1" applyProtection="1">
      <alignment horizontal="center" vertical="center" wrapText="1"/>
      <protection locked="0"/>
    </xf>
    <xf numFmtId="0" fontId="166" fillId="22" borderId="86" xfId="2" applyFont="1" applyFill="1" applyBorder="1" applyAlignment="1" applyProtection="1">
      <alignment horizontal="center" vertical="center" wrapText="1"/>
      <protection locked="0"/>
    </xf>
    <xf numFmtId="0" fontId="164" fillId="0" borderId="105" xfId="2" applyFont="1" applyBorder="1" applyAlignment="1" applyProtection="1">
      <alignment horizontal="left" vertical="center" wrapText="1"/>
      <protection locked="0"/>
    </xf>
    <xf numFmtId="0" fontId="164" fillId="0" borderId="105" xfId="2" applyFont="1" applyBorder="1" applyAlignment="1" applyProtection="1">
      <alignment horizontal="left" vertical="center"/>
      <protection locked="0"/>
    </xf>
    <xf numFmtId="0" fontId="164" fillId="0" borderId="116" xfId="2" applyFont="1" applyBorder="1" applyAlignment="1" applyProtection="1">
      <alignment horizontal="left" vertical="center"/>
      <protection locked="0"/>
    </xf>
    <xf numFmtId="0" fontId="164" fillId="0" borderId="117" xfId="2" applyFont="1" applyBorder="1" applyAlignment="1" applyProtection="1">
      <alignment horizontal="left" vertical="center"/>
      <protection locked="0"/>
    </xf>
    <xf numFmtId="0" fontId="34" fillId="0" borderId="73" xfId="2" applyFont="1" applyBorder="1" applyAlignment="1" applyProtection="1">
      <alignment horizontal="center" vertical="center" wrapText="1"/>
      <protection locked="0"/>
    </xf>
    <xf numFmtId="0" fontId="164" fillId="0" borderId="117" xfId="2" applyFont="1" applyBorder="1" applyAlignment="1" applyProtection="1">
      <alignment horizontal="center" vertical="center"/>
      <protection locked="0"/>
    </xf>
    <xf numFmtId="0" fontId="164" fillId="0" borderId="111" xfId="2" applyFont="1" applyBorder="1" applyAlignment="1" applyProtection="1">
      <alignment horizontal="center" vertical="center" wrapText="1"/>
      <protection locked="0"/>
    </xf>
    <xf numFmtId="0" fontId="164" fillId="0" borderId="76" xfId="2" applyFont="1" applyBorder="1" applyAlignment="1" applyProtection="1">
      <alignment horizontal="center" vertical="center"/>
      <protection locked="0"/>
    </xf>
    <xf numFmtId="0" fontId="164" fillId="0" borderId="78" xfId="2" applyFont="1" applyBorder="1" applyAlignment="1" applyProtection="1">
      <alignment horizontal="center" vertical="center"/>
      <protection locked="0"/>
    </xf>
    <xf numFmtId="0" fontId="164" fillId="0" borderId="86" xfId="2" applyFont="1" applyBorder="1" applyAlignment="1" applyProtection="1">
      <alignment horizontal="center" vertical="center"/>
      <protection locked="0"/>
    </xf>
    <xf numFmtId="0" fontId="14" fillId="6" borderId="29" xfId="0" applyFont="1" applyFill="1" applyBorder="1" applyAlignment="1">
      <alignment horizontal="center" vertical="center" wrapText="1"/>
    </xf>
    <xf numFmtId="0" fontId="14" fillId="6" borderId="30" xfId="0" applyFont="1" applyFill="1" applyBorder="1" applyAlignment="1">
      <alignment horizontal="center" vertical="center" wrapText="1"/>
    </xf>
    <xf numFmtId="0" fontId="14" fillId="6" borderId="31"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6" borderId="28" xfId="0" applyFont="1" applyFill="1" applyBorder="1" applyAlignment="1">
      <alignment horizontal="center" vertical="center" wrapText="1"/>
    </xf>
    <xf numFmtId="0" fontId="52" fillId="0" borderId="30" xfId="2" applyFont="1" applyBorder="1" applyAlignment="1">
      <alignment horizontal="justify" vertical="center" wrapText="1"/>
    </xf>
    <xf numFmtId="0" fontId="52" fillId="0" borderId="31" xfId="2" applyFont="1" applyBorder="1" applyAlignment="1">
      <alignment horizontal="justify" vertical="center" wrapText="1"/>
    </xf>
    <xf numFmtId="0" fontId="52" fillId="0" borderId="26" xfId="2" applyFont="1" applyBorder="1" applyAlignment="1">
      <alignment horizontal="justify" vertical="center" wrapText="1"/>
    </xf>
    <xf numFmtId="0" fontId="52" fillId="0" borderId="27" xfId="2" applyFont="1" applyBorder="1" applyAlignment="1">
      <alignment horizontal="justify" vertical="center" wrapText="1"/>
    </xf>
    <xf numFmtId="0" fontId="52" fillId="0" borderId="28" xfId="2" applyFont="1" applyBorder="1" applyAlignment="1">
      <alignment horizontal="justify" vertical="center" wrapText="1"/>
    </xf>
    <xf numFmtId="14" fontId="34" fillId="0" borderId="131" xfId="2" applyNumberFormat="1" applyFont="1" applyBorder="1" applyAlignment="1">
      <alignment horizontal="center" vertical="center" wrapText="1"/>
    </xf>
    <xf numFmtId="0" fontId="34" fillId="0" borderId="131" xfId="2" applyFont="1" applyBorder="1" applyAlignment="1">
      <alignment horizontal="center" vertical="center" wrapText="1"/>
    </xf>
    <xf numFmtId="1" fontId="34" fillId="0" borderId="45" xfId="2" applyNumberFormat="1" applyFont="1" applyBorder="1" applyAlignment="1">
      <alignment horizontal="center" vertical="center"/>
    </xf>
    <xf numFmtId="0" fontId="145" fillId="0" borderId="118" xfId="2" applyFont="1" applyBorder="1" applyAlignment="1" applyProtection="1">
      <alignment horizontal="center"/>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9" fontId="34" fillId="0" borderId="33" xfId="5" applyFont="1" applyBorder="1" applyAlignment="1">
      <alignment horizontal="center" vertical="center" wrapText="1"/>
    </xf>
    <xf numFmtId="0" fontId="45" fillId="22" borderId="113" xfId="2" applyFont="1" applyFill="1" applyBorder="1" applyAlignment="1" applyProtection="1">
      <alignment horizontal="center" vertical="center"/>
      <protection locked="0"/>
    </xf>
    <xf numFmtId="0" fontId="148" fillId="22" borderId="113" xfId="2" applyFont="1" applyFill="1" applyBorder="1" applyAlignment="1" applyProtection="1">
      <alignment horizontal="center" vertical="center"/>
      <protection locked="0"/>
    </xf>
    <xf numFmtId="0" fontId="148" fillId="22" borderId="114" xfId="2" applyFont="1" applyFill="1" applyBorder="1" applyAlignment="1" applyProtection="1">
      <alignment horizontal="center" vertical="center"/>
      <protection locked="0"/>
    </xf>
    <xf numFmtId="0" fontId="148" fillId="22" borderId="115" xfId="2" applyFont="1" applyFill="1" applyBorder="1" applyAlignment="1" applyProtection="1">
      <alignment horizontal="center" vertical="center"/>
      <protection locked="0"/>
    </xf>
    <xf numFmtId="0" fontId="166" fillId="3" borderId="80" xfId="2" applyFont="1" applyFill="1" applyBorder="1" applyAlignment="1" applyProtection="1">
      <alignment horizontal="center" vertical="center" wrapText="1"/>
      <protection locked="0"/>
    </xf>
    <xf numFmtId="0" fontId="166" fillId="3" borderId="79" xfId="2" applyFont="1" applyFill="1" applyBorder="1" applyAlignment="1" applyProtection="1">
      <alignment horizontal="center" vertical="center" wrapText="1"/>
      <protection locked="0"/>
    </xf>
    <xf numFmtId="0" fontId="166" fillId="3" borderId="112" xfId="2" applyFont="1" applyFill="1" applyBorder="1" applyAlignment="1" applyProtection="1">
      <alignment horizontal="center" vertical="center" wrapText="1"/>
      <protection locked="0"/>
    </xf>
    <xf numFmtId="0" fontId="34" fillId="0" borderId="73" xfId="2" applyFont="1" applyBorder="1" applyAlignment="1">
      <alignment horizontal="center" vertical="center" wrapText="1"/>
    </xf>
    <xf numFmtId="9" fontId="34" fillId="0" borderId="5" xfId="5" applyFont="1" applyBorder="1" applyAlignment="1">
      <alignment horizontal="center" vertical="center" wrapText="1"/>
    </xf>
    <xf numFmtId="9" fontId="34" fillId="0" borderId="31" xfId="5" applyFont="1" applyBorder="1" applyAlignment="1">
      <alignment horizontal="center" vertical="center" wrapText="1"/>
    </xf>
    <xf numFmtId="0" fontId="34" fillId="2" borderId="29" xfId="2" applyFont="1" applyFill="1" applyBorder="1" applyAlignment="1">
      <alignment horizontal="center" vertical="center" wrapText="1"/>
    </xf>
    <xf numFmtId="0" fontId="34" fillId="2" borderId="31" xfId="2" applyFont="1" applyFill="1" applyBorder="1" applyAlignment="1">
      <alignment horizontal="center" vertical="center" wrapText="1"/>
    </xf>
    <xf numFmtId="0" fontId="34" fillId="2" borderId="24" xfId="2" applyFont="1" applyFill="1" applyBorder="1" applyAlignment="1">
      <alignment horizontal="center" vertical="center" wrapText="1"/>
    </xf>
    <xf numFmtId="0" fontId="34" fillId="2" borderId="25" xfId="2" applyFont="1" applyFill="1" applyBorder="1" applyAlignment="1">
      <alignment horizontal="center" vertical="center" wrapText="1"/>
    </xf>
    <xf numFmtId="0" fontId="34" fillId="2" borderId="29" xfId="2" applyFont="1" applyFill="1" applyBorder="1" applyAlignment="1">
      <alignment horizontal="center" vertical="center"/>
    </xf>
    <xf numFmtId="0" fontId="34" fillId="2" borderId="31" xfId="2" applyFont="1" applyFill="1" applyBorder="1" applyAlignment="1">
      <alignment horizontal="center" vertical="center"/>
    </xf>
    <xf numFmtId="0" fontId="34" fillId="2" borderId="26" xfId="2" applyFont="1" applyFill="1" applyBorder="1" applyAlignment="1">
      <alignment horizontal="center" vertical="center"/>
    </xf>
    <xf numFmtId="0" fontId="34" fillId="2" borderId="28" xfId="2" applyFont="1" applyFill="1" applyBorder="1" applyAlignment="1">
      <alignment horizontal="center" vertical="center"/>
    </xf>
    <xf numFmtId="0" fontId="17" fillId="6" borderId="2" xfId="0" applyFont="1" applyFill="1" applyBorder="1" applyAlignment="1">
      <alignment horizontal="center" vertical="center" wrapText="1"/>
    </xf>
    <xf numFmtId="0" fontId="34" fillId="0" borderId="3" xfId="2" applyFont="1" applyBorder="1" applyAlignment="1">
      <alignment horizontal="center" vertical="center" wrapText="1"/>
    </xf>
    <xf numFmtId="0" fontId="33" fillId="2" borderId="29" xfId="2" applyFont="1" applyFill="1" applyBorder="1" applyAlignment="1" applyProtection="1">
      <alignment horizontal="center" vertical="center" wrapText="1"/>
      <protection locked="0"/>
    </xf>
    <xf numFmtId="0" fontId="33" fillId="2" borderId="30" xfId="2" applyFont="1" applyFill="1" applyBorder="1" applyAlignment="1" applyProtection="1">
      <alignment horizontal="center" vertical="center" wrapText="1"/>
      <protection locked="0"/>
    </xf>
    <xf numFmtId="0" fontId="33" fillId="2" borderId="24" xfId="2" applyFont="1" applyFill="1" applyBorder="1" applyAlignment="1" applyProtection="1">
      <alignment horizontal="center" vertical="center" wrapText="1"/>
      <protection locked="0"/>
    </xf>
    <xf numFmtId="0" fontId="33" fillId="2" borderId="0" xfId="2" applyFont="1" applyFill="1" applyAlignment="1" applyProtection="1">
      <alignment horizontal="center" vertical="center" wrapText="1"/>
      <protection locked="0"/>
    </xf>
    <xf numFmtId="0" fontId="33" fillId="2" borderId="26" xfId="2" applyFont="1" applyFill="1" applyBorder="1" applyAlignment="1" applyProtection="1">
      <alignment horizontal="center" vertical="center" wrapText="1"/>
      <protection locked="0"/>
    </xf>
    <xf numFmtId="0" fontId="33" fillId="2" borderId="27" xfId="2" applyFont="1" applyFill="1" applyBorder="1" applyAlignment="1" applyProtection="1">
      <alignment horizontal="center" vertical="center" wrapText="1"/>
      <protection locked="0"/>
    </xf>
    <xf numFmtId="0" fontId="52" fillId="0" borderId="29" xfId="2" applyFont="1" applyBorder="1" applyAlignment="1" applyProtection="1">
      <alignment horizontal="center" vertical="center"/>
      <protection locked="0"/>
    </xf>
    <xf numFmtId="0" fontId="52" fillId="0" borderId="31" xfId="2" applyFont="1" applyBorder="1" applyAlignment="1" applyProtection="1">
      <alignment horizontal="center" vertical="center"/>
      <protection locked="0"/>
    </xf>
    <xf numFmtId="0" fontId="52" fillId="0" borderId="26" xfId="2" applyFont="1" applyBorder="1" applyAlignment="1" applyProtection="1">
      <alignment horizontal="center" vertical="center"/>
      <protection locked="0"/>
    </xf>
    <xf numFmtId="0" fontId="52" fillId="0" borderId="28" xfId="2" applyFont="1" applyBorder="1" applyAlignment="1" applyProtection="1">
      <alignment horizontal="center" vertical="center"/>
      <protection locked="0"/>
    </xf>
    <xf numFmtId="9" fontId="19" fillId="0" borderId="57" xfId="5" applyFont="1" applyBorder="1" applyAlignment="1">
      <alignment horizontal="center" vertical="center"/>
    </xf>
    <xf numFmtId="9" fontId="19" fillId="0" borderId="58" xfId="5" applyFont="1" applyBorder="1" applyAlignment="1">
      <alignment horizontal="center" vertical="center"/>
    </xf>
    <xf numFmtId="9" fontId="19" fillId="0" borderId="59" xfId="5" applyFont="1" applyBorder="1" applyAlignment="1">
      <alignment horizontal="center" vertical="center"/>
    </xf>
    <xf numFmtId="9" fontId="34" fillId="0" borderId="55" xfId="5" applyFont="1" applyBorder="1" applyAlignment="1" applyProtection="1">
      <alignment horizontal="center" vertical="center"/>
      <protection locked="0"/>
    </xf>
    <xf numFmtId="9" fontId="34" fillId="0" borderId="45" xfId="5" applyFont="1" applyBorder="1" applyAlignment="1" applyProtection="1">
      <alignment horizontal="center" vertical="center"/>
      <protection locked="0"/>
    </xf>
    <xf numFmtId="0" fontId="65" fillId="15" borderId="2" xfId="2" applyFont="1" applyFill="1" applyBorder="1" applyAlignment="1" applyProtection="1">
      <alignment horizontal="center" vertical="center" wrapText="1"/>
      <protection locked="0"/>
    </xf>
    <xf numFmtId="0" fontId="65" fillId="16" borderId="2" xfId="0" applyFont="1" applyFill="1" applyBorder="1" applyAlignment="1">
      <alignment horizontal="center" vertical="center" wrapText="1"/>
    </xf>
    <xf numFmtId="167" fontId="56" fillId="0" borderId="0" xfId="6" applyNumberFormat="1" applyFont="1" applyAlignment="1">
      <alignment horizontal="center" vertical="top" wrapText="1"/>
    </xf>
    <xf numFmtId="0" fontId="17" fillId="6" borderId="21" xfId="0" applyFont="1" applyFill="1" applyBorder="1" applyAlignment="1">
      <alignment horizontal="center" vertical="center" wrapText="1"/>
    </xf>
    <xf numFmtId="0" fontId="17" fillId="6" borderId="22" xfId="0" applyFont="1" applyFill="1" applyBorder="1" applyAlignment="1">
      <alignment horizontal="center" vertical="center" wrapText="1"/>
    </xf>
    <xf numFmtId="0" fontId="17" fillId="6" borderId="23" xfId="0" applyFont="1" applyFill="1" applyBorder="1" applyAlignment="1">
      <alignment horizontal="center" vertical="center" wrapText="1"/>
    </xf>
    <xf numFmtId="1" fontId="20" fillId="4" borderId="2" xfId="2" applyNumberFormat="1" applyFont="1" applyFill="1" applyBorder="1" applyAlignment="1" applyProtection="1">
      <alignment horizontal="center" vertical="center"/>
      <protection locked="0"/>
    </xf>
    <xf numFmtId="1" fontId="34" fillId="0" borderId="56" xfId="2" applyNumberFormat="1" applyFont="1" applyBorder="1" applyAlignment="1">
      <alignment horizontal="center" vertical="center"/>
    </xf>
    <xf numFmtId="1" fontId="34" fillId="0" borderId="55" xfId="2" applyNumberFormat="1" applyFont="1" applyBorder="1" applyAlignment="1">
      <alignment horizontal="center" vertical="center"/>
    </xf>
    <xf numFmtId="1" fontId="20" fillId="4" borderId="33" xfId="2" applyNumberFormat="1" applyFont="1" applyFill="1" applyBorder="1" applyAlignment="1" applyProtection="1">
      <alignment horizontal="center" vertical="center"/>
      <protection locked="0"/>
    </xf>
    <xf numFmtId="0" fontId="65" fillId="15" borderId="5" xfId="2" applyFont="1" applyFill="1" applyBorder="1" applyAlignment="1" applyProtection="1">
      <alignment horizontal="center" vertical="center" wrapText="1"/>
      <protection locked="0"/>
    </xf>
    <xf numFmtId="0" fontId="46" fillId="0" borderId="0" xfId="2" applyFont="1" applyAlignment="1" applyProtection="1">
      <alignment horizontal="center" wrapText="1"/>
      <protection locked="0"/>
    </xf>
    <xf numFmtId="0" fontId="4" fillId="7" borderId="3"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3" xfId="2" applyFont="1" applyFill="1" applyBorder="1" applyAlignment="1" applyProtection="1">
      <alignment horizontal="center" vertical="center" wrapText="1"/>
      <protection locked="0"/>
    </xf>
    <xf numFmtId="0" fontId="4" fillId="7" borderId="4" xfId="2" applyFont="1" applyFill="1" applyBorder="1" applyAlignment="1" applyProtection="1">
      <alignment horizontal="center" vertical="center" wrapText="1"/>
      <protection locked="0"/>
    </xf>
    <xf numFmtId="0" fontId="4" fillId="7" borderId="5" xfId="2" applyFont="1" applyFill="1" applyBorder="1" applyAlignment="1" applyProtection="1">
      <alignment horizontal="center" vertical="center" wrapText="1"/>
      <protection locked="0"/>
    </xf>
    <xf numFmtId="0" fontId="14" fillId="6" borderId="0" xfId="0" applyFont="1" applyFill="1" applyAlignment="1">
      <alignment horizontal="center" vertical="center" wrapText="1"/>
    </xf>
    <xf numFmtId="9" fontId="19" fillId="2" borderId="76" xfId="1" applyFont="1" applyFill="1" applyBorder="1" applyAlignment="1" applyProtection="1">
      <alignment horizontal="center" vertical="center" wrapText="1"/>
      <protection locked="0"/>
    </xf>
    <xf numFmtId="9" fontId="19" fillId="2" borderId="82" xfId="1" applyFont="1" applyFill="1" applyBorder="1" applyAlignment="1" applyProtection="1">
      <alignment horizontal="center" vertical="center" wrapText="1"/>
      <protection locked="0"/>
    </xf>
    <xf numFmtId="9" fontId="19" fillId="2" borderId="74" xfId="1" applyFont="1" applyFill="1" applyBorder="1" applyAlignment="1" applyProtection="1">
      <alignment horizontal="center" vertical="center" wrapText="1"/>
      <protection locked="0"/>
    </xf>
    <xf numFmtId="9" fontId="52" fillId="2" borderId="76" xfId="1" applyFont="1" applyFill="1" applyBorder="1" applyAlignment="1" applyProtection="1">
      <alignment horizontal="left" vertical="center" wrapText="1"/>
      <protection locked="0"/>
    </xf>
    <xf numFmtId="9" fontId="52" fillId="2" borderId="82" xfId="1" applyFont="1" applyFill="1" applyBorder="1" applyAlignment="1" applyProtection="1">
      <alignment horizontal="left" vertical="center" wrapText="1"/>
      <protection locked="0"/>
    </xf>
    <xf numFmtId="9" fontId="52" fillId="2" borderId="74" xfId="1" applyFont="1" applyFill="1" applyBorder="1" applyAlignment="1" applyProtection="1">
      <alignment horizontal="left" vertical="center" wrapText="1"/>
      <protection locked="0"/>
    </xf>
    <xf numFmtId="0" fontId="67" fillId="8" borderId="0" xfId="2" applyFont="1" applyFill="1" applyAlignment="1" applyProtection="1">
      <alignment horizontal="center" vertical="center"/>
      <protection locked="0"/>
    </xf>
    <xf numFmtId="0" fontId="67" fillId="8" borderId="0" xfId="2" applyFont="1" applyFill="1" applyAlignment="1" applyProtection="1">
      <alignment horizontal="center" vertical="center" wrapText="1"/>
      <protection locked="0"/>
    </xf>
    <xf numFmtId="0" fontId="70" fillId="8" borderId="0" xfId="2" applyFont="1" applyFill="1" applyAlignment="1" applyProtection="1">
      <alignment horizontal="center" vertical="center"/>
      <protection locked="0"/>
    </xf>
    <xf numFmtId="0" fontId="69" fillId="8" borderId="0" xfId="2" applyFont="1" applyFill="1" applyAlignment="1" applyProtection="1">
      <alignment horizontal="center" vertical="center" wrapText="1"/>
      <protection locked="0"/>
    </xf>
    <xf numFmtId="9" fontId="70" fillId="8" borderId="0" xfId="2" applyNumberFormat="1" applyFont="1" applyFill="1" applyAlignment="1" applyProtection="1">
      <alignment horizontal="center" vertical="center"/>
      <protection locked="0"/>
    </xf>
    <xf numFmtId="0" fontId="17" fillId="22" borderId="21" xfId="0" applyFont="1" applyFill="1" applyBorder="1" applyAlignment="1">
      <alignment horizontal="center" vertical="center" wrapText="1"/>
    </xf>
    <xf numFmtId="0" fontId="17" fillId="22" borderId="22" xfId="0" applyFont="1" applyFill="1" applyBorder="1" applyAlignment="1">
      <alignment horizontal="center" vertical="center" wrapText="1"/>
    </xf>
    <xf numFmtId="0" fontId="17" fillId="22" borderId="23" xfId="0" applyFont="1" applyFill="1" applyBorder="1" applyAlignment="1">
      <alignment horizontal="center" vertical="center" wrapText="1"/>
    </xf>
    <xf numFmtId="0" fontId="30" fillId="10" borderId="0" xfId="0" applyFont="1" applyFill="1" applyAlignment="1">
      <alignment horizontal="center" vertical="center" wrapText="1"/>
    </xf>
    <xf numFmtId="9" fontId="19" fillId="2" borderId="86" xfId="1" applyFont="1" applyFill="1" applyBorder="1" applyAlignment="1" applyProtection="1">
      <alignment horizontal="center" vertical="center" wrapText="1"/>
      <protection locked="0"/>
    </xf>
    <xf numFmtId="9" fontId="19" fillId="2" borderId="87" xfId="1" applyFont="1" applyFill="1" applyBorder="1" applyAlignment="1" applyProtection="1">
      <alignment horizontal="center" vertical="center" wrapText="1"/>
      <protection locked="0"/>
    </xf>
    <xf numFmtId="9" fontId="19" fillId="2" borderId="90" xfId="1" applyFont="1" applyFill="1" applyBorder="1" applyAlignment="1" applyProtection="1">
      <alignment horizontal="center" vertical="center" wrapText="1"/>
      <protection locked="0"/>
    </xf>
    <xf numFmtId="9" fontId="19" fillId="2" borderId="91" xfId="1" applyFont="1" applyFill="1" applyBorder="1" applyAlignment="1" applyProtection="1">
      <alignment horizontal="center" vertical="center" wrapText="1"/>
      <protection locked="0"/>
    </xf>
    <xf numFmtId="9" fontId="19" fillId="2" borderId="71" xfId="1" applyFont="1" applyFill="1" applyBorder="1" applyAlignment="1" applyProtection="1">
      <alignment horizontal="center" vertical="center" wrapText="1"/>
      <protection locked="0"/>
    </xf>
    <xf numFmtId="9" fontId="19" fillId="2" borderId="80" xfId="1" applyFont="1" applyFill="1" applyBorder="1" applyAlignment="1" applyProtection="1">
      <alignment horizontal="center" vertical="center" wrapText="1"/>
      <protection locked="0"/>
    </xf>
    <xf numFmtId="9" fontId="142" fillId="2" borderId="86" xfId="1" applyFont="1" applyFill="1" applyBorder="1" applyAlignment="1" applyProtection="1">
      <alignment horizontal="left" vertical="center" wrapText="1"/>
      <protection locked="0"/>
    </xf>
    <xf numFmtId="9" fontId="52" fillId="2" borderId="87" xfId="1" applyFont="1" applyFill="1" applyBorder="1" applyAlignment="1" applyProtection="1">
      <alignment horizontal="left" vertical="center" wrapText="1"/>
      <protection locked="0"/>
    </xf>
    <xf numFmtId="9" fontId="52" fillId="2" borderId="88" xfId="1" applyFont="1" applyFill="1" applyBorder="1" applyAlignment="1" applyProtection="1">
      <alignment horizontal="left" vertical="center" wrapText="1"/>
      <protection locked="0"/>
    </xf>
    <xf numFmtId="9" fontId="52" fillId="2" borderId="89" xfId="1" applyFont="1" applyFill="1" applyBorder="1" applyAlignment="1" applyProtection="1">
      <alignment horizontal="left" vertical="center" wrapText="1"/>
      <protection locked="0"/>
    </xf>
    <xf numFmtId="9" fontId="52" fillId="2" borderId="27" xfId="1" applyFont="1" applyFill="1" applyBorder="1" applyAlignment="1" applyProtection="1">
      <alignment horizontal="left" vertical="center" wrapText="1"/>
      <protection locked="0"/>
    </xf>
    <xf numFmtId="9" fontId="52" fillId="2" borderId="28" xfId="1" applyFont="1" applyFill="1" applyBorder="1" applyAlignment="1" applyProtection="1">
      <alignment horizontal="left" vertical="center" wrapText="1"/>
      <protection locked="0"/>
    </xf>
    <xf numFmtId="9" fontId="71" fillId="8" borderId="0" xfId="5" applyFont="1" applyFill="1" applyBorder="1" applyAlignment="1">
      <alignment horizontal="center" vertical="center"/>
    </xf>
    <xf numFmtId="0" fontId="14" fillId="2" borderId="29"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25"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32" fillId="2" borderId="29" xfId="0" applyFont="1" applyFill="1" applyBorder="1" applyAlignment="1">
      <alignment horizontal="left" vertical="center" wrapText="1"/>
    </xf>
    <xf numFmtId="0" fontId="32" fillId="2" borderId="30" xfId="0" applyFont="1" applyFill="1" applyBorder="1" applyAlignment="1">
      <alignment horizontal="left" vertical="center" wrapText="1"/>
    </xf>
    <xf numFmtId="0" fontId="32" fillId="2" borderId="31"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25" xfId="0" applyFont="1" applyFill="1" applyBorder="1" applyAlignment="1">
      <alignment horizontal="left" vertical="center" wrapText="1"/>
    </xf>
    <xf numFmtId="0" fontId="32" fillId="2" borderId="70" xfId="0" applyFont="1" applyFill="1" applyBorder="1" applyAlignment="1">
      <alignment horizontal="left" vertical="center" wrapText="1"/>
    </xf>
    <xf numFmtId="0" fontId="32" fillId="2" borderId="71" xfId="0" applyFont="1" applyFill="1" applyBorder="1" applyAlignment="1">
      <alignment horizontal="left" vertical="center" wrapText="1"/>
    </xf>
    <xf numFmtId="0" fontId="32" fillId="2" borderId="72" xfId="0" applyFont="1" applyFill="1" applyBorder="1" applyAlignment="1">
      <alignment horizontal="left" vertical="center" wrapText="1"/>
    </xf>
    <xf numFmtId="0" fontId="13" fillId="6" borderId="3"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33" fillId="2" borderId="3" xfId="2" applyFont="1" applyFill="1" applyBorder="1" applyAlignment="1" applyProtection="1">
      <alignment horizontal="center" vertical="center" wrapText="1"/>
      <protection locked="0"/>
    </xf>
    <xf numFmtId="0" fontId="33" fillId="2" borderId="5" xfId="2" applyFont="1" applyFill="1" applyBorder="1" applyAlignment="1" applyProtection="1">
      <alignment horizontal="center" vertical="center" wrapText="1"/>
      <protection locked="0"/>
    </xf>
    <xf numFmtId="0" fontId="34" fillId="2" borderId="4" xfId="2" applyFont="1" applyFill="1" applyBorder="1" applyAlignment="1" applyProtection="1">
      <alignment horizontal="center" vertical="center" wrapText="1"/>
      <protection locked="0"/>
    </xf>
    <xf numFmtId="0" fontId="34" fillId="2" borderId="5" xfId="2" applyFont="1" applyFill="1" applyBorder="1" applyAlignment="1" applyProtection="1">
      <alignment horizontal="center" vertical="center" wrapText="1"/>
      <protection locked="0"/>
    </xf>
    <xf numFmtId="9" fontId="19" fillId="2" borderId="83" xfId="1" applyFont="1" applyFill="1" applyBorder="1" applyAlignment="1" applyProtection="1">
      <alignment horizontal="center" vertical="center" wrapText="1"/>
      <protection locked="0"/>
    </xf>
    <xf numFmtId="9" fontId="19" fillId="2" borderId="84" xfId="1" applyFont="1" applyFill="1" applyBorder="1" applyAlignment="1" applyProtection="1">
      <alignment horizontal="center" vertical="center" wrapText="1"/>
      <protection locked="0"/>
    </xf>
    <xf numFmtId="9" fontId="19" fillId="2" borderId="85" xfId="1" applyFont="1" applyFill="1" applyBorder="1" applyAlignment="1" applyProtection="1">
      <alignment horizontal="center" vertical="center" wrapText="1"/>
      <protection locked="0"/>
    </xf>
    <xf numFmtId="9" fontId="142" fillId="2" borderId="76" xfId="1" applyFont="1" applyFill="1" applyBorder="1" applyAlignment="1" applyProtection="1">
      <alignment horizontal="left" vertical="center" wrapText="1"/>
      <protection locked="0"/>
    </xf>
    <xf numFmtId="9" fontId="142" fillId="2" borderId="82" xfId="1" applyFont="1" applyFill="1" applyBorder="1" applyAlignment="1" applyProtection="1">
      <alignment horizontal="left" vertical="center" wrapText="1"/>
      <protection locked="0"/>
    </xf>
    <xf numFmtId="9" fontId="142" fillId="2" borderId="74" xfId="1" applyFont="1" applyFill="1" applyBorder="1" applyAlignment="1" applyProtection="1">
      <alignment horizontal="left" vertical="center" wrapText="1"/>
      <protection locked="0"/>
    </xf>
    <xf numFmtId="0" fontId="20" fillId="6" borderId="2" xfId="0" applyFont="1" applyFill="1" applyBorder="1" applyAlignment="1">
      <alignment horizontal="center" vertical="center" wrapText="1"/>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32" fillId="2" borderId="26" xfId="0" applyFont="1" applyFill="1" applyBorder="1" applyAlignment="1">
      <alignment horizontal="left" vertical="center" wrapText="1"/>
    </xf>
    <xf numFmtId="0" fontId="32" fillId="2" borderId="27" xfId="0" applyFont="1" applyFill="1" applyBorder="1" applyAlignment="1">
      <alignment horizontal="left" vertical="center" wrapText="1"/>
    </xf>
    <xf numFmtId="0" fontId="32" fillId="2" borderId="28" xfId="0" applyFont="1" applyFill="1" applyBorder="1" applyAlignment="1">
      <alignment horizontal="left" vertical="center" wrapText="1"/>
    </xf>
    <xf numFmtId="0" fontId="74" fillId="0" borderId="34" xfId="7" applyFont="1" applyBorder="1" applyAlignment="1">
      <alignment horizontal="center" vertical="center" wrapText="1"/>
    </xf>
    <xf numFmtId="0" fontId="74" fillId="0" borderId="35" xfId="7" applyFont="1" applyBorder="1" applyAlignment="1">
      <alignment horizontal="center" vertical="center" wrapText="1"/>
    </xf>
    <xf numFmtId="0" fontId="74" fillId="0" borderId="36" xfId="7" applyFont="1" applyBorder="1" applyAlignment="1">
      <alignment horizontal="center" vertical="center" wrapText="1"/>
    </xf>
    <xf numFmtId="0" fontId="74" fillId="0" borderId="37" xfId="7" applyFont="1" applyBorder="1" applyAlignment="1">
      <alignment horizontal="center" vertical="center" wrapText="1"/>
    </xf>
    <xf numFmtId="0" fontId="74" fillId="0" borderId="0" xfId="7" applyFont="1" applyAlignment="1">
      <alignment horizontal="center" vertical="center" wrapText="1"/>
    </xf>
    <xf numFmtId="0" fontId="74" fillId="0" borderId="1" xfId="7" applyFont="1" applyBorder="1" applyAlignment="1">
      <alignment horizontal="center" vertical="center" wrapText="1"/>
    </xf>
    <xf numFmtId="0" fontId="74" fillId="0" borderId="38" xfId="7" applyFont="1" applyBorder="1" applyAlignment="1">
      <alignment horizontal="center" vertical="center" wrapText="1"/>
    </xf>
    <xf numFmtId="0" fontId="74" fillId="0" borderId="39" xfId="7" applyFont="1" applyBorder="1" applyAlignment="1">
      <alignment horizontal="center" vertical="center" wrapText="1"/>
    </xf>
    <xf numFmtId="0" fontId="74" fillId="0" borderId="40" xfId="7" applyFont="1" applyBorder="1" applyAlignment="1">
      <alignment horizontal="center" vertical="center" wrapText="1"/>
    </xf>
    <xf numFmtId="0" fontId="29" fillId="2" borderId="18" xfId="0" applyFont="1" applyFill="1" applyBorder="1" applyAlignment="1">
      <alignment horizontal="justify" vertical="center" wrapText="1"/>
    </xf>
    <xf numFmtId="0" fontId="29" fillId="2" borderId="19" xfId="0" applyFont="1" applyFill="1" applyBorder="1" applyAlignment="1">
      <alignment horizontal="justify" vertical="center" wrapText="1"/>
    </xf>
    <xf numFmtId="0" fontId="29" fillId="2" borderId="20" xfId="0" applyFont="1" applyFill="1" applyBorder="1" applyAlignment="1">
      <alignment horizontal="justify" vertical="center" wrapText="1"/>
    </xf>
    <xf numFmtId="0" fontId="29" fillId="2" borderId="42" xfId="0" applyFont="1" applyFill="1" applyBorder="1" applyAlignment="1">
      <alignment horizontal="left" vertical="center" wrapText="1"/>
    </xf>
    <xf numFmtId="0" fontId="29" fillId="2" borderId="19" xfId="0" applyFont="1" applyFill="1" applyBorder="1" applyAlignment="1">
      <alignment horizontal="left" vertical="center" wrapText="1"/>
    </xf>
    <xf numFmtId="0" fontId="29" fillId="2" borderId="20" xfId="0" applyFont="1" applyFill="1" applyBorder="1" applyAlignment="1">
      <alignment horizontal="left" vertical="center" wrapText="1"/>
    </xf>
    <xf numFmtId="0" fontId="29" fillId="2" borderId="42" xfId="0" applyFont="1" applyFill="1" applyBorder="1" applyAlignment="1">
      <alignment horizontal="justify" vertical="center" wrapText="1"/>
    </xf>
    <xf numFmtId="0" fontId="29" fillId="2" borderId="73" xfId="0" applyFont="1" applyFill="1" applyBorder="1" applyAlignment="1">
      <alignment horizontal="left" vertical="center" wrapText="1"/>
    </xf>
    <xf numFmtId="0" fontId="68" fillId="2" borderId="19" xfId="0" applyFont="1" applyFill="1" applyBorder="1" applyAlignment="1">
      <alignment horizontal="center" vertical="center" wrapText="1"/>
    </xf>
    <xf numFmtId="0" fontId="68" fillId="2" borderId="43" xfId="0" applyFont="1" applyFill="1" applyBorder="1" applyAlignment="1">
      <alignment horizontal="center" vertical="center" wrapText="1"/>
    </xf>
    <xf numFmtId="0" fontId="17" fillId="22" borderId="9" xfId="0" applyFont="1" applyFill="1" applyBorder="1" applyAlignment="1">
      <alignment horizontal="center" vertical="center" wrapText="1"/>
    </xf>
    <xf numFmtId="0" fontId="17" fillId="22" borderId="10" xfId="0" applyFont="1" applyFill="1" applyBorder="1" applyAlignment="1">
      <alignment horizontal="center" vertical="center" wrapText="1"/>
    </xf>
    <xf numFmtId="0" fontId="17" fillId="22" borderId="54" xfId="0" applyFont="1" applyFill="1" applyBorder="1" applyAlignment="1">
      <alignment horizontal="center" vertical="center" wrapText="1"/>
    </xf>
    <xf numFmtId="0" fontId="17" fillId="22" borderId="52" xfId="0" applyFont="1" applyFill="1" applyBorder="1" applyAlignment="1">
      <alignment horizontal="center" vertical="center" wrapText="1"/>
    </xf>
    <xf numFmtId="0" fontId="17" fillId="22" borderId="66" xfId="0" applyFont="1" applyFill="1" applyBorder="1" applyAlignment="1">
      <alignment horizontal="center" vertical="center" wrapText="1"/>
    </xf>
    <xf numFmtId="0" fontId="17" fillId="22" borderId="35" xfId="0" applyFont="1" applyFill="1" applyBorder="1" applyAlignment="1">
      <alignment horizontal="center" vertical="center" wrapText="1"/>
    </xf>
    <xf numFmtId="0" fontId="17" fillId="22" borderId="44" xfId="0" applyFont="1" applyFill="1" applyBorder="1" applyAlignment="1">
      <alignment horizontal="center" vertical="center" wrapText="1"/>
    </xf>
    <xf numFmtId="0" fontId="17" fillId="22" borderId="11" xfId="0" applyFont="1" applyFill="1" applyBorder="1" applyAlignment="1">
      <alignment horizontal="center" vertical="center" wrapText="1"/>
    </xf>
    <xf numFmtId="0" fontId="106" fillId="2" borderId="34" xfId="0" applyFont="1" applyFill="1" applyBorder="1" applyAlignment="1">
      <alignment horizontal="center" vertical="center" wrapText="1"/>
    </xf>
    <xf numFmtId="0" fontId="106" fillId="2" borderId="37" xfId="0" applyFont="1" applyFill="1" applyBorder="1" applyAlignment="1">
      <alignment horizontal="center" vertical="center" wrapText="1"/>
    </xf>
    <xf numFmtId="0" fontId="106" fillId="2" borderId="38" xfId="0" applyFont="1" applyFill="1" applyBorder="1" applyAlignment="1">
      <alignment horizontal="center" vertical="center" wrapText="1"/>
    </xf>
    <xf numFmtId="0" fontId="205" fillId="0" borderId="34" xfId="7" applyFont="1" applyBorder="1" applyAlignment="1">
      <alignment horizontal="center" vertical="center" wrapText="1"/>
    </xf>
    <xf numFmtId="0" fontId="205" fillId="0" borderId="35" xfId="7" applyFont="1" applyBorder="1" applyAlignment="1">
      <alignment horizontal="center" vertical="center" wrapText="1"/>
    </xf>
    <xf numFmtId="0" fontId="205" fillId="0" borderId="36" xfId="7" applyFont="1" applyBorder="1" applyAlignment="1">
      <alignment horizontal="center" vertical="center" wrapText="1"/>
    </xf>
    <xf numFmtId="0" fontId="205" fillId="0" borderId="37" xfId="7" applyFont="1" applyBorder="1" applyAlignment="1">
      <alignment horizontal="center" vertical="center" wrapText="1"/>
    </xf>
    <xf numFmtId="0" fontId="205" fillId="0" borderId="0" xfId="7" applyFont="1" applyAlignment="1">
      <alignment horizontal="center" vertical="center" wrapText="1"/>
    </xf>
    <xf numFmtId="0" fontId="205" fillId="0" borderId="1" xfId="7" applyFont="1" applyBorder="1" applyAlignment="1">
      <alignment horizontal="center" vertical="center" wrapText="1"/>
    </xf>
    <xf numFmtId="0" fontId="205" fillId="0" borderId="38" xfId="7" applyFont="1" applyBorder="1" applyAlignment="1">
      <alignment horizontal="center" vertical="center" wrapText="1"/>
    </xf>
    <xf numFmtId="0" fontId="205" fillId="0" borderId="39" xfId="7" applyFont="1" applyBorder="1" applyAlignment="1">
      <alignment horizontal="center" vertical="center" wrapText="1"/>
    </xf>
    <xf numFmtId="0" fontId="205" fillId="0" borderId="40" xfId="7" applyFont="1" applyBorder="1" applyAlignment="1">
      <alignment horizontal="center" vertical="center" wrapText="1"/>
    </xf>
    <xf numFmtId="0" fontId="21" fillId="0" borderId="34" xfId="7" applyFont="1" applyBorder="1" applyAlignment="1">
      <alignment horizontal="center" vertical="center" wrapText="1"/>
    </xf>
    <xf numFmtId="0" fontId="21" fillId="0" borderId="35" xfId="7" applyFont="1" applyBorder="1" applyAlignment="1">
      <alignment horizontal="center" vertical="center" wrapText="1"/>
    </xf>
    <xf numFmtId="0" fontId="21" fillId="0" borderId="36" xfId="7" applyFont="1" applyBorder="1" applyAlignment="1">
      <alignment horizontal="center" vertical="center" wrapText="1"/>
    </xf>
    <xf numFmtId="0" fontId="21" fillId="0" borderId="37" xfId="7" applyFont="1" applyBorder="1" applyAlignment="1">
      <alignment horizontal="center" vertical="center" wrapText="1"/>
    </xf>
    <xf numFmtId="0" fontId="21" fillId="0" borderId="0" xfId="7" applyFont="1" applyAlignment="1">
      <alignment horizontal="center" vertical="center" wrapText="1"/>
    </xf>
    <xf numFmtId="0" fontId="21" fillId="0" borderId="1" xfId="7" applyFont="1" applyBorder="1" applyAlignment="1">
      <alignment horizontal="center" vertical="center" wrapText="1"/>
    </xf>
    <xf numFmtId="0" fontId="21" fillId="0" borderId="38" xfId="7" applyFont="1" applyBorder="1" applyAlignment="1">
      <alignment horizontal="center" vertical="center" wrapText="1"/>
    </xf>
    <xf numFmtId="0" fontId="21" fillId="0" borderId="39" xfId="7" applyFont="1" applyBorder="1" applyAlignment="1">
      <alignment horizontal="center" vertical="center" wrapText="1"/>
    </xf>
    <xf numFmtId="0" fontId="21" fillId="0" borderId="40" xfId="7" applyFont="1" applyBorder="1" applyAlignment="1">
      <alignment horizontal="center" vertical="center" wrapText="1"/>
    </xf>
    <xf numFmtId="1" fontId="20" fillId="3" borderId="2" xfId="2" applyNumberFormat="1" applyFont="1" applyFill="1" applyBorder="1" applyAlignment="1" applyProtection="1">
      <alignment horizontal="center" vertical="center"/>
      <protection locked="0"/>
    </xf>
    <xf numFmtId="1" fontId="20" fillId="3" borderId="33" xfId="2" applyNumberFormat="1" applyFont="1" applyFill="1" applyBorder="1" applyAlignment="1" applyProtection="1">
      <alignment horizontal="center" vertical="center"/>
      <protection locked="0"/>
    </xf>
    <xf numFmtId="0" fontId="34" fillId="2" borderId="26" xfId="2" applyFont="1" applyFill="1" applyBorder="1" applyAlignment="1">
      <alignment horizontal="center" vertical="center" wrapText="1"/>
    </xf>
    <xf numFmtId="0" fontId="34" fillId="2" borderId="28" xfId="2" applyFont="1" applyFill="1" applyBorder="1" applyAlignment="1">
      <alignment horizontal="center" vertical="center" wrapText="1"/>
    </xf>
    <xf numFmtId="0" fontId="52" fillId="0" borderId="29" xfId="2" applyFont="1" applyBorder="1" applyAlignment="1">
      <alignment horizontal="left" vertical="center" wrapText="1"/>
    </xf>
    <xf numFmtId="0" fontId="52" fillId="0" borderId="30" xfId="2" applyFont="1" applyBorder="1" applyAlignment="1">
      <alignment horizontal="left" vertical="center" wrapText="1"/>
    </xf>
    <xf numFmtId="0" fontId="52" fillId="0" borderId="26" xfId="2" applyFont="1" applyBorder="1" applyAlignment="1">
      <alignment horizontal="left" vertical="center" wrapText="1"/>
    </xf>
    <xf numFmtId="0" fontId="52" fillId="0" borderId="27" xfId="2" applyFont="1" applyBorder="1" applyAlignment="1">
      <alignment horizontal="left" vertical="center" wrapText="1"/>
    </xf>
    <xf numFmtId="0" fontId="34" fillId="0" borderId="78" xfId="2" applyFont="1" applyBorder="1" applyAlignment="1">
      <alignment horizontal="center" vertical="center" wrapText="1"/>
    </xf>
    <xf numFmtId="0" fontId="96" fillId="7" borderId="3" xfId="0" applyFont="1" applyFill="1" applyBorder="1" applyAlignment="1">
      <alignment horizontal="center" vertical="center" wrapText="1"/>
    </xf>
    <xf numFmtId="0" fontId="96" fillId="7" borderId="4" xfId="0" applyFont="1" applyFill="1" applyBorder="1" applyAlignment="1">
      <alignment horizontal="center" vertical="center" wrapText="1"/>
    </xf>
    <xf numFmtId="0" fontId="96" fillId="7" borderId="5" xfId="0" applyFont="1" applyFill="1" applyBorder="1" applyAlignment="1">
      <alignment horizontal="center" vertical="center" wrapText="1"/>
    </xf>
    <xf numFmtId="0" fontId="96" fillId="7" borderId="3" xfId="2" applyFont="1" applyFill="1" applyBorder="1" applyAlignment="1" applyProtection="1">
      <alignment horizontal="center" vertical="center" wrapText="1"/>
      <protection locked="0"/>
    </xf>
    <xf numFmtId="0" fontId="96" fillId="7" borderId="4" xfId="2" applyFont="1" applyFill="1" applyBorder="1" applyAlignment="1" applyProtection="1">
      <alignment horizontal="center" vertical="center" wrapText="1"/>
      <protection locked="0"/>
    </xf>
    <xf numFmtId="0" fontId="96" fillId="7" borderId="5" xfId="2" applyFont="1" applyFill="1" applyBorder="1" applyAlignment="1" applyProtection="1">
      <alignment horizontal="center" vertical="center" wrapText="1"/>
      <protection locked="0"/>
    </xf>
    <xf numFmtId="0" fontId="34" fillId="2" borderId="92" xfId="2" applyFont="1" applyFill="1" applyBorder="1" applyAlignment="1" applyProtection="1">
      <alignment horizontal="center" vertical="center" wrapText="1"/>
      <protection locked="0"/>
    </xf>
    <xf numFmtId="9" fontId="19" fillId="2" borderId="78" xfId="1" applyFont="1" applyFill="1" applyBorder="1" applyAlignment="1" applyProtection="1">
      <alignment horizontal="center" vertical="center" wrapText="1"/>
      <protection locked="0"/>
    </xf>
    <xf numFmtId="9" fontId="52" fillId="2" borderId="73" xfId="1" applyFont="1" applyFill="1" applyBorder="1" applyAlignment="1" applyProtection="1">
      <alignment horizontal="left" vertical="center" wrapText="1"/>
      <protection locked="0"/>
    </xf>
    <xf numFmtId="0" fontId="34" fillId="2" borderId="91" xfId="2" applyFont="1" applyFill="1" applyBorder="1" applyAlignment="1" applyProtection="1">
      <alignment horizontal="center" vertical="center" wrapText="1"/>
      <protection locked="0"/>
    </xf>
    <xf numFmtId="0" fontId="34" fillId="2" borderId="71" xfId="2" applyFont="1" applyFill="1" applyBorder="1" applyAlignment="1" applyProtection="1">
      <alignment horizontal="center" vertical="center" wrapText="1"/>
      <protection locked="0"/>
    </xf>
    <xf numFmtId="9" fontId="19" fillId="2" borderId="73" xfId="1" applyFont="1" applyFill="1" applyBorder="1" applyAlignment="1" applyProtection="1">
      <alignment horizontal="center" vertical="center" wrapText="1"/>
      <protection locked="0"/>
    </xf>
    <xf numFmtId="9" fontId="142" fillId="2" borderId="28" xfId="1" applyFont="1" applyFill="1" applyBorder="1" applyAlignment="1" applyProtection="1">
      <alignment horizontal="left" vertical="center" wrapText="1"/>
      <protection locked="0"/>
    </xf>
    <xf numFmtId="9" fontId="52" fillId="2" borderId="5" xfId="1" applyFont="1" applyFill="1" applyBorder="1" applyAlignment="1" applyProtection="1">
      <alignment horizontal="left" vertical="center" wrapText="1"/>
      <protection locked="0"/>
    </xf>
    <xf numFmtId="9" fontId="52" fillId="2" borderId="2" xfId="1" applyFont="1" applyFill="1" applyBorder="1" applyAlignment="1" applyProtection="1">
      <alignment horizontal="left" vertical="center" wrapText="1"/>
      <protection locked="0"/>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30" xfId="0" applyFont="1" applyFill="1" applyBorder="1" applyAlignment="1">
      <alignment horizontal="center" vertical="center" wrapText="1"/>
    </xf>
    <xf numFmtId="0" fontId="13" fillId="6" borderId="31" xfId="0" applyFont="1" applyFill="1" applyBorder="1" applyAlignment="1">
      <alignment horizontal="center" vertical="center" wrapText="1"/>
    </xf>
    <xf numFmtId="0" fontId="34" fillId="2" borderId="32" xfId="2" applyFont="1" applyFill="1" applyBorder="1" applyAlignment="1" applyProtection="1">
      <alignment horizontal="center" vertical="center" wrapText="1"/>
      <protection locked="0"/>
    </xf>
    <xf numFmtId="0" fontId="33" fillId="2" borderId="73" xfId="2" applyFont="1" applyFill="1" applyBorder="1" applyAlignment="1" applyProtection="1">
      <alignment horizontal="center" vertical="center" wrapText="1"/>
      <protection locked="0"/>
    </xf>
    <xf numFmtId="0" fontId="34" fillId="2" borderId="73" xfId="2" applyFont="1" applyFill="1" applyBorder="1" applyAlignment="1" applyProtection="1">
      <alignment horizontal="center" vertical="center" wrapText="1"/>
      <protection locked="0"/>
    </xf>
    <xf numFmtId="9" fontId="19" fillId="2" borderId="32" xfId="1" applyFont="1" applyFill="1" applyBorder="1" applyAlignment="1" applyProtection="1">
      <alignment horizontal="center" vertical="center" wrapText="1"/>
      <protection locked="0"/>
    </xf>
    <xf numFmtId="9" fontId="142" fillId="2" borderId="41" xfId="1" applyFont="1" applyFill="1" applyBorder="1" applyAlignment="1" applyProtection="1">
      <alignment horizontal="left" vertical="center" wrapText="1"/>
      <protection locked="0"/>
    </xf>
    <xf numFmtId="9" fontId="52" fillId="2" borderId="41" xfId="1" applyFont="1" applyFill="1" applyBorder="1" applyAlignment="1" applyProtection="1">
      <alignment horizontal="left" vertical="center" wrapText="1"/>
      <protection locked="0"/>
    </xf>
    <xf numFmtId="9" fontId="44" fillId="2" borderId="93" xfId="2" applyNumberFormat="1" applyFont="1" applyFill="1" applyBorder="1" applyAlignment="1" applyProtection="1">
      <alignment horizontal="center" vertical="center" wrapText="1"/>
      <protection locked="0"/>
    </xf>
    <xf numFmtId="0" fontId="33" fillId="2" borderId="0" xfId="2" applyFont="1" applyFill="1" applyAlignment="1" applyProtection="1">
      <alignment horizontal="left" vertical="center" wrapText="1"/>
      <protection locked="0"/>
    </xf>
    <xf numFmtId="0" fontId="33" fillId="0" borderId="0" xfId="2" applyFont="1" applyAlignment="1" applyProtection="1">
      <alignment horizontal="left" vertical="center" wrapText="1"/>
      <protection locked="0"/>
    </xf>
    <xf numFmtId="0" fontId="32" fillId="2" borderId="32" xfId="0" applyFont="1" applyFill="1" applyBorder="1" applyAlignment="1">
      <alignment horizontal="left" vertical="center" wrapText="1"/>
    </xf>
    <xf numFmtId="0" fontId="212" fillId="0" borderId="34" xfId="7" applyFont="1" applyBorder="1" applyAlignment="1">
      <alignment horizontal="center" vertical="center" wrapText="1"/>
    </xf>
    <xf numFmtId="0" fontId="212" fillId="0" borderId="35" xfId="7" applyFont="1" applyBorder="1" applyAlignment="1">
      <alignment horizontal="center" vertical="center" wrapText="1"/>
    </xf>
    <xf numFmtId="0" fontId="212" fillId="0" borderId="36" xfId="7" applyFont="1" applyBorder="1" applyAlignment="1">
      <alignment horizontal="center" vertical="center" wrapText="1"/>
    </xf>
    <xf numFmtId="0" fontId="212" fillId="0" borderId="37" xfId="7" applyFont="1" applyBorder="1" applyAlignment="1">
      <alignment horizontal="center" vertical="center" wrapText="1"/>
    </xf>
    <xf numFmtId="0" fontId="212" fillId="0" borderId="0" xfId="7" applyFont="1" applyAlignment="1">
      <alignment horizontal="center" vertical="center" wrapText="1"/>
    </xf>
    <xf numFmtId="0" fontId="212" fillId="0" borderId="1" xfId="7" applyFont="1" applyBorder="1" applyAlignment="1">
      <alignment horizontal="center" vertical="center" wrapText="1"/>
    </xf>
    <xf numFmtId="0" fontId="212" fillId="0" borderId="38" xfId="7" applyFont="1" applyBorder="1" applyAlignment="1">
      <alignment horizontal="center" vertical="center" wrapText="1"/>
    </xf>
    <xf numFmtId="0" fontId="212" fillId="0" borderId="39" xfId="7" applyFont="1" applyBorder="1" applyAlignment="1">
      <alignment horizontal="center" vertical="center" wrapText="1"/>
    </xf>
    <xf numFmtId="0" fontId="212" fillId="0" borderId="40" xfId="7" applyFont="1" applyBorder="1" applyAlignment="1">
      <alignment horizontal="center" vertical="center" wrapText="1"/>
    </xf>
    <xf numFmtId="0" fontId="139" fillId="2" borderId="42" xfId="0" applyFont="1" applyFill="1" applyBorder="1" applyAlignment="1">
      <alignment horizontal="left" vertical="center" wrapText="1"/>
    </xf>
    <xf numFmtId="0" fontId="29" fillId="2" borderId="43" xfId="0" applyFont="1" applyFill="1" applyBorder="1" applyAlignment="1">
      <alignment horizontal="justify" vertical="center" wrapText="1"/>
    </xf>
    <xf numFmtId="0" fontId="136" fillId="22" borderId="21" xfId="0" applyFont="1" applyFill="1" applyBorder="1" applyAlignment="1">
      <alignment horizontal="center" vertical="center" wrapText="1"/>
    </xf>
    <xf numFmtId="0" fontId="136" fillId="22" borderId="22" xfId="0" applyFont="1" applyFill="1" applyBorder="1" applyAlignment="1">
      <alignment horizontal="center" vertical="center" wrapText="1"/>
    </xf>
    <xf numFmtId="0" fontId="136" fillId="22" borderId="23" xfId="0" applyFont="1" applyFill="1" applyBorder="1" applyAlignment="1">
      <alignment horizontal="center" vertical="center" wrapText="1"/>
    </xf>
    <xf numFmtId="0" fontId="205" fillId="0" borderId="34" xfId="7" applyFont="1" applyBorder="1" applyAlignment="1">
      <alignment horizontal="center" vertical="center"/>
    </xf>
    <xf numFmtId="0" fontId="205" fillId="0" borderId="35" xfId="7" applyFont="1" applyBorder="1" applyAlignment="1">
      <alignment horizontal="center" vertical="center"/>
    </xf>
    <xf numFmtId="0" fontId="205" fillId="0" borderId="36" xfId="7" applyFont="1" applyBorder="1" applyAlignment="1">
      <alignment horizontal="center" vertical="center"/>
    </xf>
    <xf numFmtId="0" fontId="205" fillId="0" borderId="37" xfId="7" applyFont="1" applyBorder="1" applyAlignment="1">
      <alignment horizontal="center" vertical="center"/>
    </xf>
    <xf numFmtId="0" fontId="205" fillId="0" borderId="0" xfId="7" applyFont="1" applyAlignment="1">
      <alignment horizontal="center" vertical="center"/>
    </xf>
    <xf numFmtId="0" fontId="205" fillId="0" borderId="1" xfId="7" applyFont="1" applyBorder="1" applyAlignment="1">
      <alignment horizontal="center" vertical="center"/>
    </xf>
    <xf numFmtId="0" fontId="205" fillId="0" borderId="38" xfId="7" applyFont="1" applyBorder="1" applyAlignment="1">
      <alignment horizontal="center" vertical="center"/>
    </xf>
    <xf numFmtId="0" fontId="205" fillId="0" borderId="39" xfId="7" applyFont="1" applyBorder="1" applyAlignment="1">
      <alignment horizontal="center" vertical="center"/>
    </xf>
    <xf numFmtId="0" fontId="205" fillId="0" borderId="40" xfId="7" applyFont="1" applyBorder="1" applyAlignment="1">
      <alignment horizontal="center" vertical="center"/>
    </xf>
    <xf numFmtId="0" fontId="45" fillId="22" borderId="73" xfId="2" applyFont="1" applyFill="1" applyBorder="1" applyAlignment="1" applyProtection="1">
      <alignment horizontal="center" vertical="center"/>
      <protection locked="0"/>
    </xf>
    <xf numFmtId="0" fontId="148" fillId="22" borderId="73" xfId="2" applyFont="1" applyFill="1" applyBorder="1" applyAlignment="1" applyProtection="1">
      <alignment horizontal="center" vertical="center"/>
      <protection locked="0"/>
    </xf>
    <xf numFmtId="0" fontId="166" fillId="3" borderId="76" xfId="2" applyFont="1" applyFill="1" applyBorder="1" applyAlignment="1" applyProtection="1">
      <alignment horizontal="center" vertical="center" wrapText="1"/>
      <protection locked="0"/>
    </xf>
    <xf numFmtId="0" fontId="164" fillId="0" borderId="76" xfId="2" applyFont="1" applyBorder="1" applyAlignment="1" applyProtection="1">
      <alignment horizontal="left" vertical="center"/>
      <protection locked="0"/>
    </xf>
    <xf numFmtId="0" fontId="164" fillId="0" borderId="119" xfId="2" applyFont="1" applyBorder="1" applyAlignment="1" applyProtection="1">
      <alignment horizontal="left" vertical="center"/>
      <protection locked="0"/>
    </xf>
    <xf numFmtId="0" fontId="106" fillId="2" borderId="37" xfId="0" applyFont="1" applyFill="1" applyBorder="1" applyAlignment="1">
      <alignment horizontal="center" vertical="center"/>
    </xf>
    <xf numFmtId="0" fontId="106" fillId="2" borderId="38" xfId="0" applyFont="1" applyFill="1" applyBorder="1" applyAlignment="1">
      <alignment horizontal="center" vertical="center"/>
    </xf>
    <xf numFmtId="0" fontId="195" fillId="2" borderId="34" xfId="0" applyFont="1" applyFill="1" applyBorder="1" applyAlignment="1">
      <alignment horizontal="center" vertical="center" wrapText="1"/>
    </xf>
    <xf numFmtId="0" fontId="195" fillId="2" borderId="35" xfId="0" applyFont="1" applyFill="1" applyBorder="1" applyAlignment="1">
      <alignment horizontal="center" vertical="center" wrapText="1"/>
    </xf>
    <xf numFmtId="0" fontId="195" fillId="2" borderId="36" xfId="0" applyFont="1" applyFill="1" applyBorder="1" applyAlignment="1">
      <alignment horizontal="center" vertical="center" wrapText="1"/>
    </xf>
    <xf numFmtId="0" fontId="195" fillId="2" borderId="37" xfId="0" applyFont="1" applyFill="1" applyBorder="1" applyAlignment="1">
      <alignment horizontal="center" vertical="center" wrapText="1"/>
    </xf>
    <xf numFmtId="0" fontId="195" fillId="2" borderId="0" xfId="0" applyFont="1" applyFill="1" applyAlignment="1">
      <alignment horizontal="center" vertical="center" wrapText="1"/>
    </xf>
    <xf numFmtId="0" fontId="195" fillId="2" borderId="1" xfId="0" applyFont="1" applyFill="1" applyBorder="1" applyAlignment="1">
      <alignment horizontal="center" vertical="center" wrapText="1"/>
    </xf>
    <xf numFmtId="0" fontId="195" fillId="2" borderId="38" xfId="0" applyFont="1" applyFill="1" applyBorder="1" applyAlignment="1">
      <alignment horizontal="center" vertical="center" wrapText="1"/>
    </xf>
    <xf numFmtId="0" fontId="195" fillId="2" borderId="39" xfId="0" applyFont="1" applyFill="1" applyBorder="1" applyAlignment="1">
      <alignment horizontal="center" vertical="center" wrapText="1"/>
    </xf>
    <xf numFmtId="0" fontId="195" fillId="2" borderId="40" xfId="0" applyFont="1" applyFill="1" applyBorder="1" applyAlignment="1">
      <alignment horizontal="center" vertical="center" wrapText="1"/>
    </xf>
    <xf numFmtId="0" fontId="213" fillId="2" borderId="34" xfId="0" applyFont="1" applyFill="1" applyBorder="1" applyAlignment="1">
      <alignment horizontal="center" vertical="center" wrapText="1"/>
    </xf>
    <xf numFmtId="0" fontId="213" fillId="2" borderId="37" xfId="0" applyFont="1" applyFill="1" applyBorder="1" applyAlignment="1">
      <alignment horizontal="center" vertical="center"/>
    </xf>
    <xf numFmtId="0" fontId="213" fillId="2" borderId="38" xfId="0" applyFont="1" applyFill="1" applyBorder="1" applyAlignment="1">
      <alignment horizontal="center" vertical="center"/>
    </xf>
    <xf numFmtId="0" fontId="44" fillId="0" borderId="34" xfId="7" applyFont="1" applyBorder="1" applyAlignment="1">
      <alignment horizontal="center" vertical="center" wrapText="1"/>
    </xf>
    <xf numFmtId="0" fontId="44" fillId="0" borderId="35" xfId="7" applyFont="1" applyBorder="1" applyAlignment="1">
      <alignment horizontal="center" vertical="center" wrapText="1"/>
    </xf>
    <xf numFmtId="0" fontId="44" fillId="0" borderId="36" xfId="7" applyFont="1" applyBorder="1" applyAlignment="1">
      <alignment horizontal="center" vertical="center" wrapText="1"/>
    </xf>
    <xf numFmtId="0" fontId="44" fillId="0" borderId="37" xfId="7" applyFont="1" applyBorder="1" applyAlignment="1">
      <alignment horizontal="center" vertical="center" wrapText="1"/>
    </xf>
    <xf numFmtId="0" fontId="44" fillId="0" borderId="0" xfId="7" applyFont="1" applyAlignment="1">
      <alignment horizontal="center" vertical="center" wrapText="1"/>
    </xf>
    <xf numFmtId="0" fontId="44" fillId="0" borderId="1" xfId="7" applyFont="1" applyBorder="1" applyAlignment="1">
      <alignment horizontal="center" vertical="center" wrapText="1"/>
    </xf>
    <xf numFmtId="0" fontId="44" fillId="0" borderId="38" xfId="7" applyFont="1" applyBorder="1" applyAlignment="1">
      <alignment horizontal="center" vertical="center" wrapText="1"/>
    </xf>
    <xf numFmtId="0" fontId="44" fillId="0" borderId="39" xfId="7" applyFont="1" applyBorder="1" applyAlignment="1">
      <alignment horizontal="center" vertical="center" wrapText="1"/>
    </xf>
    <xf numFmtId="0" fontId="44" fillId="0" borderId="40" xfId="7" applyFont="1" applyBorder="1" applyAlignment="1">
      <alignment horizontal="center" vertical="center" wrapText="1"/>
    </xf>
    <xf numFmtId="1" fontId="20" fillId="3" borderId="3" xfId="2" applyNumberFormat="1" applyFont="1" applyFill="1" applyBorder="1" applyAlignment="1" applyProtection="1">
      <alignment horizontal="center" vertical="center"/>
      <protection locked="0"/>
    </xf>
    <xf numFmtId="1" fontId="20" fillId="3" borderId="4" xfId="2" applyNumberFormat="1" applyFont="1" applyFill="1" applyBorder="1" applyAlignment="1" applyProtection="1">
      <alignment horizontal="center" vertical="center"/>
      <protection locked="0"/>
    </xf>
    <xf numFmtId="1" fontId="20" fillId="3" borderId="5" xfId="2" applyNumberFormat="1" applyFont="1" applyFill="1" applyBorder="1" applyAlignment="1" applyProtection="1">
      <alignment horizontal="center" vertical="center"/>
      <protection locked="0"/>
    </xf>
    <xf numFmtId="9" fontId="34" fillId="13" borderId="2" xfId="5" applyFont="1" applyFill="1" applyBorder="1" applyAlignment="1">
      <alignment horizontal="center" vertical="center" wrapText="1"/>
    </xf>
    <xf numFmtId="9" fontId="19" fillId="2" borderId="33" xfId="1" applyFont="1" applyFill="1" applyBorder="1" applyAlignment="1" applyProtection="1">
      <alignment horizontal="center" vertical="center" wrapText="1"/>
      <protection locked="0"/>
    </xf>
    <xf numFmtId="9" fontId="19" fillId="2" borderId="2" xfId="1" applyFont="1" applyFill="1" applyBorder="1" applyAlignment="1" applyProtection="1">
      <alignment horizontal="center" vertical="center" wrapText="1"/>
      <protection locked="0"/>
    </xf>
    <xf numFmtId="9" fontId="142" fillId="2" borderId="33" xfId="1" applyFont="1" applyFill="1" applyBorder="1" applyAlignment="1" applyProtection="1">
      <alignment horizontal="left" vertical="center" wrapText="1"/>
      <protection locked="0"/>
    </xf>
    <xf numFmtId="0" fontId="13" fillId="6" borderId="2" xfId="0" applyFont="1" applyFill="1" applyBorder="1" applyAlignment="1">
      <alignment horizontal="center" vertical="center" wrapText="1"/>
    </xf>
    <xf numFmtId="0" fontId="13" fillId="6" borderId="32"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20" xfId="0" applyFont="1" applyFill="1" applyBorder="1" applyAlignment="1">
      <alignment horizontal="center" vertical="center" wrapText="1"/>
    </xf>
    <xf numFmtId="0" fontId="29" fillId="2" borderId="43" xfId="0" applyFont="1" applyFill="1" applyBorder="1" applyAlignment="1">
      <alignment horizontal="center" vertical="center" wrapText="1"/>
    </xf>
    <xf numFmtId="9" fontId="52" fillId="2" borderId="32" xfId="1" applyFont="1" applyFill="1" applyBorder="1" applyAlignment="1" applyProtection="1">
      <alignment horizontal="left" vertical="center" wrapText="1"/>
      <protection locked="0"/>
    </xf>
    <xf numFmtId="9" fontId="44" fillId="2" borderId="0" xfId="2" applyNumberFormat="1" applyFont="1" applyFill="1" applyAlignment="1" applyProtection="1">
      <alignment horizontal="center" vertical="center" wrapText="1"/>
      <protection locked="0"/>
    </xf>
    <xf numFmtId="0" fontId="33" fillId="2" borderId="0" xfId="2" applyFont="1" applyFill="1" applyAlignment="1" applyProtection="1">
      <alignment horizontal="justify" vertical="center" wrapText="1"/>
      <protection locked="0"/>
    </xf>
    <xf numFmtId="0" fontId="99" fillId="22" borderId="21" xfId="0" applyFont="1" applyFill="1" applyBorder="1" applyAlignment="1">
      <alignment horizontal="center" vertical="center" wrapText="1"/>
    </xf>
    <xf numFmtId="0" fontId="99" fillId="22" borderId="22" xfId="0" applyFont="1" applyFill="1" applyBorder="1" applyAlignment="1">
      <alignment horizontal="center" vertical="center" wrapText="1"/>
    </xf>
    <xf numFmtId="0" fontId="99" fillId="22" borderId="23"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213" fillId="2" borderId="36" xfId="0" applyFont="1" applyFill="1" applyBorder="1" applyAlignment="1">
      <alignment horizontal="center" vertical="center" wrapText="1"/>
    </xf>
    <xf numFmtId="0" fontId="213" fillId="2" borderId="37" xfId="0" applyFont="1" applyFill="1" applyBorder="1" applyAlignment="1">
      <alignment horizontal="center" vertical="center" wrapText="1"/>
    </xf>
    <xf numFmtId="0" fontId="213" fillId="2" borderId="1" xfId="0" applyFont="1" applyFill="1" applyBorder="1" applyAlignment="1">
      <alignment horizontal="center" vertical="center" wrapText="1"/>
    </xf>
    <xf numFmtId="0" fontId="213" fillId="2" borderId="38" xfId="0" applyFont="1" applyFill="1" applyBorder="1" applyAlignment="1">
      <alignment horizontal="center" vertical="center" wrapText="1"/>
    </xf>
    <xf numFmtId="0" fontId="213" fillId="2" borderId="40" xfId="0" applyFont="1" applyFill="1" applyBorder="1" applyAlignment="1">
      <alignment horizontal="center" vertical="center" wrapText="1"/>
    </xf>
    <xf numFmtId="0" fontId="105" fillId="2" borderId="37" xfId="0" applyFont="1" applyFill="1" applyBorder="1" applyAlignment="1">
      <alignment horizontal="center" vertical="center"/>
    </xf>
    <xf numFmtId="0" fontId="105" fillId="2" borderId="38" xfId="0" applyFont="1" applyFill="1" applyBorder="1" applyAlignment="1">
      <alignment horizontal="center" vertical="center"/>
    </xf>
    <xf numFmtId="0" fontId="8" fillId="2" borderId="35"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0" xfId="0" applyFont="1" applyFill="1" applyAlignment="1">
      <alignment horizontal="center" vertical="center"/>
    </xf>
    <xf numFmtId="0" fontId="8" fillId="2" borderId="38" xfId="0" applyFont="1" applyFill="1" applyBorder="1" applyAlignment="1">
      <alignment horizontal="center" vertical="center"/>
    </xf>
    <xf numFmtId="0" fontId="8" fillId="2" borderId="39" xfId="0" applyFont="1" applyFill="1" applyBorder="1" applyAlignment="1">
      <alignment horizontal="center" vertical="center"/>
    </xf>
    <xf numFmtId="0" fontId="14" fillId="6" borderId="5" xfId="0" applyFont="1" applyFill="1" applyBorder="1" applyAlignment="1">
      <alignment horizontal="center" vertical="center" wrapText="1"/>
    </xf>
    <xf numFmtId="0" fontId="34" fillId="0" borderId="24" xfId="2" applyFont="1" applyBorder="1" applyAlignment="1">
      <alignment horizontal="center" vertical="center" wrapText="1"/>
    </xf>
    <xf numFmtId="0" fontId="34" fillId="0" borderId="25" xfId="2" applyFont="1" applyBorder="1" applyAlignment="1">
      <alignment horizontal="center" vertical="center" wrapText="1"/>
    </xf>
    <xf numFmtId="0" fontId="14" fillId="6" borderId="86" xfId="0" applyFont="1" applyFill="1" applyBorder="1" applyAlignment="1">
      <alignment horizontal="center" vertical="center" wrapText="1"/>
    </xf>
    <xf numFmtId="0" fontId="14" fillId="6" borderId="90" xfId="0" applyFont="1" applyFill="1" applyBorder="1" applyAlignment="1">
      <alignment horizontal="center" vertical="center" wrapText="1"/>
    </xf>
    <xf numFmtId="0" fontId="14" fillId="6" borderId="91" xfId="0" applyFont="1" applyFill="1" applyBorder="1" applyAlignment="1">
      <alignment horizontal="center" vertical="center" wrapText="1"/>
    </xf>
    <xf numFmtId="0" fontId="14" fillId="6" borderId="80" xfId="0" applyFont="1" applyFill="1" applyBorder="1" applyAlignment="1">
      <alignment horizontal="center" vertical="center" wrapText="1"/>
    </xf>
    <xf numFmtId="0" fontId="52" fillId="0" borderId="31" xfId="2" applyFont="1" applyBorder="1" applyAlignment="1">
      <alignment horizontal="left" vertical="center" wrapText="1"/>
    </xf>
    <xf numFmtId="0" fontId="52" fillId="0" borderId="28" xfId="2" applyFont="1" applyBorder="1" applyAlignment="1">
      <alignment horizontal="left" vertical="center" wrapText="1"/>
    </xf>
    <xf numFmtId="0" fontId="96" fillId="13" borderId="3" xfId="2" applyFont="1" applyFill="1" applyBorder="1" applyAlignment="1" applyProtection="1">
      <alignment horizontal="center" vertical="center" wrapText="1"/>
      <protection locked="0"/>
    </xf>
    <xf numFmtId="0" fontId="96" fillId="13" borderId="4" xfId="2" applyFont="1" applyFill="1" applyBorder="1" applyAlignment="1" applyProtection="1">
      <alignment horizontal="center" vertical="center" wrapText="1"/>
      <protection locked="0"/>
    </xf>
    <xf numFmtId="0" fontId="96" fillId="13" borderId="5" xfId="2" applyFont="1" applyFill="1" applyBorder="1" applyAlignment="1" applyProtection="1">
      <alignment horizontal="center" vertical="center" wrapText="1"/>
      <protection locked="0"/>
    </xf>
    <xf numFmtId="0" fontId="96" fillId="13" borderId="3" xfId="0" applyFont="1" applyFill="1" applyBorder="1" applyAlignment="1">
      <alignment horizontal="center" vertical="center" wrapText="1"/>
    </xf>
    <xf numFmtId="0" fontId="96" fillId="13" borderId="4" xfId="0" applyFont="1" applyFill="1" applyBorder="1" applyAlignment="1">
      <alignment horizontal="center" vertical="center" wrapText="1"/>
    </xf>
    <xf numFmtId="0" fontId="96" fillId="13" borderId="5" xfId="0" applyFont="1" applyFill="1" applyBorder="1" applyAlignment="1">
      <alignment horizontal="center" vertical="center" wrapText="1"/>
    </xf>
    <xf numFmtId="9" fontId="19" fillId="2" borderId="128" xfId="1" applyFont="1" applyFill="1" applyBorder="1" applyAlignment="1" applyProtection="1">
      <alignment horizontal="center" vertical="center" wrapText="1"/>
      <protection locked="0"/>
    </xf>
    <xf numFmtId="9" fontId="19" fillId="2" borderId="129" xfId="1" applyFont="1" applyFill="1" applyBorder="1" applyAlignment="1" applyProtection="1">
      <alignment horizontal="center" vertical="center" wrapText="1"/>
      <protection locked="0"/>
    </xf>
    <xf numFmtId="9" fontId="19" fillId="2" borderId="121" xfId="1" applyFont="1" applyFill="1" applyBorder="1" applyAlignment="1" applyProtection="1">
      <alignment horizontal="center" vertical="center" wrapText="1"/>
      <protection locked="0"/>
    </xf>
    <xf numFmtId="9" fontId="19" fillId="2" borderId="130" xfId="1" applyFont="1" applyFill="1" applyBorder="1" applyAlignment="1" applyProtection="1">
      <alignment horizontal="center" vertical="center" wrapText="1"/>
      <protection locked="0"/>
    </xf>
    <xf numFmtId="9" fontId="19" fillId="2" borderId="81" xfId="1" applyFont="1" applyFill="1" applyBorder="1" applyAlignment="1" applyProtection="1">
      <alignment horizontal="center" vertical="center" wrapText="1"/>
      <protection locked="0"/>
    </xf>
    <xf numFmtId="9" fontId="19" fillId="2" borderId="122" xfId="1" applyFont="1" applyFill="1" applyBorder="1" applyAlignment="1" applyProtection="1">
      <alignment horizontal="center" vertical="center" wrapText="1"/>
      <protection locked="0"/>
    </xf>
    <xf numFmtId="9" fontId="19" fillId="2" borderId="120" xfId="1" applyFont="1" applyFill="1" applyBorder="1" applyAlignment="1" applyProtection="1">
      <alignment horizontal="center" vertical="center" wrapText="1"/>
      <protection locked="0"/>
    </xf>
    <xf numFmtId="9" fontId="19" fillId="2" borderId="125" xfId="1" applyFont="1" applyFill="1" applyBorder="1" applyAlignment="1" applyProtection="1">
      <alignment horizontal="center" vertical="center" wrapText="1"/>
      <protection locked="0"/>
    </xf>
    <xf numFmtId="9" fontId="19" fillId="2" borderId="126" xfId="1" applyFont="1" applyFill="1" applyBorder="1" applyAlignment="1" applyProtection="1">
      <alignment horizontal="center" vertical="center" wrapText="1"/>
      <protection locked="0"/>
    </xf>
    <xf numFmtId="9" fontId="52" fillId="2" borderId="127" xfId="1" applyFont="1" applyFill="1" applyBorder="1" applyAlignment="1" applyProtection="1">
      <alignment horizontal="left" vertical="center" wrapText="1"/>
      <protection locked="0"/>
    </xf>
    <xf numFmtId="9" fontId="52" fillId="2" borderId="123" xfId="1" applyFont="1" applyFill="1" applyBorder="1" applyAlignment="1" applyProtection="1">
      <alignment horizontal="left" vertical="center" wrapText="1"/>
      <protection locked="0"/>
    </xf>
    <xf numFmtId="9" fontId="52" fillId="2" borderId="124" xfId="1" applyFont="1" applyFill="1" applyBorder="1" applyAlignment="1" applyProtection="1">
      <alignment horizontal="left" vertical="center" wrapText="1"/>
      <protection locked="0"/>
    </xf>
    <xf numFmtId="9" fontId="142" fillId="2" borderId="120" xfId="1" applyFont="1" applyFill="1" applyBorder="1" applyAlignment="1" applyProtection="1">
      <alignment horizontal="left" vertical="center" wrapText="1"/>
      <protection locked="0"/>
    </xf>
    <xf numFmtId="9" fontId="52" fillId="2" borderId="125" xfId="1" applyFont="1" applyFill="1" applyBorder="1" applyAlignment="1" applyProtection="1">
      <alignment horizontal="left" vertical="center" wrapText="1"/>
      <protection locked="0"/>
    </xf>
    <xf numFmtId="9" fontId="52" fillId="2" borderId="126" xfId="1" applyFont="1" applyFill="1" applyBorder="1" applyAlignment="1" applyProtection="1">
      <alignment horizontal="left" vertical="center" wrapText="1"/>
      <protection locked="0"/>
    </xf>
    <xf numFmtId="0" fontId="29" fillId="2" borderId="76"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74" xfId="0" applyFont="1" applyFill="1" applyBorder="1" applyAlignment="1">
      <alignment horizontal="left" vertical="center" wrapText="1"/>
    </xf>
    <xf numFmtId="0" fontId="214" fillId="0" borderId="34" xfId="7" applyFont="1" applyBorder="1" applyAlignment="1">
      <alignment horizontal="center" vertical="center" wrapText="1"/>
    </xf>
    <xf numFmtId="0" fontId="214" fillId="0" borderId="35" xfId="7" applyFont="1" applyBorder="1" applyAlignment="1">
      <alignment horizontal="center" vertical="center" wrapText="1"/>
    </xf>
    <xf numFmtId="0" fontId="214" fillId="0" borderId="36" xfId="7" applyFont="1" applyBorder="1" applyAlignment="1">
      <alignment horizontal="center" vertical="center" wrapText="1"/>
    </xf>
    <xf numFmtId="0" fontId="214" fillId="0" borderId="37" xfId="7" applyFont="1" applyBorder="1" applyAlignment="1">
      <alignment horizontal="center" vertical="center" wrapText="1"/>
    </xf>
    <xf numFmtId="0" fontId="214" fillId="0" borderId="0" xfId="7" applyFont="1" applyAlignment="1">
      <alignment horizontal="center" vertical="center" wrapText="1"/>
    </xf>
    <xf numFmtId="0" fontId="214" fillId="0" borderId="1" xfId="7" applyFont="1" applyBorder="1" applyAlignment="1">
      <alignment horizontal="center" vertical="center" wrapText="1"/>
    </xf>
    <xf numFmtId="0" fontId="214" fillId="0" borderId="38" xfId="7" applyFont="1" applyBorder="1" applyAlignment="1">
      <alignment horizontal="center" vertical="center" wrapText="1"/>
    </xf>
    <xf numFmtId="0" fontId="214" fillId="0" borderId="39" xfId="7" applyFont="1" applyBorder="1" applyAlignment="1">
      <alignment horizontal="center" vertical="center" wrapText="1"/>
    </xf>
    <xf numFmtId="0" fontId="214" fillId="0" borderId="40" xfId="7" applyFont="1" applyBorder="1" applyAlignment="1">
      <alignment horizontal="center" vertical="center" wrapText="1"/>
    </xf>
    <xf numFmtId="0" fontId="29" fillId="2" borderId="43" xfId="0" applyFont="1" applyFill="1" applyBorder="1" applyAlignment="1">
      <alignment horizontal="left" vertical="center" wrapText="1"/>
    </xf>
    <xf numFmtId="0" fontId="8" fillId="2" borderId="36"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40" xfId="0" applyFont="1" applyFill="1" applyBorder="1" applyAlignment="1">
      <alignment horizontal="center" vertical="center"/>
    </xf>
    <xf numFmtId="0" fontId="215" fillId="0" borderId="34" xfId="7" applyFont="1" applyBorder="1" applyAlignment="1">
      <alignment horizontal="center" vertical="center" wrapText="1"/>
    </xf>
    <xf numFmtId="0" fontId="215" fillId="0" borderId="35" xfId="7" applyFont="1" applyBorder="1" applyAlignment="1">
      <alignment horizontal="center" vertical="center" wrapText="1"/>
    </xf>
    <xf numFmtId="0" fontId="215" fillId="0" borderId="36" xfId="7" applyFont="1" applyBorder="1" applyAlignment="1">
      <alignment horizontal="center" vertical="center" wrapText="1"/>
    </xf>
    <xf numFmtId="0" fontId="215" fillId="0" borderId="37" xfId="7" applyFont="1" applyBorder="1" applyAlignment="1">
      <alignment horizontal="center" vertical="center" wrapText="1"/>
    </xf>
    <xf numFmtId="0" fontId="215" fillId="0" borderId="0" xfId="7" applyFont="1" applyAlignment="1">
      <alignment horizontal="center" vertical="center" wrapText="1"/>
    </xf>
    <xf numFmtId="0" fontId="215" fillId="0" borderId="1" xfId="7" applyFont="1" applyBorder="1" applyAlignment="1">
      <alignment horizontal="center" vertical="center" wrapText="1"/>
    </xf>
    <xf numFmtId="0" fontId="215" fillId="0" borderId="38" xfId="7" applyFont="1" applyBorder="1" applyAlignment="1">
      <alignment horizontal="center" vertical="center" wrapText="1"/>
    </xf>
    <xf numFmtId="0" fontId="215" fillId="0" borderId="39" xfId="7" applyFont="1" applyBorder="1" applyAlignment="1">
      <alignment horizontal="center" vertical="center" wrapText="1"/>
    </xf>
    <xf numFmtId="0" fontId="215" fillId="0" borderId="40" xfId="7" applyFont="1" applyBorder="1" applyAlignment="1">
      <alignment horizontal="center" vertical="center" wrapText="1"/>
    </xf>
    <xf numFmtId="0" fontId="14" fillId="0" borderId="3" xfId="16" applyFont="1" applyBorder="1" applyAlignment="1">
      <alignment horizontal="center" vertical="center" wrapText="1"/>
    </xf>
    <xf numFmtId="0" fontId="14" fillId="0" borderId="4" xfId="16" applyFont="1" applyBorder="1" applyAlignment="1">
      <alignment horizontal="center" vertical="center" wrapText="1"/>
    </xf>
    <xf numFmtId="0" fontId="14" fillId="0" borderId="5" xfId="16" applyFont="1" applyBorder="1" applyAlignment="1">
      <alignment horizontal="center" vertical="center" wrapText="1"/>
    </xf>
    <xf numFmtId="0" fontId="14" fillId="0" borderId="24" xfId="16" applyFont="1" applyBorder="1" applyAlignment="1">
      <alignment horizontal="center" vertical="center" wrapText="1"/>
    </xf>
    <xf numFmtId="0" fontId="14" fillId="0" borderId="0" xfId="16" applyFont="1" applyAlignment="1">
      <alignment horizontal="center" vertical="center" wrapText="1"/>
    </xf>
    <xf numFmtId="0" fontId="14" fillId="0" borderId="25" xfId="16" applyFont="1" applyBorder="1" applyAlignment="1">
      <alignment horizontal="center" vertical="center" wrapText="1"/>
    </xf>
    <xf numFmtId="0" fontId="105" fillId="0" borderId="2" xfId="16" applyFont="1" applyBorder="1" applyAlignment="1">
      <alignment horizontal="center" vertical="center" wrapText="1"/>
    </xf>
    <xf numFmtId="0" fontId="105" fillId="0" borderId="3" xfId="16" applyFont="1" applyBorder="1" applyAlignment="1">
      <alignment horizontal="center" vertical="center" wrapText="1"/>
    </xf>
    <xf numFmtId="0" fontId="109" fillId="21" borderId="38" xfId="16" applyFont="1" applyFill="1" applyBorder="1" applyAlignment="1">
      <alignment horizontal="center" vertical="center"/>
    </xf>
    <xf numFmtId="0" fontId="109" fillId="21" borderId="39" xfId="16" applyFont="1" applyFill="1" applyBorder="1" applyAlignment="1">
      <alignment horizontal="center" vertical="center"/>
    </xf>
    <xf numFmtId="0" fontId="109" fillId="21" borderId="23" xfId="16" applyFont="1" applyFill="1" applyBorder="1" applyAlignment="1">
      <alignment horizontal="center" vertical="center"/>
    </xf>
    <xf numFmtId="0" fontId="64" fillId="21" borderId="38" xfId="16" applyFont="1" applyFill="1" applyBorder="1" applyAlignment="1">
      <alignment horizontal="center" vertical="center" wrapText="1"/>
    </xf>
    <xf numFmtId="0" fontId="64" fillId="21" borderId="39" xfId="16" applyFont="1" applyFill="1" applyBorder="1" applyAlignment="1">
      <alignment horizontal="center" vertical="center" wrapText="1"/>
    </xf>
    <xf numFmtId="0" fontId="64" fillId="21" borderId="40" xfId="16" applyFont="1" applyFill="1" applyBorder="1" applyAlignment="1">
      <alignment horizontal="center" vertical="center" wrapText="1"/>
    </xf>
    <xf numFmtId="0" fontId="108" fillId="21" borderId="49" xfId="16" applyFont="1" applyFill="1" applyBorder="1" applyAlignment="1">
      <alignment horizontal="center" vertical="center" wrapText="1"/>
    </xf>
    <xf numFmtId="0" fontId="108" fillId="21" borderId="50" xfId="16" applyFont="1" applyFill="1" applyBorder="1" applyAlignment="1">
      <alignment horizontal="center" vertical="center" wrapText="1"/>
    </xf>
    <xf numFmtId="0" fontId="64" fillId="21" borderId="49" xfId="16" applyFont="1" applyFill="1" applyBorder="1" applyAlignment="1">
      <alignment horizontal="center" vertical="center" wrapText="1"/>
    </xf>
    <xf numFmtId="0" fontId="64" fillId="21" borderId="50" xfId="16" applyFont="1" applyFill="1" applyBorder="1" applyAlignment="1">
      <alignment horizontal="center" vertical="center" wrapText="1"/>
    </xf>
    <xf numFmtId="0" fontId="64" fillId="21" borderId="51" xfId="16" applyFont="1" applyFill="1" applyBorder="1" applyAlignment="1">
      <alignment horizontal="center" vertical="center" wrapText="1"/>
    </xf>
    <xf numFmtId="0" fontId="64" fillId="21" borderId="9" xfId="16" applyFont="1" applyFill="1" applyBorder="1" applyAlignment="1">
      <alignment horizontal="center" vertical="center"/>
    </xf>
    <xf numFmtId="0" fontId="64" fillId="21" borderId="10" xfId="16" applyFont="1" applyFill="1" applyBorder="1" applyAlignment="1">
      <alignment horizontal="center" vertical="center"/>
    </xf>
    <xf numFmtId="0" fontId="64" fillId="21" borderId="11" xfId="16" applyFont="1" applyFill="1" applyBorder="1" applyAlignment="1">
      <alignment horizontal="center" vertical="center"/>
    </xf>
    <xf numFmtId="0" fontId="64" fillId="19" borderId="49" xfId="16" applyFont="1" applyFill="1" applyBorder="1" applyAlignment="1">
      <alignment horizontal="center" vertical="center" wrapText="1"/>
    </xf>
    <xf numFmtId="0" fontId="64" fillId="19" borderId="51" xfId="16" applyFont="1" applyFill="1" applyBorder="1" applyAlignment="1">
      <alignment horizontal="center" vertical="center" wrapText="1"/>
    </xf>
    <xf numFmtId="9" fontId="60" fillId="20" borderId="2" xfId="16" applyNumberFormat="1" applyFont="1" applyFill="1" applyBorder="1" applyAlignment="1">
      <alignment horizontal="center" vertical="center"/>
    </xf>
    <xf numFmtId="0" fontId="60" fillId="20" borderId="2" xfId="16" applyFont="1" applyFill="1" applyBorder="1" applyAlignment="1">
      <alignment horizontal="center" vertical="center"/>
    </xf>
    <xf numFmtId="0" fontId="97" fillId="22" borderId="34" xfId="21" applyFont="1" applyFill="1" applyBorder="1" applyAlignment="1">
      <alignment horizontal="center" vertical="center" wrapText="1"/>
    </xf>
    <xf numFmtId="0" fontId="97" fillId="22" borderId="35" xfId="21" applyFont="1" applyFill="1" applyBorder="1" applyAlignment="1">
      <alignment horizontal="center" vertical="center" wrapText="1"/>
    </xf>
    <xf numFmtId="0" fontId="97" fillId="22" borderId="36" xfId="21" applyFont="1" applyFill="1" applyBorder="1" applyAlignment="1">
      <alignment horizontal="center" vertical="center" wrapText="1"/>
    </xf>
    <xf numFmtId="0" fontId="97" fillId="22" borderId="37" xfId="21" applyFont="1" applyFill="1" applyBorder="1" applyAlignment="1">
      <alignment horizontal="center" vertical="center" wrapText="1"/>
    </xf>
    <xf numFmtId="0" fontId="97" fillId="22" borderId="0" xfId="21" applyFont="1" applyFill="1" applyAlignment="1">
      <alignment horizontal="center" vertical="center" wrapText="1"/>
    </xf>
    <xf numFmtId="0" fontId="97" fillId="22" borderId="1" xfId="21" applyFont="1" applyFill="1" applyBorder="1" applyAlignment="1">
      <alignment horizontal="center" vertical="center" wrapText="1"/>
    </xf>
    <xf numFmtId="0" fontId="60" fillId="22" borderId="2" xfId="16" applyFont="1" applyFill="1" applyBorder="1" applyAlignment="1">
      <alignment horizontal="center" vertical="center"/>
    </xf>
    <xf numFmtId="0" fontId="210" fillId="0" borderId="34" xfId="7" applyFont="1" applyBorder="1" applyAlignment="1">
      <alignment horizontal="center" vertical="center" wrapText="1"/>
    </xf>
    <xf numFmtId="0" fontId="210" fillId="0" borderId="35" xfId="7" applyFont="1" applyBorder="1" applyAlignment="1">
      <alignment horizontal="center" vertical="center" wrapText="1"/>
    </xf>
    <xf numFmtId="0" fontId="210" fillId="0" borderId="36" xfId="7" applyFont="1" applyBorder="1" applyAlignment="1">
      <alignment horizontal="center" vertical="center" wrapText="1"/>
    </xf>
    <xf numFmtId="0" fontId="210" fillId="0" borderId="37" xfId="7" applyFont="1" applyBorder="1" applyAlignment="1">
      <alignment horizontal="center" vertical="center" wrapText="1"/>
    </xf>
    <xf numFmtId="0" fontId="210" fillId="0" borderId="0" xfId="7" applyFont="1" applyAlignment="1">
      <alignment horizontal="center" vertical="center" wrapText="1"/>
    </xf>
    <xf numFmtId="0" fontId="210" fillId="0" borderId="1" xfId="7" applyFont="1" applyBorder="1" applyAlignment="1">
      <alignment horizontal="center" vertical="center" wrapText="1"/>
    </xf>
    <xf numFmtId="0" fontId="210" fillId="0" borderId="38" xfId="7" applyFont="1" applyBorder="1" applyAlignment="1">
      <alignment horizontal="center" vertical="center" wrapText="1"/>
    </xf>
    <xf numFmtId="0" fontId="210" fillId="0" borderId="39" xfId="7" applyFont="1" applyBorder="1" applyAlignment="1">
      <alignment horizontal="center" vertical="center" wrapText="1"/>
    </xf>
    <xf numFmtId="0" fontId="210" fillId="0" borderId="40" xfId="7" applyFont="1" applyBorder="1" applyAlignment="1">
      <alignment horizontal="center" vertical="center" wrapText="1"/>
    </xf>
    <xf numFmtId="0" fontId="153" fillId="22" borderId="34" xfId="0" applyFont="1" applyFill="1" applyBorder="1" applyAlignment="1">
      <alignment horizontal="center" wrapText="1"/>
    </xf>
    <xf numFmtId="0" fontId="153" fillId="22" borderId="50" xfId="0" applyFont="1" applyFill="1" applyBorder="1" applyAlignment="1">
      <alignment horizontal="center" wrapText="1"/>
    </xf>
    <xf numFmtId="0" fontId="209" fillId="0" borderId="49" xfId="0" applyFont="1" applyBorder="1" applyAlignment="1">
      <alignment horizontal="center" vertical="center" wrapText="1"/>
    </xf>
    <xf numFmtId="0" fontId="209" fillId="0" borderId="50" xfId="0" applyFont="1" applyBorder="1" applyAlignment="1">
      <alignment horizontal="center" vertical="center" wrapText="1"/>
    </xf>
    <xf numFmtId="0" fontId="209" fillId="0" borderId="51" xfId="0" applyFont="1" applyBorder="1" applyAlignment="1">
      <alignment horizontal="center" vertical="center" wrapText="1"/>
    </xf>
    <xf numFmtId="0" fontId="16" fillId="32" borderId="33" xfId="0" applyFont="1" applyFill="1" applyBorder="1" applyAlignment="1">
      <alignment horizontal="center" vertical="center"/>
    </xf>
    <xf numFmtId="0" fontId="16" fillId="33" borderId="33" xfId="0" applyFont="1" applyFill="1" applyBorder="1" applyAlignment="1">
      <alignment horizontal="center" vertical="center"/>
    </xf>
    <xf numFmtId="0" fontId="16" fillId="20" borderId="33" xfId="0" applyFont="1" applyFill="1" applyBorder="1" applyAlignment="1">
      <alignment horizontal="center" vertical="center"/>
    </xf>
    <xf numFmtId="0" fontId="16" fillId="32" borderId="135" xfId="0" applyFont="1" applyFill="1" applyBorder="1" applyAlignment="1">
      <alignment horizontal="center" vertical="center" wrapText="1"/>
    </xf>
    <xf numFmtId="0" fontId="16" fillId="32" borderId="137" xfId="0" applyFont="1" applyFill="1" applyBorder="1" applyAlignment="1">
      <alignment horizontal="center" vertical="center" wrapText="1"/>
    </xf>
    <xf numFmtId="0" fontId="16" fillId="32" borderId="138" xfId="0" applyFont="1" applyFill="1" applyBorder="1" applyAlignment="1">
      <alignment horizontal="center" vertical="center" wrapText="1"/>
    </xf>
    <xf numFmtId="0" fontId="16" fillId="31" borderId="28" xfId="0" applyFont="1" applyFill="1" applyBorder="1" applyAlignment="1">
      <alignment horizontal="center" vertical="center" wrapText="1"/>
    </xf>
    <xf numFmtId="0" fontId="16" fillId="31" borderId="33" xfId="0" applyFont="1" applyFill="1" applyBorder="1" applyAlignment="1">
      <alignment horizontal="center" vertical="center" wrapText="1"/>
    </xf>
    <xf numFmtId="0" fontId="16" fillId="8" borderId="33" xfId="0" applyFont="1" applyFill="1" applyBorder="1" applyAlignment="1">
      <alignment horizontal="center" vertical="center" wrapText="1"/>
    </xf>
    <xf numFmtId="0" fontId="14" fillId="22" borderId="136" xfId="0" applyFont="1" applyFill="1" applyBorder="1" applyAlignment="1">
      <alignment horizontal="center" vertical="center"/>
    </xf>
    <xf numFmtId="0" fontId="14" fillId="22" borderId="94" xfId="0" applyFont="1" applyFill="1" applyBorder="1" applyAlignment="1">
      <alignment horizontal="center" vertical="center"/>
    </xf>
    <xf numFmtId="0" fontId="14" fillId="22" borderId="95" xfId="0" applyFont="1" applyFill="1" applyBorder="1" applyAlignment="1">
      <alignment horizontal="center" vertical="center"/>
    </xf>
    <xf numFmtId="0" fontId="17" fillId="0" borderId="34" xfId="0" applyFont="1" applyBorder="1" applyAlignment="1">
      <alignment horizontal="center" vertical="center"/>
    </xf>
    <xf numFmtId="0" fontId="17" fillId="0" borderId="36" xfId="0" applyFont="1" applyBorder="1" applyAlignment="1">
      <alignment horizontal="center" vertical="center"/>
    </xf>
    <xf numFmtId="0" fontId="17" fillId="0" borderId="37" xfId="0" applyFont="1" applyBorder="1" applyAlignment="1">
      <alignment horizontal="center" vertical="center"/>
    </xf>
    <xf numFmtId="0" fontId="17" fillId="0" borderId="1" xfId="0" applyFont="1" applyBorder="1" applyAlignment="1">
      <alignment horizontal="center" vertical="center"/>
    </xf>
    <xf numFmtId="0" fontId="17" fillId="0" borderId="38" xfId="0" applyFont="1" applyBorder="1" applyAlignment="1">
      <alignment horizontal="center" vertical="center"/>
    </xf>
    <xf numFmtId="0" fontId="17" fillId="0" borderId="40" xfId="0" applyFont="1" applyBorder="1" applyAlignment="1">
      <alignment horizontal="center" vertical="center"/>
    </xf>
    <xf numFmtId="0" fontId="216" fillId="0" borderId="34" xfId="0" applyFont="1" applyBorder="1" applyAlignment="1">
      <alignment horizontal="center" vertical="center"/>
    </xf>
    <xf numFmtId="0" fontId="216" fillId="0" borderId="35" xfId="0" applyFont="1" applyBorder="1" applyAlignment="1">
      <alignment horizontal="center" vertical="center"/>
    </xf>
    <xf numFmtId="0" fontId="216" fillId="0" borderId="36" xfId="0" applyFont="1" applyBorder="1" applyAlignment="1">
      <alignment horizontal="center" vertical="center"/>
    </xf>
    <xf numFmtId="0" fontId="216" fillId="0" borderId="37" xfId="0" applyFont="1" applyBorder="1" applyAlignment="1">
      <alignment horizontal="center" vertical="center"/>
    </xf>
    <xf numFmtId="0" fontId="216" fillId="0" borderId="0" xfId="0" applyFont="1" applyAlignment="1">
      <alignment horizontal="center" vertical="center"/>
    </xf>
    <xf numFmtId="0" fontId="216" fillId="0" borderId="1" xfId="0" applyFont="1" applyBorder="1" applyAlignment="1">
      <alignment horizontal="center" vertical="center"/>
    </xf>
    <xf numFmtId="0" fontId="216" fillId="0" borderId="38" xfId="0" applyFont="1" applyBorder="1" applyAlignment="1">
      <alignment horizontal="center" vertical="center"/>
    </xf>
    <xf numFmtId="0" fontId="216" fillId="0" borderId="39" xfId="0" applyFont="1" applyBorder="1" applyAlignment="1">
      <alignment horizontal="center" vertical="center"/>
    </xf>
    <xf numFmtId="0" fontId="216" fillId="0" borderId="40" xfId="0" applyFont="1" applyBorder="1" applyAlignment="1">
      <alignment horizontal="center" vertical="center"/>
    </xf>
    <xf numFmtId="0" fontId="8" fillId="2" borderId="34" xfId="0" applyFont="1" applyFill="1" applyBorder="1" applyAlignment="1">
      <alignment horizontal="center"/>
    </xf>
    <xf numFmtId="0" fontId="8" fillId="2" borderId="35" xfId="0" applyFont="1" applyFill="1" applyBorder="1" applyAlignment="1">
      <alignment horizontal="center"/>
    </xf>
    <xf numFmtId="0" fontId="8" fillId="2" borderId="36" xfId="0" applyFont="1" applyFill="1" applyBorder="1" applyAlignment="1">
      <alignment horizontal="center"/>
    </xf>
    <xf numFmtId="0" fontId="8" fillId="2" borderId="37" xfId="0" applyFont="1" applyFill="1" applyBorder="1" applyAlignment="1">
      <alignment horizontal="center"/>
    </xf>
    <xf numFmtId="0" fontId="8" fillId="2" borderId="1" xfId="0" applyFont="1" applyFill="1" applyBorder="1" applyAlignment="1">
      <alignment horizontal="center"/>
    </xf>
    <xf numFmtId="0" fontId="8" fillId="2" borderId="38" xfId="0" applyFont="1" applyFill="1" applyBorder="1" applyAlignment="1">
      <alignment horizontal="center"/>
    </xf>
    <xf numFmtId="0" fontId="8" fillId="2" borderId="39" xfId="0" applyFont="1" applyFill="1" applyBorder="1" applyAlignment="1">
      <alignment horizontal="center"/>
    </xf>
    <xf numFmtId="0" fontId="8" fillId="2" borderId="40" xfId="0" applyFont="1" applyFill="1" applyBorder="1" applyAlignment="1">
      <alignment horizontal="center"/>
    </xf>
    <xf numFmtId="0" fontId="52" fillId="0" borderId="6" xfId="7" applyFont="1" applyBorder="1" applyAlignment="1">
      <alignment horizontal="center" vertical="center"/>
    </xf>
    <xf numFmtId="0" fontId="52" fillId="0" borderId="52" xfId="7" applyFont="1" applyBorder="1" applyAlignment="1">
      <alignment horizontal="center" vertical="center"/>
    </xf>
    <xf numFmtId="0" fontId="52" fillId="0" borderId="12" xfId="7" applyFont="1" applyBorder="1" applyAlignment="1">
      <alignment horizontal="center" vertical="center"/>
    </xf>
    <xf numFmtId="0" fontId="52" fillId="0" borderId="3" xfId="7" applyFont="1" applyBorder="1" applyAlignment="1">
      <alignment horizontal="center" vertical="center"/>
    </xf>
    <xf numFmtId="0" fontId="52" fillId="0" borderId="60" xfId="7" applyFont="1" applyBorder="1" applyAlignment="1">
      <alignment horizontal="center" vertical="center"/>
    </xf>
    <xf numFmtId="0" fontId="52" fillId="0" borderId="29" xfId="7" applyFont="1" applyBorder="1" applyAlignment="1">
      <alignment horizontal="center" vertical="center"/>
    </xf>
    <xf numFmtId="0" fontId="52" fillId="0" borderId="15" xfId="7" applyFont="1" applyBorder="1" applyAlignment="1">
      <alignment horizontal="center" vertical="center"/>
    </xf>
    <xf numFmtId="0" fontId="52" fillId="0" borderId="42" xfId="7" applyFont="1" applyBorder="1" applyAlignment="1">
      <alignment horizontal="center" vertical="center"/>
    </xf>
    <xf numFmtId="0" fontId="52" fillId="0" borderId="49" xfId="7" applyFont="1" applyBorder="1" applyAlignment="1">
      <alignment horizontal="center" vertical="center"/>
    </xf>
    <xf numFmtId="0" fontId="52" fillId="0" borderId="50" xfId="7" applyFont="1" applyBorder="1" applyAlignment="1">
      <alignment horizontal="center" vertical="center"/>
    </xf>
    <xf numFmtId="0" fontId="52" fillId="0" borderId="51" xfId="7" applyFont="1" applyBorder="1" applyAlignment="1">
      <alignment horizontal="center" vertical="center"/>
    </xf>
    <xf numFmtId="0" fontId="15" fillId="2" borderId="29" xfId="0" applyFont="1" applyFill="1" applyBorder="1" applyAlignment="1">
      <alignment horizontal="justify" vertical="top" wrapText="1"/>
    </xf>
    <xf numFmtId="0" fontId="15" fillId="2" borderId="30" xfId="0" applyFont="1" applyFill="1" applyBorder="1" applyAlignment="1">
      <alignment horizontal="justify" vertical="top" wrapText="1"/>
    </xf>
    <xf numFmtId="0" fontId="15" fillId="2" borderId="31" xfId="0" applyFont="1" applyFill="1" applyBorder="1" applyAlignment="1">
      <alignment horizontal="justify" vertical="top" wrapText="1"/>
    </xf>
    <xf numFmtId="0" fontId="15" fillId="2" borderId="24" xfId="0" applyFont="1" applyFill="1" applyBorder="1" applyAlignment="1">
      <alignment horizontal="justify" vertical="top" wrapText="1"/>
    </xf>
    <xf numFmtId="0" fontId="15" fillId="2" borderId="0" xfId="0" applyFont="1" applyFill="1" applyAlignment="1">
      <alignment horizontal="justify" vertical="top" wrapText="1"/>
    </xf>
    <xf numFmtId="0" fontId="15" fillId="2" borderId="25" xfId="0" applyFont="1" applyFill="1" applyBorder="1" applyAlignment="1">
      <alignment horizontal="justify" vertical="top" wrapText="1"/>
    </xf>
    <xf numFmtId="0" fontId="15" fillId="2" borderId="26" xfId="0" applyFont="1" applyFill="1" applyBorder="1" applyAlignment="1">
      <alignment horizontal="justify" vertical="top" wrapText="1"/>
    </xf>
    <xf numFmtId="0" fontId="15" fillId="2" borderId="27" xfId="0" applyFont="1" applyFill="1" applyBorder="1" applyAlignment="1">
      <alignment horizontal="justify" vertical="top" wrapText="1"/>
    </xf>
    <xf numFmtId="0" fontId="15" fillId="2" borderId="28" xfId="0" applyFont="1" applyFill="1" applyBorder="1" applyAlignment="1">
      <alignment horizontal="justify" vertical="top" wrapText="1"/>
    </xf>
    <xf numFmtId="0" fontId="206" fillId="0" borderId="49" xfId="7" applyFont="1" applyBorder="1" applyAlignment="1">
      <alignment horizontal="center" vertical="center" wrapText="1"/>
    </xf>
    <xf numFmtId="0" fontId="206" fillId="0" borderId="50" xfId="7" applyFont="1" applyBorder="1" applyAlignment="1">
      <alignment horizontal="center" vertical="center" wrapText="1"/>
    </xf>
    <xf numFmtId="0" fontId="206" fillId="0" borderId="51" xfId="7" applyFont="1" applyBorder="1" applyAlignment="1">
      <alignment horizontal="center" vertical="center" wrapText="1"/>
    </xf>
    <xf numFmtId="0" fontId="0" fillId="0" borderId="0" xfId="0" applyAlignment="1">
      <alignment horizontal="center"/>
    </xf>
    <xf numFmtId="0" fontId="104" fillId="0" borderId="6" xfId="7" applyFont="1" applyBorder="1" applyAlignment="1">
      <alignment horizontal="center" vertical="center" wrapText="1"/>
    </xf>
    <xf numFmtId="0" fontId="104" fillId="0" borderId="52" xfId="7" applyFont="1" applyBorder="1" applyAlignment="1">
      <alignment horizontal="center" vertical="center" wrapText="1"/>
    </xf>
    <xf numFmtId="0" fontId="104" fillId="0" borderId="12" xfId="7" applyFont="1" applyBorder="1" applyAlignment="1">
      <alignment horizontal="center" vertical="center" wrapText="1"/>
    </xf>
    <xf numFmtId="0" fontId="104" fillId="0" borderId="3" xfId="7" applyFont="1" applyBorder="1" applyAlignment="1">
      <alignment horizontal="center" vertical="center" wrapText="1"/>
    </xf>
    <xf numFmtId="0" fontId="104" fillId="0" borderId="60" xfId="7" applyFont="1" applyBorder="1" applyAlignment="1">
      <alignment horizontal="center" vertical="center" wrapText="1"/>
    </xf>
    <xf numFmtId="0" fontId="104" fillId="0" borderId="29" xfId="7" applyFont="1" applyBorder="1" applyAlignment="1">
      <alignment horizontal="center" vertical="center" wrapText="1"/>
    </xf>
    <xf numFmtId="0" fontId="104" fillId="0" borderId="15" xfId="7" applyFont="1" applyBorder="1" applyAlignment="1">
      <alignment horizontal="center" vertical="center" wrapText="1"/>
    </xf>
    <xf numFmtId="0" fontId="104" fillId="0" borderId="42" xfId="7" applyFont="1" applyBorder="1" applyAlignment="1">
      <alignment horizontal="center" vertical="center" wrapText="1"/>
    </xf>
    <xf numFmtId="0" fontId="0" fillId="0" borderId="35" xfId="0" applyBorder="1" applyAlignment="1">
      <alignment horizontal="center"/>
    </xf>
    <xf numFmtId="0" fontId="60" fillId="22" borderId="2" xfId="0" applyFont="1" applyFill="1" applyBorder="1" applyAlignment="1">
      <alignment horizontal="center" vertical="center"/>
    </xf>
    <xf numFmtId="0" fontId="8" fillId="0" borderId="2" xfId="0" applyFont="1" applyBorder="1" applyAlignment="1">
      <alignment horizontal="left" vertical="center" wrapText="1"/>
    </xf>
    <xf numFmtId="0" fontId="215" fillId="0" borderId="6" xfId="7" applyFont="1" applyBorder="1" applyAlignment="1">
      <alignment horizontal="center" vertical="center" wrapText="1"/>
    </xf>
    <xf numFmtId="0" fontId="215" fillId="0" borderId="52" xfId="7" applyFont="1" applyBorder="1" applyAlignment="1">
      <alignment horizontal="center" vertical="center" wrapText="1"/>
    </xf>
    <xf numFmtId="0" fontId="215" fillId="0" borderId="12" xfId="7" applyFont="1" applyBorder="1" applyAlignment="1">
      <alignment horizontal="center" vertical="center" wrapText="1"/>
    </xf>
    <xf numFmtId="0" fontId="215" fillId="0" borderId="3" xfId="7" applyFont="1" applyBorder="1" applyAlignment="1">
      <alignment horizontal="center" vertical="center" wrapText="1"/>
    </xf>
    <xf numFmtId="0" fontId="215" fillId="0" borderId="60" xfId="7" applyFont="1" applyBorder="1" applyAlignment="1">
      <alignment horizontal="center" vertical="center" wrapText="1"/>
    </xf>
    <xf numFmtId="0" fontId="215" fillId="0" borderId="29" xfId="7" applyFont="1" applyBorder="1" applyAlignment="1">
      <alignment horizontal="center" vertical="center" wrapText="1"/>
    </xf>
    <xf numFmtId="0" fontId="215" fillId="0" borderId="15" xfId="7" applyFont="1" applyBorder="1" applyAlignment="1">
      <alignment horizontal="center" vertical="center" wrapText="1"/>
    </xf>
    <xf numFmtId="0" fontId="215" fillId="0" borderId="42" xfId="7" applyFont="1" applyBorder="1" applyAlignment="1">
      <alignment horizontal="center" vertical="center" wrapText="1"/>
    </xf>
    <xf numFmtId="0" fontId="0" fillId="2" borderId="34" xfId="0" applyFill="1" applyBorder="1" applyAlignment="1">
      <alignment horizontal="center"/>
    </xf>
    <xf numFmtId="0" fontId="0" fillId="2" borderId="35" xfId="0" applyFill="1" applyBorder="1" applyAlignment="1">
      <alignment horizontal="center"/>
    </xf>
    <xf numFmtId="0" fontId="0" fillId="2" borderId="36" xfId="0" applyFill="1" applyBorder="1" applyAlignment="1">
      <alignment horizontal="center"/>
    </xf>
    <xf numFmtId="0" fontId="0" fillId="2" borderId="37" xfId="0" applyFill="1" applyBorder="1" applyAlignment="1">
      <alignment horizontal="center"/>
    </xf>
    <xf numFmtId="0" fontId="0" fillId="2" borderId="1" xfId="0" applyFill="1" applyBorder="1" applyAlignment="1">
      <alignment horizontal="center"/>
    </xf>
    <xf numFmtId="0" fontId="0" fillId="2" borderId="38" xfId="0" applyFill="1" applyBorder="1" applyAlignment="1">
      <alignment horizontal="center"/>
    </xf>
    <xf numFmtId="0" fontId="0" fillId="2" borderId="39" xfId="0" applyFill="1" applyBorder="1" applyAlignment="1">
      <alignment horizontal="center"/>
    </xf>
    <xf numFmtId="0" fontId="0" fillId="2" borderId="40" xfId="0" applyFill="1" applyBorder="1" applyAlignment="1">
      <alignment horizontal="center"/>
    </xf>
    <xf numFmtId="0" fontId="103" fillId="22" borderId="78" xfId="0" applyFont="1" applyFill="1" applyBorder="1" applyAlignment="1">
      <alignment horizontal="center" vertical="center"/>
    </xf>
    <xf numFmtId="0" fontId="0" fillId="0" borderId="73" xfId="0" applyBorder="1" applyAlignment="1">
      <alignment horizontal="center" vertical="center"/>
    </xf>
    <xf numFmtId="0" fontId="204" fillId="0" borderId="86" xfId="12" applyFont="1" applyBorder="1" applyAlignment="1">
      <alignment horizontal="center" vertical="center"/>
    </xf>
    <xf numFmtId="0" fontId="204" fillId="0" borderId="87" xfId="12" applyFont="1" applyBorder="1" applyAlignment="1">
      <alignment horizontal="center" vertical="center"/>
    </xf>
    <xf numFmtId="0" fontId="204" fillId="0" borderId="90" xfId="12" applyFont="1" applyBorder="1" applyAlignment="1">
      <alignment horizontal="center" vertical="center"/>
    </xf>
    <xf numFmtId="0" fontId="204" fillId="0" borderId="91" xfId="12" applyFont="1" applyBorder="1" applyAlignment="1">
      <alignment horizontal="center" vertical="center"/>
    </xf>
    <xf numFmtId="0" fontId="204" fillId="0" borderId="71" xfId="12" applyFont="1" applyBorder="1" applyAlignment="1">
      <alignment horizontal="center" vertical="center"/>
    </xf>
    <xf numFmtId="0" fontId="204" fillId="0" borderId="80" xfId="12" applyFont="1" applyBorder="1" applyAlignment="1">
      <alignment horizontal="center" vertical="center"/>
    </xf>
    <xf numFmtId="0" fontId="106" fillId="0" borderId="78" xfId="12" applyFont="1" applyBorder="1" applyAlignment="1">
      <alignment horizontal="center" vertical="center" wrapText="1"/>
    </xf>
    <xf numFmtId="0" fontId="106" fillId="0" borderId="79" xfId="12" applyFont="1" applyBorder="1" applyAlignment="1">
      <alignment horizontal="center" vertical="center" wrapText="1"/>
    </xf>
    <xf numFmtId="0" fontId="16" fillId="0" borderId="78" xfId="12" applyFont="1" applyBorder="1" applyAlignment="1">
      <alignment horizontal="center" vertical="center"/>
    </xf>
    <xf numFmtId="0" fontId="16" fillId="0" borderId="79" xfId="12" applyFont="1" applyBorder="1" applyAlignment="1">
      <alignment horizontal="center" vertical="center"/>
    </xf>
    <xf numFmtId="0" fontId="0" fillId="0" borderId="82" xfId="0" applyBorder="1" applyAlignment="1">
      <alignment horizontal="center"/>
    </xf>
    <xf numFmtId="0" fontId="2" fillId="0" borderId="29" xfId="12" applyFont="1" applyBorder="1" applyAlignment="1">
      <alignment horizontal="center"/>
    </xf>
    <xf numFmtId="0" fontId="2" fillId="0" borderId="30" xfId="12" applyFont="1" applyBorder="1" applyAlignment="1">
      <alignment horizontal="center"/>
    </xf>
    <xf numFmtId="0" fontId="2" fillId="0" borderId="31" xfId="12" applyFont="1" applyBorder="1" applyAlignment="1">
      <alignment horizontal="center"/>
    </xf>
    <xf numFmtId="0" fontId="2" fillId="0" borderId="26" xfId="12" applyFont="1" applyBorder="1" applyAlignment="1">
      <alignment horizontal="center"/>
    </xf>
    <xf numFmtId="0" fontId="2" fillId="0" borderId="27" xfId="12" applyFont="1" applyBorder="1" applyAlignment="1">
      <alignment horizontal="center"/>
    </xf>
    <xf numFmtId="0" fontId="2" fillId="0" borderId="28" xfId="12"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3" xfId="0" applyBorder="1"/>
    <xf numFmtId="0" fontId="0" fillId="0" borderId="4" xfId="0" applyBorder="1"/>
    <xf numFmtId="0" fontId="0" fillId="0" borderId="5" xfId="0" applyBorder="1"/>
    <xf numFmtId="0" fontId="107" fillId="22" borderId="2" xfId="0" applyFont="1" applyFill="1" applyBorder="1" applyAlignment="1">
      <alignment horizontal="center" vertical="center"/>
    </xf>
    <xf numFmtId="0" fontId="103" fillId="22" borderId="2" xfId="0" applyFont="1" applyFill="1" applyBorder="1" applyAlignment="1">
      <alignment horizontal="center" vertical="center"/>
    </xf>
    <xf numFmtId="0" fontId="107" fillId="22" borderId="2" xfId="0" applyFont="1" applyFill="1" applyBorder="1" applyAlignment="1">
      <alignment horizontal="center" vertical="center" wrapText="1"/>
    </xf>
    <xf numFmtId="0" fontId="114" fillId="22" borderId="2" xfId="0" applyFont="1" applyFill="1" applyBorder="1" applyAlignment="1">
      <alignment horizontal="center" vertical="center" wrapText="1"/>
    </xf>
    <xf numFmtId="0" fontId="2" fillId="0" borderId="9" xfId="12" applyFont="1" applyBorder="1" applyAlignment="1">
      <alignment horizontal="center"/>
    </xf>
    <xf numFmtId="0" fontId="2" fillId="0" borderId="14" xfId="12" applyFont="1" applyBorder="1" applyAlignment="1">
      <alignment horizontal="center"/>
    </xf>
    <xf numFmtId="0" fontId="2" fillId="0" borderId="18" xfId="12" applyFont="1" applyBorder="1" applyAlignment="1">
      <alignment horizontal="center"/>
    </xf>
    <xf numFmtId="0" fontId="105" fillId="0" borderId="86" xfId="12" applyFont="1" applyBorder="1" applyAlignment="1">
      <alignment horizontal="center" vertical="center" wrapText="1"/>
    </xf>
    <xf numFmtId="0" fontId="105" fillId="0" borderId="87" xfId="12" applyFont="1" applyBorder="1" applyAlignment="1">
      <alignment horizontal="center" vertical="center" wrapText="1"/>
    </xf>
    <xf numFmtId="0" fontId="105" fillId="0" borderId="91" xfId="12" applyFont="1" applyBorder="1" applyAlignment="1">
      <alignment horizontal="center" vertical="center" wrapText="1"/>
    </xf>
    <xf numFmtId="0" fontId="105" fillId="0" borderId="71" xfId="12" applyFont="1" applyBorder="1" applyAlignment="1">
      <alignment horizontal="center" vertical="center" wrapText="1"/>
    </xf>
    <xf numFmtId="0" fontId="20" fillId="0" borderId="97" xfId="12" applyFont="1" applyBorder="1" applyAlignment="1">
      <alignment horizontal="center" vertical="center" wrapText="1"/>
    </xf>
    <xf numFmtId="0" fontId="20" fillId="0" borderId="0" xfId="12" applyFont="1" applyAlignment="1">
      <alignment horizontal="center" vertical="center" wrapText="1"/>
    </xf>
    <xf numFmtId="0" fontId="20" fillId="0" borderId="111" xfId="12" applyFont="1" applyBorder="1" applyAlignment="1">
      <alignment horizontal="center" vertical="center" wrapText="1"/>
    </xf>
    <xf numFmtId="0" fontId="2" fillId="22" borderId="2" xfId="12" applyFont="1" applyFill="1" applyBorder="1" applyAlignment="1">
      <alignment horizontal="center" vertical="center"/>
    </xf>
    <xf numFmtId="0" fontId="107" fillId="20" borderId="2" xfId="0" applyFont="1" applyFill="1" applyBorder="1" applyAlignment="1">
      <alignment horizontal="center" vertical="center" wrapText="1"/>
    </xf>
    <xf numFmtId="0" fontId="24" fillId="20" borderId="2" xfId="12" applyFont="1" applyFill="1" applyBorder="1" applyAlignment="1">
      <alignment horizontal="center" vertical="center" wrapText="1"/>
    </xf>
    <xf numFmtId="0" fontId="24" fillId="20" borderId="2" xfId="12" applyFont="1" applyFill="1" applyBorder="1" applyAlignment="1">
      <alignment horizontal="right" vertical="center"/>
    </xf>
    <xf numFmtId="0" fontId="13" fillId="0" borderId="29" xfId="12" applyFont="1" applyBorder="1" applyAlignment="1">
      <alignment horizontal="center" vertical="center"/>
    </xf>
    <xf numFmtId="0" fontId="13" fillId="0" borderId="30" xfId="12" applyFont="1" applyBorder="1" applyAlignment="1">
      <alignment horizontal="center" vertical="center"/>
    </xf>
    <xf numFmtId="0" fontId="13" fillId="0" borderId="31" xfId="12" applyFont="1" applyBorder="1" applyAlignment="1">
      <alignment horizontal="center" vertical="center"/>
    </xf>
    <xf numFmtId="0" fontId="13" fillId="0" borderId="26" xfId="12" applyFont="1" applyBorder="1" applyAlignment="1">
      <alignment horizontal="center" vertical="center"/>
    </xf>
    <xf numFmtId="0" fontId="13" fillId="0" borderId="27" xfId="12" applyFont="1" applyBorder="1" applyAlignment="1">
      <alignment horizontal="center" vertical="center"/>
    </xf>
    <xf numFmtId="0" fontId="13" fillId="0" borderId="28" xfId="12" applyFont="1" applyBorder="1" applyAlignment="1">
      <alignment horizontal="center" vertical="center"/>
    </xf>
    <xf numFmtId="0" fontId="197" fillId="0" borderId="2" xfId="0" applyFont="1" applyBorder="1" applyAlignment="1">
      <alignment horizontal="center" vertical="center"/>
    </xf>
    <xf numFmtId="0" fontId="3" fillId="3" borderId="2" xfId="0" applyFont="1" applyFill="1" applyBorder="1" applyAlignment="1">
      <alignment horizontal="center" vertical="center" wrapText="1"/>
    </xf>
    <xf numFmtId="0" fontId="15" fillId="2" borderId="2" xfId="0" applyFont="1" applyFill="1" applyBorder="1" applyAlignment="1">
      <alignment horizontal="lef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198" fillId="34" borderId="2" xfId="0" applyFont="1" applyFill="1" applyBorder="1" applyAlignment="1">
      <alignment horizontal="center" vertical="center" wrapText="1"/>
    </xf>
    <xf numFmtId="0" fontId="199" fillId="21" borderId="6" xfId="0" applyFont="1" applyFill="1" applyBorder="1" applyAlignment="1">
      <alignment horizontal="center" vertical="center" wrapText="1" readingOrder="1"/>
    </xf>
    <xf numFmtId="0" fontId="199" fillId="21" borderId="7" xfId="0" applyFont="1" applyFill="1" applyBorder="1" applyAlignment="1">
      <alignment horizontal="center" vertical="center" wrapText="1" readingOrder="1"/>
    </xf>
    <xf numFmtId="0" fontId="199" fillId="21" borderId="8" xfId="0" applyFont="1" applyFill="1" applyBorder="1" applyAlignment="1">
      <alignment horizontal="center" vertical="center" wrapText="1" readingOrder="1"/>
    </xf>
    <xf numFmtId="0" fontId="199" fillId="21" borderId="6" xfId="0" applyFont="1" applyFill="1" applyBorder="1" applyAlignment="1">
      <alignment horizontal="center" vertical="center" wrapText="1"/>
    </xf>
    <xf numFmtId="0" fontId="199" fillId="21" borderId="7" xfId="0" applyFont="1" applyFill="1" applyBorder="1" applyAlignment="1">
      <alignment horizontal="center" vertical="center" wrapText="1"/>
    </xf>
    <xf numFmtId="0" fontId="199" fillId="21" borderId="8" xfId="0" applyFont="1" applyFill="1" applyBorder="1" applyAlignment="1">
      <alignment horizontal="center" vertical="center" wrapText="1"/>
    </xf>
    <xf numFmtId="0" fontId="199" fillId="21" borderId="9" xfId="3" applyFont="1" applyFill="1" applyBorder="1" applyAlignment="1">
      <alignment horizontal="center" vertical="center" wrapText="1"/>
    </xf>
    <xf numFmtId="0" fontId="199" fillId="21" borderId="10" xfId="3" applyFont="1" applyFill="1" applyBorder="1" applyAlignment="1">
      <alignment horizontal="center" vertical="center" wrapText="1"/>
    </xf>
    <xf numFmtId="0" fontId="199" fillId="21" borderId="11" xfId="3" applyFont="1" applyFill="1" applyBorder="1" applyAlignment="1">
      <alignment horizontal="center" vertical="center" wrapText="1"/>
    </xf>
    <xf numFmtId="0" fontId="199" fillId="21" borderId="6" xfId="3" applyFont="1" applyFill="1" applyBorder="1" applyAlignment="1">
      <alignment horizontal="center" vertical="center" wrapText="1"/>
    </xf>
    <xf numFmtId="0" fontId="199" fillId="21" borderId="7" xfId="3" applyFont="1" applyFill="1" applyBorder="1" applyAlignment="1">
      <alignment horizontal="center" vertical="center" wrapText="1"/>
    </xf>
    <xf numFmtId="0" fontId="199" fillId="21" borderId="8" xfId="3" applyFont="1" applyFill="1" applyBorder="1" applyAlignment="1">
      <alignment horizontal="center" vertical="center" wrapText="1"/>
    </xf>
    <xf numFmtId="0" fontId="105" fillId="2" borderId="21" xfId="0" applyFont="1" applyFill="1" applyBorder="1" applyAlignment="1">
      <alignment horizontal="center" vertical="center" wrapText="1"/>
    </xf>
    <xf numFmtId="0" fontId="105" fillId="2" borderId="22" xfId="0" applyFont="1" applyFill="1" applyBorder="1" applyAlignment="1">
      <alignment horizontal="center" vertical="center" wrapText="1"/>
    </xf>
    <xf numFmtId="0" fontId="105" fillId="2" borderId="23" xfId="0" applyFont="1" applyFill="1" applyBorder="1" applyAlignment="1">
      <alignment horizontal="center" vertical="center" wrapText="1"/>
    </xf>
    <xf numFmtId="0" fontId="216" fillId="2" borderId="21" xfId="0" applyFont="1" applyFill="1" applyBorder="1" applyAlignment="1">
      <alignment horizontal="center" vertical="center" wrapText="1"/>
    </xf>
    <xf numFmtId="0" fontId="216" fillId="2" borderId="22" xfId="0" applyFont="1" applyFill="1" applyBorder="1" applyAlignment="1">
      <alignment horizontal="center" vertical="center" wrapText="1"/>
    </xf>
    <xf numFmtId="0" fontId="216" fillId="2" borderId="23" xfId="0" applyFont="1" applyFill="1" applyBorder="1" applyAlignment="1">
      <alignment horizontal="center" vertical="center" wrapText="1"/>
    </xf>
    <xf numFmtId="0" fontId="2" fillId="0" borderId="2" xfId="3" applyBorder="1" applyAlignment="1">
      <alignment horizontal="center"/>
    </xf>
    <xf numFmtId="0" fontId="0" fillId="0" borderId="0" xfId="0" applyBorder="1"/>
    <xf numFmtId="0" fontId="52" fillId="0" borderId="34" xfId="7" applyFont="1" applyBorder="1"/>
    <xf numFmtId="0" fontId="52" fillId="0" borderId="35" xfId="7" applyFont="1" applyBorder="1" applyAlignment="1">
      <alignment vertical="center"/>
    </xf>
    <xf numFmtId="0" fontId="45" fillId="0" borderId="35" xfId="7" applyFont="1" applyBorder="1" applyAlignment="1">
      <alignment vertical="center" wrapText="1"/>
    </xf>
    <xf numFmtId="0" fontId="52" fillId="0" borderId="36" xfId="7" applyFont="1" applyBorder="1"/>
    <xf numFmtId="0" fontId="52" fillId="0" borderId="37" xfId="7" applyFont="1" applyBorder="1"/>
    <xf numFmtId="0" fontId="52" fillId="0" borderId="0" xfId="7" applyFont="1" applyBorder="1" applyAlignment="1">
      <alignment vertical="center"/>
    </xf>
    <xf numFmtId="0" fontId="45" fillId="0" borderId="0" xfId="7" applyFont="1" applyBorder="1" applyAlignment="1">
      <alignment vertical="center" wrapText="1"/>
    </xf>
    <xf numFmtId="0" fontId="45" fillId="0" borderId="0" xfId="7" applyFont="1" applyBorder="1" applyAlignment="1">
      <alignment horizontal="center" vertical="center" wrapText="1"/>
    </xf>
    <xf numFmtId="0" fontId="52" fillId="0" borderId="1" xfId="7" applyFont="1" applyBorder="1"/>
    <xf numFmtId="0" fontId="52" fillId="0" borderId="37" xfId="7" applyFont="1" applyBorder="1" applyAlignment="1">
      <alignment vertical="center"/>
    </xf>
    <xf numFmtId="0" fontId="52" fillId="0" borderId="1" xfId="7" applyFont="1" applyBorder="1" applyAlignment="1">
      <alignment vertical="center"/>
    </xf>
    <xf numFmtId="0" fontId="0" fillId="0" borderId="1" xfId="0" applyBorder="1"/>
    <xf numFmtId="0" fontId="0" fillId="0" borderId="38" xfId="0" applyBorder="1"/>
    <xf numFmtId="0" fontId="0" fillId="0" borderId="39" xfId="0" applyBorder="1"/>
    <xf numFmtId="0" fontId="0" fillId="0" borderId="40" xfId="0" applyBorder="1"/>
  </cellXfs>
  <cellStyles count="23">
    <cellStyle name="Hipervínculo 2" xfId="14" xr:uid="{E9DA265C-87AC-4620-81F1-D82BDB9D2224}"/>
    <cellStyle name="Millares 2" xfId="6" xr:uid="{B8D3BAFD-B351-4FCF-B135-C6945DF8D774}"/>
    <cellStyle name="Millares 2 2" xfId="15" xr:uid="{D04C5243-E2A9-4A67-AFC4-430FB95CB9BD}"/>
    <cellStyle name="Millares 2 3" xfId="22" xr:uid="{368D61D4-3B6E-45E9-96E0-D8DB8B65F8AC}"/>
    <cellStyle name="Moneda [0] 2" xfId="18" xr:uid="{6AC96CEE-DC77-41DC-BC97-BBDBA151B9B2}"/>
    <cellStyle name="Moneda [0] 3" xfId="20" xr:uid="{4D758B86-A416-474D-92C9-03B4642CB9C3}"/>
    <cellStyle name="Normal" xfId="0" builtinId="0"/>
    <cellStyle name="Normal 2" xfId="3" xr:uid="{B372D02D-CD80-493C-9BE2-B8475FDA7D84}"/>
    <cellStyle name="Normal 2 2" xfId="4" xr:uid="{5EFBBB87-C163-413B-AF65-89515C350658}"/>
    <cellStyle name="Normal 2 2 2" xfId="7" xr:uid="{9A485886-58A1-49D0-B6F3-52403C0F2E4A}"/>
    <cellStyle name="Normal 2 3" xfId="11" xr:uid="{A3DC9DBD-1083-4075-B86D-26081FE9DCFC}"/>
    <cellStyle name="Normal 2 4" xfId="12" xr:uid="{EE109B13-E079-46AA-A129-E5BF559CF3AB}"/>
    <cellStyle name="Normal 3" xfId="16" xr:uid="{5B0DB8D7-687A-4D15-B9B3-5224C9C1E617}"/>
    <cellStyle name="Normal 3 3" xfId="2" xr:uid="{05E1E8A4-6DA8-4DEE-A636-C4F975C990EE}"/>
    <cellStyle name="Normal 3 4" xfId="9" xr:uid="{3F5958FA-3DD7-481F-A6F1-E2E5CB8080D4}"/>
    <cellStyle name="Normal 4" xfId="21" xr:uid="{718FC45E-A5EF-4FF8-9880-6CF2FFD6C8F4}"/>
    <cellStyle name="Normal 4 2" xfId="8" xr:uid="{BC0A9159-F078-4A2C-9BF0-B1FD6F307D29}"/>
    <cellStyle name="Normal 9" xfId="10" xr:uid="{0E6D4CB1-C8B4-40F8-A7D3-CCEFD6F847B7}"/>
    <cellStyle name="Normal_Panorama riesgos Coveñas  OCTUBRE 31 -1800" xfId="13" xr:uid="{F8340A8A-8D33-43F2-91DC-865888ED649F}"/>
    <cellStyle name="Porcentaje" xfId="1" builtinId="5"/>
    <cellStyle name="Porcentaje 2" xfId="17" xr:uid="{454EC155-A921-4B91-AADC-3022C80ABE2D}"/>
    <cellStyle name="Porcentaje 2 2" xfId="5" xr:uid="{4F7F467F-4824-45DD-9D7E-4BBCD4AC485A}"/>
    <cellStyle name="Porcentaje 3" xfId="19" xr:uid="{42B13A45-A233-48E2-A6F1-7FCFD0B065FB}"/>
  </cellStyles>
  <dxfs count="75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B893C3"/>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B893C3"/>
        </patternFill>
      </fill>
    </dxf>
    <dxf>
      <fill>
        <patternFill>
          <bgColor rgb="FFB893C3"/>
        </patternFill>
      </fill>
    </dxf>
    <dxf>
      <font>
        <color rgb="FF9C0006"/>
      </font>
      <fill>
        <patternFill>
          <bgColor rgb="FFFFC7CE"/>
        </patternFill>
      </fill>
    </dxf>
    <dxf>
      <font>
        <color rgb="FF006100"/>
      </font>
      <fill>
        <patternFill>
          <bgColor rgb="FFC6EFCE"/>
        </patternFill>
      </fill>
    </dxf>
    <dxf>
      <fill>
        <patternFill>
          <bgColor rgb="FFB893C3"/>
        </patternFill>
      </fill>
    </dxf>
    <dxf>
      <font>
        <color rgb="FF9C0006"/>
      </font>
      <fill>
        <patternFill>
          <bgColor rgb="FFFFC7CE"/>
        </patternFill>
      </fill>
    </dxf>
    <dxf>
      <font>
        <color rgb="FF006100"/>
      </font>
      <fill>
        <patternFill>
          <bgColor rgb="FFC6EFCE"/>
        </patternFill>
      </fill>
    </dxf>
    <dxf>
      <fill>
        <patternFill>
          <bgColor rgb="FFB893C3"/>
        </patternFill>
      </fill>
    </dxf>
    <dxf>
      <font>
        <color rgb="FF006100"/>
      </font>
      <fill>
        <patternFill>
          <bgColor rgb="FFC6EFCE"/>
        </patternFill>
      </fill>
    </dxf>
    <dxf>
      <font>
        <color rgb="FF9C0006"/>
      </font>
      <fill>
        <patternFill>
          <bgColor rgb="FFFFC7CE"/>
        </patternFill>
      </fill>
    </dxf>
    <dxf>
      <fill>
        <patternFill>
          <bgColor rgb="FFB893C3"/>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E97BE1"/>
        </patternFill>
      </fill>
    </dxf>
    <dxf>
      <fill>
        <patternFill>
          <bgColor rgb="FF97AEF7"/>
        </patternFill>
      </fill>
    </dxf>
    <dxf>
      <fill>
        <patternFill>
          <bgColor rgb="FFFF4B4B"/>
        </patternFill>
      </fill>
    </dxf>
    <dxf>
      <fill>
        <patternFill>
          <bgColor theme="5" tint="0.59996337778862885"/>
        </patternFill>
      </fill>
    </dxf>
    <dxf>
      <fill>
        <patternFill>
          <bgColor theme="5" tint="0.59996337778862885"/>
        </patternFill>
      </fill>
    </dxf>
    <dxf>
      <fill>
        <patternFill>
          <bgColor rgb="FFFF4B4B"/>
        </patternFill>
      </fill>
    </dxf>
    <dxf>
      <fill>
        <patternFill>
          <bgColor rgb="FFE97BE1"/>
        </patternFill>
      </fill>
    </dxf>
    <dxf>
      <fill>
        <patternFill>
          <bgColor rgb="FF97AEF7"/>
        </patternFill>
      </fill>
    </dxf>
    <dxf>
      <fill>
        <patternFill>
          <bgColor rgb="FF97AEF7"/>
        </patternFill>
      </fill>
    </dxf>
    <dxf>
      <fill>
        <patternFill>
          <bgColor rgb="FFE97BE1"/>
        </patternFill>
      </fill>
    </dxf>
    <dxf>
      <fill>
        <patternFill>
          <bgColor rgb="FFFF4B4B"/>
        </patternFill>
      </fill>
    </dxf>
    <dxf>
      <fill>
        <patternFill>
          <bgColor theme="5" tint="0.59996337778862885"/>
        </patternFill>
      </fill>
    </dxf>
    <dxf>
      <fill>
        <patternFill>
          <bgColor rgb="FF97AEF7"/>
        </patternFill>
      </fill>
    </dxf>
    <dxf>
      <fill>
        <patternFill>
          <bgColor theme="5" tint="0.59996337778862885"/>
        </patternFill>
      </fill>
    </dxf>
    <dxf>
      <fill>
        <patternFill>
          <bgColor rgb="FFFF4B4B"/>
        </patternFill>
      </fill>
    </dxf>
    <dxf>
      <fill>
        <patternFill>
          <bgColor rgb="FFE97BE1"/>
        </patternFill>
      </fill>
    </dxf>
    <dxf>
      <fill>
        <patternFill>
          <bgColor rgb="FFE97BE1"/>
        </patternFill>
      </fill>
    </dxf>
    <dxf>
      <fill>
        <patternFill>
          <bgColor theme="5" tint="0.59996337778862885"/>
        </patternFill>
      </fill>
    </dxf>
    <dxf>
      <fill>
        <patternFill>
          <bgColor rgb="FFFF4B4B"/>
        </patternFill>
      </fill>
    </dxf>
    <dxf>
      <fill>
        <patternFill>
          <bgColor theme="5" tint="0.59996337778862885"/>
        </patternFill>
      </fill>
    </dxf>
    <dxf>
      <fill>
        <patternFill>
          <bgColor rgb="FFFF4B4B"/>
        </patternFill>
      </fill>
    </dxf>
    <dxf>
      <fill>
        <patternFill>
          <bgColor rgb="FFE97BE1"/>
        </patternFill>
      </fill>
    </dxf>
    <dxf>
      <fill>
        <patternFill>
          <bgColor rgb="FF97AEF7"/>
        </patternFill>
      </fill>
    </dxf>
    <dxf>
      <fill>
        <patternFill>
          <bgColor rgb="FF97AEF7"/>
        </patternFill>
      </fill>
    </dxf>
    <dxf>
      <fill>
        <patternFill>
          <bgColor rgb="FF97AEF7"/>
        </patternFill>
      </fill>
    </dxf>
    <dxf>
      <fill>
        <patternFill>
          <bgColor rgb="FFE97BE1"/>
        </patternFill>
      </fill>
    </dxf>
    <dxf>
      <fill>
        <patternFill>
          <bgColor rgb="FFFF4B4B"/>
        </patternFill>
      </fill>
    </dxf>
    <dxf>
      <fill>
        <patternFill>
          <bgColor theme="5" tint="0.59996337778862885"/>
        </patternFill>
      </fill>
    </dxf>
    <dxf>
      <font>
        <color rgb="FF9C5700"/>
      </font>
      <fill>
        <patternFill>
          <bgColor rgb="FFFFEB9C"/>
        </patternFill>
      </fill>
    </dxf>
    <dxf>
      <font>
        <b/>
        <i val="0"/>
        <color auto="1"/>
      </font>
      <fill>
        <patternFill>
          <bgColor rgb="FF92D050"/>
        </patternFill>
      </fill>
    </dxf>
    <dxf>
      <font>
        <b/>
        <i val="0"/>
        <color theme="0"/>
      </font>
      <fill>
        <patternFill>
          <bgColor rgb="FFC00000"/>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FFC000"/>
        </patternFill>
      </fill>
    </dxf>
    <dxf>
      <fill>
        <patternFill>
          <bgColor rgb="FF92D05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C000"/>
        </patternFill>
      </fill>
    </dxf>
    <dxf>
      <font>
        <b/>
        <i val="0"/>
        <color auto="1"/>
      </font>
      <fill>
        <patternFill>
          <bgColor rgb="FF92D050"/>
        </patternFill>
      </fill>
    </dxf>
    <dxf>
      <font>
        <b/>
        <i val="0"/>
        <color theme="0"/>
      </font>
      <fill>
        <patternFill>
          <bgColor rgb="FFC00000"/>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92D050"/>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000"/>
        </patternFill>
      </fill>
    </dxf>
    <dxf>
      <font>
        <b/>
        <i val="0"/>
        <color auto="1"/>
      </font>
      <fill>
        <patternFill>
          <bgColor rgb="FF92D050"/>
        </patternFill>
      </fill>
    </dxf>
    <dxf>
      <font>
        <b/>
        <i val="0"/>
        <color theme="0"/>
      </font>
      <fill>
        <patternFill>
          <bgColor rgb="FFC00000"/>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92D050"/>
        </patternFill>
      </fill>
    </dxf>
    <dxf>
      <font>
        <color rgb="FF9C5700"/>
      </font>
      <fill>
        <patternFill>
          <bgColor rgb="FFFFEB9C"/>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5700"/>
      </font>
      <fill>
        <patternFill>
          <bgColor rgb="FFFFEB9C"/>
        </patternFill>
      </fill>
    </dxf>
    <dxf>
      <font>
        <color rgb="FF006100"/>
      </font>
      <fill>
        <patternFill>
          <bgColor rgb="FFC6EF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color auto="1"/>
      </font>
      <fill>
        <patternFill>
          <bgColor rgb="FF92D050"/>
        </patternFill>
      </fill>
    </dxf>
    <dxf>
      <font>
        <b/>
        <i val="0"/>
        <color theme="0"/>
      </font>
      <fill>
        <patternFill>
          <bgColor rgb="FFC00000"/>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FFC000"/>
        </patternFill>
      </fill>
    </dxf>
    <dxf>
      <fill>
        <patternFill>
          <bgColor rgb="FF92D050"/>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006100"/>
      </font>
      <fill>
        <patternFill>
          <bgColor rgb="FFC6EF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92D050"/>
        </patternFill>
      </fill>
    </dxf>
    <dxf>
      <font>
        <b/>
        <i val="0"/>
        <color auto="1"/>
      </font>
      <fill>
        <patternFill>
          <bgColor rgb="FF92D050"/>
        </patternFill>
      </fill>
    </dxf>
    <dxf>
      <font>
        <b/>
        <i val="0"/>
        <color theme="0"/>
      </font>
      <fill>
        <patternFill>
          <bgColor rgb="FFC00000"/>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FF00"/>
        </patternFill>
      </fill>
    </dxf>
    <dxf>
      <font>
        <b/>
        <i val="0"/>
        <color auto="1"/>
      </font>
      <fill>
        <patternFill>
          <bgColor rgb="FF92D050"/>
        </patternFill>
      </fill>
    </dxf>
    <dxf>
      <font>
        <b/>
        <i val="0"/>
        <color theme="0"/>
      </font>
      <fill>
        <patternFill>
          <bgColor rgb="FFC00000"/>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92D050"/>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53190423620474"/>
          <c:y val="6.7878800835848407E-2"/>
          <c:w val="0.44530882503196029"/>
          <c:h val="0.85274690579754819"/>
        </c:manualLayout>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10E0-42AB-BB82-0F9D782A5C3C}"/>
              </c:ext>
            </c:extLst>
          </c:dPt>
          <c:dPt>
            <c:idx val="1"/>
            <c:bubble3D val="0"/>
            <c:spPr>
              <a:solidFill>
                <a:srgbClr val="FF0000"/>
              </a:solidFill>
              <a:ln>
                <a:noFill/>
              </a:ln>
              <a:effectLst/>
            </c:spPr>
            <c:extLst>
              <c:ext xmlns:c16="http://schemas.microsoft.com/office/drawing/2014/chart" uri="{C3380CC4-5D6E-409C-BE32-E72D297353CC}">
                <c16:uniqueId val="{00000003-10E0-42AB-BB82-0F9D782A5C3C}"/>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10E0-42AB-BB82-0F9D782A5C3C}"/>
              </c:ext>
            </c:extLst>
          </c:dPt>
          <c:dPt>
            <c:idx val="3"/>
            <c:bubble3D val="0"/>
            <c:spPr>
              <a:solidFill>
                <a:srgbClr val="FFC000"/>
              </a:solidFill>
              <a:ln>
                <a:noFill/>
              </a:ln>
              <a:effectLst/>
            </c:spPr>
            <c:extLst>
              <c:ext xmlns:c16="http://schemas.microsoft.com/office/drawing/2014/chart" uri="{C3380CC4-5D6E-409C-BE32-E72D297353CC}">
                <c16:uniqueId val="{00000007-10E0-42AB-BB82-0F9D782A5C3C}"/>
              </c:ext>
            </c:extLst>
          </c:dPt>
          <c:dPt>
            <c:idx val="4"/>
            <c:bubble3D val="0"/>
            <c:spPr>
              <a:solidFill>
                <a:srgbClr val="FFC000"/>
              </a:solidFill>
              <a:ln>
                <a:noFill/>
              </a:ln>
              <a:effectLst/>
            </c:spPr>
            <c:extLst>
              <c:ext xmlns:c16="http://schemas.microsoft.com/office/drawing/2014/chart" uri="{C3380CC4-5D6E-409C-BE32-E72D297353CC}">
                <c16:uniqueId val="{00000009-10E0-42AB-BB82-0F9D782A5C3C}"/>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10E0-42AB-BB82-0F9D782A5C3C}"/>
              </c:ext>
            </c:extLst>
          </c:dPt>
          <c:dPt>
            <c:idx val="6"/>
            <c:bubble3D val="0"/>
            <c:spPr>
              <a:solidFill>
                <a:srgbClr val="FFFF00"/>
              </a:solidFill>
              <a:ln>
                <a:noFill/>
              </a:ln>
              <a:effectLst/>
            </c:spPr>
            <c:extLst>
              <c:ext xmlns:c16="http://schemas.microsoft.com/office/drawing/2014/chart" uri="{C3380CC4-5D6E-409C-BE32-E72D297353CC}">
                <c16:uniqueId val="{0000000D-10E0-42AB-BB82-0F9D782A5C3C}"/>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10E0-42AB-BB82-0F9D782A5C3C}"/>
              </c:ext>
            </c:extLst>
          </c:dPt>
          <c:dPt>
            <c:idx val="8"/>
            <c:bubble3D val="0"/>
            <c:spPr>
              <a:solidFill>
                <a:srgbClr val="00B050"/>
              </a:solidFill>
              <a:ln>
                <a:noFill/>
              </a:ln>
              <a:effectLst/>
            </c:spPr>
            <c:extLst>
              <c:ext xmlns:c16="http://schemas.microsoft.com/office/drawing/2014/chart" uri="{C3380CC4-5D6E-409C-BE32-E72D297353CC}">
                <c16:uniqueId val="{00000011-10E0-42AB-BB82-0F9D782A5C3C}"/>
              </c:ext>
            </c:extLst>
          </c:dPt>
          <c:dPt>
            <c:idx val="9"/>
            <c:bubble3D val="0"/>
            <c:spPr>
              <a:noFill/>
              <a:ln>
                <a:noFill/>
              </a:ln>
              <a:effectLst/>
            </c:spPr>
            <c:extLst>
              <c:ext xmlns:c16="http://schemas.microsoft.com/office/drawing/2014/chart" uri="{C3380CC4-5D6E-409C-BE32-E72D297353CC}">
                <c16:uniqueId val="{00000013-10E0-42AB-BB82-0F9D782A5C3C}"/>
              </c:ext>
            </c:extLst>
          </c:dPt>
          <c:dLbls>
            <c:dLbl>
              <c:idx val="0"/>
              <c:layout>
                <c:manualLayout>
                  <c:x val="-4.395203526733675E-2"/>
                  <c:y val="-6.1121427618157899E-2"/>
                </c:manualLayout>
              </c:layout>
              <c:tx>
                <c:rich>
                  <a:bodyPr/>
                  <a:lstStyle/>
                  <a:p>
                    <a:fld id="{E6073AC6-943B-41AB-BCED-2938A0FA15F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0E0-42AB-BB82-0F9D782A5C3C}"/>
                </c:ext>
              </c:extLst>
            </c:dLbl>
            <c:dLbl>
              <c:idx val="1"/>
              <c:layout>
                <c:manualLayout>
                  <c:x val="-3.9928329167486981E-2"/>
                  <c:y val="-7.5920247040782193E-2"/>
                </c:manualLayout>
              </c:layout>
              <c:tx>
                <c:rich>
                  <a:bodyPr/>
                  <a:lstStyle/>
                  <a:p>
                    <a:fld id="{ABC12E83-3288-4A23-B7AA-ADF335006AD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0E0-42AB-BB82-0F9D782A5C3C}"/>
                </c:ext>
              </c:extLst>
            </c:dLbl>
            <c:dLbl>
              <c:idx val="2"/>
              <c:layout>
                <c:manualLayout>
                  <c:x val="-3.170741553881469E-2"/>
                  <c:y val="-9.5464509727594793E-2"/>
                </c:manualLayout>
              </c:layout>
              <c:tx>
                <c:rich>
                  <a:bodyPr/>
                  <a:lstStyle/>
                  <a:p>
                    <a:fld id="{EABEE08F-04DF-463C-90D5-E17CBE87166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0E0-42AB-BB82-0F9D782A5C3C}"/>
                </c:ext>
              </c:extLst>
            </c:dLbl>
            <c:dLbl>
              <c:idx val="3"/>
              <c:layout>
                <c:manualLayout>
                  <c:x val="-1.211805252704482E-2"/>
                  <c:y val="-9.0219630679003709E-2"/>
                </c:manualLayout>
              </c:layout>
              <c:tx>
                <c:rich>
                  <a:bodyPr/>
                  <a:lstStyle/>
                  <a:p>
                    <a:fld id="{1CA951D8-C7FB-4204-AB6D-1FA201B95EA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0E0-42AB-BB82-0F9D782A5C3C}"/>
                </c:ext>
              </c:extLst>
            </c:dLbl>
            <c:dLbl>
              <c:idx val="4"/>
              <c:layout>
                <c:manualLayout>
                  <c:x val="-2.1822223440548846E-3"/>
                  <c:y val="-8.9763796662142056E-2"/>
                </c:manualLayout>
              </c:layout>
              <c:tx>
                <c:rich>
                  <a:bodyPr/>
                  <a:lstStyle/>
                  <a:p>
                    <a:fld id="{1A6E3759-439D-415D-AA6D-E0D928BA0F5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0E0-42AB-BB82-0F9D782A5C3C}"/>
                </c:ext>
              </c:extLst>
            </c:dLbl>
            <c:dLbl>
              <c:idx val="5"/>
              <c:layout>
                <c:manualLayout>
                  <c:x val="3.0216482796258961E-2"/>
                  <c:y val="-0.10210338384221118"/>
                </c:manualLayout>
              </c:layout>
              <c:tx>
                <c:rich>
                  <a:bodyPr/>
                  <a:lstStyle/>
                  <a:p>
                    <a:fld id="{B6085980-3AD2-4D8D-B202-544A947A4B99}"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0E0-42AB-BB82-0F9D782A5C3C}"/>
                </c:ext>
              </c:extLst>
            </c:dLbl>
            <c:dLbl>
              <c:idx val="6"/>
              <c:layout>
                <c:manualLayout>
                  <c:x val="3.0883549849356682E-2"/>
                  <c:y val="-9.1935116570769096E-2"/>
                </c:manualLayout>
              </c:layout>
              <c:tx>
                <c:rich>
                  <a:bodyPr/>
                  <a:lstStyle/>
                  <a:p>
                    <a:fld id="{3D1DC2EC-A003-43FA-890B-C0E562FB3A7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0E0-42AB-BB82-0F9D782A5C3C}"/>
                </c:ext>
              </c:extLst>
            </c:dLbl>
            <c:dLbl>
              <c:idx val="7"/>
              <c:layout>
                <c:manualLayout>
                  <c:x val="3.7113799568918117E-2"/>
                  <c:y val="-7.3341849218000299E-2"/>
                </c:manualLayout>
              </c:layout>
              <c:tx>
                <c:rich>
                  <a:bodyPr/>
                  <a:lstStyle/>
                  <a:p>
                    <a:fld id="{EAB3ECAB-96D5-4271-A50B-2EB92EF77E6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0E0-42AB-BB82-0F9D782A5C3C}"/>
                </c:ext>
              </c:extLst>
            </c:dLbl>
            <c:dLbl>
              <c:idx val="8"/>
              <c:layout>
                <c:manualLayout>
                  <c:x val="4.7733452284074163E-2"/>
                  <c:y val="-6.4568200161420494E-2"/>
                </c:manualLayout>
              </c:layout>
              <c:tx>
                <c:rich>
                  <a:bodyPr/>
                  <a:lstStyle/>
                  <a:p>
                    <a:fld id="{E5B52441-ECCC-42BA-B77E-5450A42F6CC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0E0-42AB-BB82-0F9D782A5C3C}"/>
                </c:ext>
              </c:extLst>
            </c:dLbl>
            <c:dLbl>
              <c:idx val="9"/>
              <c:layout>
                <c:manualLayout>
                  <c:x val="0.25815195911074329"/>
                  <c:y val="-0.40767099168141108"/>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n-lt"/>
                        <a:ea typeface="+mn-ea"/>
                        <a:cs typeface="+mn-cs"/>
                      </a:defRPr>
                    </a:pPr>
                    <a:fld id="{53AB85AB-0B67-4E08-831D-BBA7EFAF89E0}" type="CELLRANGE">
                      <a:rPr lang="en-US"/>
                      <a:pPr>
                        <a:defRPr sz="1800">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0E0-42AB-BB82-0F9D782A5C3C}"/>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'Grafica Avance Pro. Liderazgo'!$C$3:$C$12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'Grafica Avance Pro. Liderazgo'!$B$3:$B$12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10E0-42AB-BB82-0F9D782A5C3C}"/>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'Grafica Avance Pro. Liderazgo'!$B$18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10E0-42AB-BB82-0F9D782A5C3C}"/>
              </c:ext>
            </c:extLst>
          </c:dPt>
          <c:xVal>
            <c:numRef>
              <c:f>'Grafica Avance Pro. Liderazgo'!$C$19:$C$20</c:f>
              <c:numCache>
                <c:formatCode>General</c:formatCode>
                <c:ptCount val="2"/>
                <c:pt idx="0">
                  <c:v>0</c:v>
                </c:pt>
                <c:pt idx="1">
                  <c:v>-0.2588160883982461</c:v>
                </c:pt>
              </c:numCache>
            </c:numRef>
          </c:xVal>
          <c:yVal>
            <c:numRef>
              <c:f>'Grafica Avance Pro. Liderazgo'!$D$19:$D$20</c:f>
              <c:numCache>
                <c:formatCode>General</c:formatCode>
                <c:ptCount val="2"/>
                <c:pt idx="0">
                  <c:v>0</c:v>
                </c:pt>
                <c:pt idx="1">
                  <c:v>0.9659266185307408</c:v>
                </c:pt>
              </c:numCache>
            </c:numRef>
          </c:yVal>
          <c:smooth val="1"/>
          <c:extLst>
            <c:ext xmlns:c16="http://schemas.microsoft.com/office/drawing/2014/chart" uri="{C3380CC4-5D6E-409C-BE32-E72D297353CC}">
              <c16:uniqueId val="{00000017-10E0-42AB-BB82-0F9D782A5C3C}"/>
            </c:ext>
          </c:extLst>
        </c:ser>
        <c:dLbls>
          <c:showLegendKey val="0"/>
          <c:showVal val="0"/>
          <c:showCatName val="0"/>
          <c:showSerName val="0"/>
          <c:showPercent val="0"/>
          <c:showBubbleSize val="0"/>
        </c:dLbls>
        <c:axId val="279201280"/>
        <c:axId val="279199744"/>
      </c:scatterChart>
      <c:valAx>
        <c:axId val="279199744"/>
        <c:scaling>
          <c:orientation val="minMax"/>
          <c:max val="1"/>
          <c:min val="-1"/>
        </c:scaling>
        <c:delete val="1"/>
        <c:axPos val="l"/>
        <c:numFmt formatCode="General" sourceLinked="1"/>
        <c:majorTickMark val="out"/>
        <c:minorTickMark val="none"/>
        <c:tickLblPos val="nextTo"/>
        <c:crossAx val="279201280"/>
        <c:crosses val="autoZero"/>
        <c:crossBetween val="midCat"/>
      </c:valAx>
      <c:valAx>
        <c:axId val="279201280"/>
        <c:scaling>
          <c:orientation val="minMax"/>
          <c:max val="1"/>
          <c:min val="-1"/>
        </c:scaling>
        <c:delete val="1"/>
        <c:axPos val="b"/>
        <c:numFmt formatCode="General" sourceLinked="1"/>
        <c:majorTickMark val="out"/>
        <c:minorTickMark val="none"/>
        <c:tickLblPos val="nextTo"/>
        <c:crossAx val="27919974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de la Distracción'!$C$12</c:f>
              <c:strCache>
                <c:ptCount val="1"/>
                <c:pt idx="0">
                  <c:v>RESULTADO</c:v>
                </c:pt>
              </c:strCache>
            </c:strRef>
          </c:tx>
          <c:spPr>
            <a:ln w="2222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de la Distracción'!$I$11:$O$11</c:f>
              <c:strCache>
                <c:ptCount val="7"/>
                <c:pt idx="0">
                  <c:v>JUNIO</c:v>
                </c:pt>
                <c:pt idx="1">
                  <c:v>JULIO</c:v>
                </c:pt>
                <c:pt idx="2">
                  <c:v>AGOSTO</c:v>
                </c:pt>
                <c:pt idx="3">
                  <c:v>SEPTIEMBRE</c:v>
                </c:pt>
                <c:pt idx="4">
                  <c:v>OCTUBRE</c:v>
                </c:pt>
                <c:pt idx="5">
                  <c:v>NOVIEMBRE</c:v>
                </c:pt>
                <c:pt idx="6">
                  <c:v>DICIEMBRE</c:v>
                </c:pt>
              </c:strCache>
            </c:strRef>
          </c:cat>
          <c:val>
            <c:numRef>
              <c:f>'Cumpli. PGR de la Distracción'!$I$12:$O$12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C83-48D7-8AC5-3E94222BB396}"/>
            </c:ext>
          </c:extLst>
        </c:ser>
        <c:ser>
          <c:idx val="1"/>
          <c:order val="1"/>
          <c:tx>
            <c:strRef>
              <c:f>'Cumpli. PGR de la Distracción'!$C$13</c:f>
              <c:strCache>
                <c:ptCount val="1"/>
                <c:pt idx="0">
                  <c:v>META</c:v>
                </c:pt>
              </c:strCache>
            </c:strRef>
          </c:tx>
          <c:spPr>
            <a:ln w="22225" cap="rnd">
              <a:solidFill>
                <a:schemeClr val="accent2"/>
              </a:solidFill>
              <a:round/>
            </a:ln>
            <a:effectLst/>
          </c:spPr>
          <c:marker>
            <c:symbol val="none"/>
          </c:marker>
          <c:dLbls>
            <c:delete val="1"/>
          </c:dLbls>
          <c:cat>
            <c:strRef>
              <c:f>'Cumpli. PGR de la Distracción'!$I$11:$O$11</c:f>
              <c:strCache>
                <c:ptCount val="7"/>
                <c:pt idx="0">
                  <c:v>JUNIO</c:v>
                </c:pt>
                <c:pt idx="1">
                  <c:v>JULIO</c:v>
                </c:pt>
                <c:pt idx="2">
                  <c:v>AGOSTO</c:v>
                </c:pt>
                <c:pt idx="3">
                  <c:v>SEPTIEMBRE</c:v>
                </c:pt>
                <c:pt idx="4">
                  <c:v>OCTUBRE</c:v>
                </c:pt>
                <c:pt idx="5">
                  <c:v>NOVIEMBRE</c:v>
                </c:pt>
                <c:pt idx="6">
                  <c:v>DICIEMBRE</c:v>
                </c:pt>
              </c:strCache>
            </c:strRef>
          </c:cat>
          <c:val>
            <c:numRef>
              <c:f>'Cumpli. PGR de la Distracción'!$I$13:$O$13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BC83-48D7-8AC5-3E94222BB396}"/>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800" b="0" i="0" u="none" strike="noStrike" kern="1200" cap="none" spc="0" normalizeH="0" baseline="0">
                <a:solidFill>
                  <a:schemeClr val="dk1">
                    <a:lumMod val="65000"/>
                    <a:lumOff val="3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MX"/>
          </a:p>
        </c:txPr>
        <c:crossAx val="16079334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Cero Tolerancia A-P'!$C$12</c:f>
              <c:strCache>
                <c:ptCount val="1"/>
                <c:pt idx="0">
                  <c:v>RESULTADO</c:v>
                </c:pt>
              </c:strCache>
            </c:strRef>
          </c:tx>
          <c:spPr>
            <a:ln w="2222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Cero Tolerancia A-P'!$I$11:$O$11</c:f>
              <c:strCache>
                <c:ptCount val="7"/>
                <c:pt idx="0">
                  <c:v>JUNIO</c:v>
                </c:pt>
                <c:pt idx="1">
                  <c:v>JULIO</c:v>
                </c:pt>
                <c:pt idx="2">
                  <c:v>AGOSTO</c:v>
                </c:pt>
                <c:pt idx="3">
                  <c:v>SEPTIEMBRE</c:v>
                </c:pt>
                <c:pt idx="4">
                  <c:v>OCTUBRE</c:v>
                </c:pt>
                <c:pt idx="5">
                  <c:v>NOVIEMBRE</c:v>
                </c:pt>
                <c:pt idx="6">
                  <c:v>DICIEMBRE</c:v>
                </c:pt>
              </c:strCache>
            </c:strRef>
          </c:cat>
          <c:val>
            <c:numRef>
              <c:f>'Cumpli. PGR Cero Tolerancia A-P'!$I$12:$O$12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345-4910-A01B-41717B8980EC}"/>
            </c:ext>
          </c:extLst>
        </c:ser>
        <c:ser>
          <c:idx val="1"/>
          <c:order val="1"/>
          <c:tx>
            <c:strRef>
              <c:f>'Cumpli. PGR Cero Tolerancia A-P'!$C$13</c:f>
              <c:strCache>
                <c:ptCount val="1"/>
                <c:pt idx="0">
                  <c:v>META</c:v>
                </c:pt>
              </c:strCache>
            </c:strRef>
          </c:tx>
          <c:spPr>
            <a:ln w="22225" cap="rnd">
              <a:solidFill>
                <a:schemeClr val="accent2"/>
              </a:solidFill>
              <a:round/>
            </a:ln>
            <a:effectLst/>
          </c:spPr>
          <c:marker>
            <c:symbol val="none"/>
          </c:marker>
          <c:dLbls>
            <c:delete val="1"/>
          </c:dLbls>
          <c:cat>
            <c:strRef>
              <c:f>'Cumpli. PGR Cero Tolerancia A-P'!$I$11:$O$11</c:f>
              <c:strCache>
                <c:ptCount val="7"/>
                <c:pt idx="0">
                  <c:v>JUNIO</c:v>
                </c:pt>
                <c:pt idx="1">
                  <c:v>JULIO</c:v>
                </c:pt>
                <c:pt idx="2">
                  <c:v>AGOSTO</c:v>
                </c:pt>
                <c:pt idx="3">
                  <c:v>SEPTIEMBRE</c:v>
                </c:pt>
                <c:pt idx="4">
                  <c:v>OCTUBRE</c:v>
                </c:pt>
                <c:pt idx="5">
                  <c:v>NOVIEMBRE</c:v>
                </c:pt>
                <c:pt idx="6">
                  <c:v>DICIEMBRE</c:v>
                </c:pt>
              </c:strCache>
            </c:strRef>
          </c:cat>
          <c:val>
            <c:numRef>
              <c:f>'Cumpli. PGR Cero Tolerancia A-P'!$I$13:$O$13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6345-4910-A01B-41717B8980EC}"/>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800" b="0" i="0" u="none" strike="noStrike" kern="1200" cap="none" spc="0" normalizeH="0" baseline="0">
                <a:solidFill>
                  <a:schemeClr val="dk1">
                    <a:lumMod val="65000"/>
                    <a:lumOff val="3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MX"/>
          </a:p>
        </c:txPr>
        <c:crossAx val="16079334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Protección Actores '!$C$12</c:f>
              <c:strCache>
                <c:ptCount val="1"/>
                <c:pt idx="0">
                  <c:v>RESULTADO</c:v>
                </c:pt>
              </c:strCache>
            </c:strRef>
          </c:tx>
          <c:spPr>
            <a:ln w="2222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Protección Actores '!$I$11:$O$11</c:f>
              <c:strCache>
                <c:ptCount val="7"/>
                <c:pt idx="0">
                  <c:v>JUNIO</c:v>
                </c:pt>
                <c:pt idx="1">
                  <c:v>JULIO</c:v>
                </c:pt>
                <c:pt idx="2">
                  <c:v>AGOSTO</c:v>
                </c:pt>
                <c:pt idx="3">
                  <c:v>SEPTIEMBRE</c:v>
                </c:pt>
                <c:pt idx="4">
                  <c:v>OCTUBRE</c:v>
                </c:pt>
                <c:pt idx="5">
                  <c:v>NOVIEMBRE</c:v>
                </c:pt>
                <c:pt idx="6">
                  <c:v>DICIEMBRE</c:v>
                </c:pt>
              </c:strCache>
            </c:strRef>
          </c:cat>
          <c:val>
            <c:numRef>
              <c:f>'Cumpli. PGR Protección Actores '!$I$12:$O$12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A38-463B-902A-BBC875A12AD7}"/>
            </c:ext>
          </c:extLst>
        </c:ser>
        <c:ser>
          <c:idx val="1"/>
          <c:order val="1"/>
          <c:tx>
            <c:strRef>
              <c:f>'Cumpli. PGR Protección Actores '!$C$13</c:f>
              <c:strCache>
                <c:ptCount val="1"/>
                <c:pt idx="0">
                  <c:v>META</c:v>
                </c:pt>
              </c:strCache>
            </c:strRef>
          </c:tx>
          <c:spPr>
            <a:ln w="22225" cap="rnd">
              <a:solidFill>
                <a:schemeClr val="accent2"/>
              </a:solidFill>
              <a:round/>
            </a:ln>
            <a:effectLst/>
          </c:spPr>
          <c:marker>
            <c:symbol val="none"/>
          </c:marker>
          <c:dLbls>
            <c:delete val="1"/>
          </c:dLbls>
          <c:cat>
            <c:strRef>
              <c:f>'Cumpli. PGR Protección Actores '!$I$11:$O$11</c:f>
              <c:strCache>
                <c:ptCount val="7"/>
                <c:pt idx="0">
                  <c:v>JUNIO</c:v>
                </c:pt>
                <c:pt idx="1">
                  <c:v>JULIO</c:v>
                </c:pt>
                <c:pt idx="2">
                  <c:v>AGOSTO</c:v>
                </c:pt>
                <c:pt idx="3">
                  <c:v>SEPTIEMBRE</c:v>
                </c:pt>
                <c:pt idx="4">
                  <c:v>OCTUBRE</c:v>
                </c:pt>
                <c:pt idx="5">
                  <c:v>NOVIEMBRE</c:v>
                </c:pt>
                <c:pt idx="6">
                  <c:v>DICIEMBRE</c:v>
                </c:pt>
              </c:strCache>
            </c:strRef>
          </c:cat>
          <c:val>
            <c:numRef>
              <c:f>'Cumpli. PGR Protección Actores '!$I$13:$O$13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BA38-463B-902A-BBC875A12AD7}"/>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800" b="0" i="0" u="none" strike="noStrike" kern="1200" cap="none" spc="0" normalizeH="0" baseline="0">
                <a:solidFill>
                  <a:schemeClr val="dk1">
                    <a:lumMod val="65000"/>
                    <a:lumOff val="3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MX"/>
          </a:p>
        </c:txPr>
        <c:crossAx val="16079334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de la Velocidad'!$C$11</c:f>
              <c:strCache>
                <c:ptCount val="1"/>
                <c:pt idx="0">
                  <c:v>RESULTADO</c:v>
                </c:pt>
              </c:strCache>
            </c:strRef>
          </c:tx>
          <c:spPr>
            <a:ln w="3810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de la Velocidad'!$F$10:$O$10</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Velocidad'!$F$11:$O$11</c:f>
              <c:numCache>
                <c:formatCode>0%</c:formatCode>
                <c:ptCount val="10"/>
                <c:pt idx="0">
                  <c:v>1</c:v>
                </c:pt>
                <c:pt idx="1">
                  <c:v>1</c:v>
                </c:pt>
                <c:pt idx="2">
                  <c:v>0.33333333333333331</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33A1-4A77-AAAB-890411F3E47D}"/>
            </c:ext>
          </c:extLst>
        </c:ser>
        <c:ser>
          <c:idx val="1"/>
          <c:order val="1"/>
          <c:tx>
            <c:strRef>
              <c:f>'Cumpli. PGR de la Velocidad'!$C$12</c:f>
              <c:strCache>
                <c:ptCount val="1"/>
                <c:pt idx="0">
                  <c:v>META</c:v>
                </c:pt>
              </c:strCache>
            </c:strRef>
          </c:tx>
          <c:spPr>
            <a:ln w="38100" cap="rnd">
              <a:solidFill>
                <a:schemeClr val="accent2"/>
              </a:solidFill>
              <a:round/>
            </a:ln>
            <a:effectLst/>
          </c:spPr>
          <c:marker>
            <c:symbol val="none"/>
          </c:marker>
          <c:dLbls>
            <c:delete val="1"/>
          </c:dLbls>
          <c:cat>
            <c:strRef>
              <c:f>'Cumpli. PGR de la Velocidad'!$F$10:$O$10</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Velocidad'!$F$12:$O$12</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33A1-4A77-AAAB-890411F3E47D}"/>
            </c:ext>
          </c:extLst>
        </c:ser>
        <c:dLbls>
          <c:showLegendKey val="0"/>
          <c:showVal val="1"/>
          <c:showCatName val="0"/>
          <c:showSerName val="0"/>
          <c:showPercent val="0"/>
          <c:showBubbleSize val="0"/>
        </c:dLbls>
        <c:smooth val="0"/>
        <c:axId val="159609984"/>
        <c:axId val="159611520"/>
      </c:lineChart>
      <c:catAx>
        <c:axId val="15960998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cap="none" spc="0" normalizeH="0" baseline="0">
                <a:solidFill>
                  <a:schemeClr val="dk1">
                    <a:lumMod val="65000"/>
                    <a:lumOff val="35000"/>
                  </a:schemeClr>
                </a:solidFill>
                <a:latin typeface="+mn-lt"/>
                <a:ea typeface="+mn-ea"/>
                <a:cs typeface="+mn-cs"/>
              </a:defRPr>
            </a:pPr>
            <a:endParaRPr lang="es-MX"/>
          </a:p>
        </c:txPr>
        <c:crossAx val="159611520"/>
        <c:crosses val="autoZero"/>
        <c:auto val="1"/>
        <c:lblAlgn val="ctr"/>
        <c:lblOffset val="100"/>
        <c:noMultiLvlLbl val="0"/>
      </c:catAx>
      <c:valAx>
        <c:axId val="15961152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s-MX"/>
          </a:p>
        </c:txPr>
        <c:crossAx val="15960998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E597-427F-8621-18AEEF6740C5}"/>
              </c:ext>
            </c:extLst>
          </c:dPt>
          <c:dPt>
            <c:idx val="1"/>
            <c:bubble3D val="0"/>
            <c:spPr>
              <a:solidFill>
                <a:srgbClr val="FF0000"/>
              </a:solidFill>
              <a:ln>
                <a:noFill/>
              </a:ln>
              <a:effectLst/>
            </c:spPr>
            <c:extLst>
              <c:ext xmlns:c16="http://schemas.microsoft.com/office/drawing/2014/chart" uri="{C3380CC4-5D6E-409C-BE32-E72D297353CC}">
                <c16:uniqueId val="{00000003-E597-427F-8621-18AEEF6740C5}"/>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E597-427F-8621-18AEEF6740C5}"/>
              </c:ext>
            </c:extLst>
          </c:dPt>
          <c:dPt>
            <c:idx val="3"/>
            <c:bubble3D val="0"/>
            <c:spPr>
              <a:solidFill>
                <a:srgbClr val="FFC000"/>
              </a:solidFill>
              <a:ln>
                <a:noFill/>
              </a:ln>
              <a:effectLst/>
            </c:spPr>
            <c:extLst>
              <c:ext xmlns:c16="http://schemas.microsoft.com/office/drawing/2014/chart" uri="{C3380CC4-5D6E-409C-BE32-E72D297353CC}">
                <c16:uniqueId val="{00000007-E597-427F-8621-18AEEF6740C5}"/>
              </c:ext>
            </c:extLst>
          </c:dPt>
          <c:dPt>
            <c:idx val="4"/>
            <c:bubble3D val="0"/>
            <c:spPr>
              <a:solidFill>
                <a:srgbClr val="FFC000"/>
              </a:solidFill>
              <a:ln>
                <a:noFill/>
              </a:ln>
              <a:effectLst/>
            </c:spPr>
            <c:extLst>
              <c:ext xmlns:c16="http://schemas.microsoft.com/office/drawing/2014/chart" uri="{C3380CC4-5D6E-409C-BE32-E72D297353CC}">
                <c16:uniqueId val="{00000009-E597-427F-8621-18AEEF6740C5}"/>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E597-427F-8621-18AEEF6740C5}"/>
              </c:ext>
            </c:extLst>
          </c:dPt>
          <c:dPt>
            <c:idx val="6"/>
            <c:bubble3D val="0"/>
            <c:spPr>
              <a:solidFill>
                <a:srgbClr val="FFFF00"/>
              </a:solidFill>
              <a:ln>
                <a:noFill/>
              </a:ln>
              <a:effectLst/>
            </c:spPr>
            <c:extLst>
              <c:ext xmlns:c16="http://schemas.microsoft.com/office/drawing/2014/chart" uri="{C3380CC4-5D6E-409C-BE32-E72D297353CC}">
                <c16:uniqueId val="{0000000D-E597-427F-8621-18AEEF6740C5}"/>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E597-427F-8621-18AEEF6740C5}"/>
              </c:ext>
            </c:extLst>
          </c:dPt>
          <c:dPt>
            <c:idx val="8"/>
            <c:bubble3D val="0"/>
            <c:spPr>
              <a:solidFill>
                <a:srgbClr val="00B050"/>
              </a:solidFill>
              <a:ln>
                <a:noFill/>
              </a:ln>
              <a:effectLst/>
            </c:spPr>
            <c:extLst>
              <c:ext xmlns:c16="http://schemas.microsoft.com/office/drawing/2014/chart" uri="{C3380CC4-5D6E-409C-BE32-E72D297353CC}">
                <c16:uniqueId val="{00000011-E597-427F-8621-18AEEF6740C5}"/>
              </c:ext>
            </c:extLst>
          </c:dPt>
          <c:dPt>
            <c:idx val="9"/>
            <c:bubble3D val="0"/>
            <c:spPr>
              <a:noFill/>
              <a:ln>
                <a:noFill/>
              </a:ln>
              <a:effectLst/>
            </c:spPr>
            <c:extLst>
              <c:ext xmlns:c16="http://schemas.microsoft.com/office/drawing/2014/chart" uri="{C3380CC4-5D6E-409C-BE32-E72D297353CC}">
                <c16:uniqueId val="{00000013-E597-427F-8621-18AEEF6740C5}"/>
              </c:ext>
            </c:extLst>
          </c:dPt>
          <c:dLbls>
            <c:dLbl>
              <c:idx val="0"/>
              <c:layout>
                <c:manualLayout>
                  <c:x val="-7.8965532004883404E-2"/>
                  <c:y val="-6.1121502066326841E-2"/>
                </c:manualLayout>
              </c:layout>
              <c:tx>
                <c:rich>
                  <a:bodyPr/>
                  <a:lstStyle/>
                  <a:p>
                    <a:fld id="{943D1FF3-8BFB-4EC8-807F-62BE763D46F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597-427F-8621-18AEEF6740C5}"/>
                </c:ext>
              </c:extLst>
            </c:dLbl>
            <c:dLbl>
              <c:idx val="1"/>
              <c:layout>
                <c:manualLayout>
                  <c:x val="-6.3548379354232715E-2"/>
                  <c:y val="-8.9428185035189775E-2"/>
                </c:manualLayout>
              </c:layout>
              <c:tx>
                <c:rich>
                  <a:bodyPr/>
                  <a:lstStyle/>
                  <a:p>
                    <a:fld id="{24004A3F-1638-41E4-A612-B58A29F2F86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597-427F-8621-18AEEF6740C5}"/>
                </c:ext>
              </c:extLst>
            </c:dLbl>
            <c:dLbl>
              <c:idx val="2"/>
              <c:layout>
                <c:manualLayout>
                  <c:x val="-3.0374910848027854E-2"/>
                  <c:y val="-9.1188156167979026E-2"/>
                </c:manualLayout>
              </c:layout>
              <c:tx>
                <c:rich>
                  <a:bodyPr/>
                  <a:lstStyle/>
                  <a:p>
                    <a:fld id="{B0B96D6B-DD83-4009-8207-0E6DA29C345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597-427F-8621-18AEEF6740C5}"/>
                </c:ext>
              </c:extLst>
            </c:dLbl>
            <c:dLbl>
              <c:idx val="3"/>
              <c:layout>
                <c:manualLayout>
                  <c:x val="-1.3436046601984674E-2"/>
                  <c:y val="-8.0863567370287687E-2"/>
                </c:manualLayout>
              </c:layout>
              <c:tx>
                <c:rich>
                  <a:bodyPr/>
                  <a:lstStyle/>
                  <a:p>
                    <a:fld id="{D5D35B34-3388-4535-83DA-36F9E2B7470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597-427F-8621-18AEEF6740C5}"/>
                </c:ext>
              </c:extLst>
            </c:dLbl>
            <c:dLbl>
              <c:idx val="4"/>
              <c:layout>
                <c:manualLayout>
                  <c:x val="2.9113456350620829E-3"/>
                  <c:y val="-8.0407831884664618E-2"/>
                </c:manualLayout>
              </c:layout>
              <c:tx>
                <c:rich>
                  <a:bodyPr/>
                  <a:lstStyle/>
                  <a:p>
                    <a:fld id="{13BAD006-6CF7-4235-B4B4-0FEB48B917C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597-427F-8621-18AEEF6740C5}"/>
                </c:ext>
              </c:extLst>
            </c:dLbl>
            <c:dLbl>
              <c:idx val="5"/>
              <c:layout>
                <c:manualLayout>
                  <c:x val="2.5256795704973082E-2"/>
                  <c:y val="-8.4641287327075806E-2"/>
                </c:manualLayout>
              </c:layout>
              <c:tx>
                <c:rich>
                  <a:bodyPr/>
                  <a:lstStyle/>
                  <a:p>
                    <a:fld id="{2B52193C-BB57-46CC-92B6-82ADAC377AD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597-427F-8621-18AEEF6740C5}"/>
                </c:ext>
              </c:extLst>
            </c:dLbl>
            <c:dLbl>
              <c:idx val="6"/>
              <c:layout>
                <c:manualLayout>
                  <c:x val="3.7295123676541343E-2"/>
                  <c:y val="-7.6972980560660556E-2"/>
                </c:manualLayout>
              </c:layout>
              <c:tx>
                <c:rich>
                  <a:bodyPr/>
                  <a:lstStyle/>
                  <a:p>
                    <a:fld id="{A34E772F-D013-43F0-A898-72261143318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597-427F-8621-18AEEF6740C5}"/>
                </c:ext>
              </c:extLst>
            </c:dLbl>
            <c:dLbl>
              <c:idx val="7"/>
              <c:layout>
                <c:manualLayout>
                  <c:x val="3.7113799568918117E-2"/>
                  <c:y val="-7.3341849218000299E-2"/>
                </c:manualLayout>
              </c:layout>
              <c:tx>
                <c:rich>
                  <a:bodyPr/>
                  <a:lstStyle/>
                  <a:p>
                    <a:fld id="{0754DAEC-234D-46C6-88C5-89893340183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597-427F-8621-18AEEF6740C5}"/>
                </c:ext>
              </c:extLst>
            </c:dLbl>
            <c:dLbl>
              <c:idx val="8"/>
              <c:layout>
                <c:manualLayout>
                  <c:x val="7.0389239114499194E-2"/>
                  <c:y val="-9.9791073886198525E-2"/>
                </c:manualLayout>
              </c:layout>
              <c:tx>
                <c:rich>
                  <a:bodyPr/>
                  <a:lstStyle/>
                  <a:p>
                    <a:fld id="{0B7969C0-DD71-4BE5-BC20-E7D075400382}"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597-427F-8621-18AEEF6740C5}"/>
                </c:ext>
              </c:extLst>
            </c:dLbl>
            <c:dLbl>
              <c:idx val="9"/>
              <c:layout>
                <c:manualLayout>
                  <c:x val="0.26111725346897269"/>
                  <c:y val="-0.38702739501312344"/>
                </c:manualLayout>
              </c:layout>
              <c:tx>
                <c:rich>
                  <a:bodyPr/>
                  <a:lstStyle/>
                  <a:p>
                    <a:fld id="{88FC719D-55D8-4F7C-979A-E258C0E34AA3}" type="CELLRANGE">
                      <a:rPr lang="en-US" sz="2400">
                        <a:solidFill>
                          <a:schemeClr val="tx1"/>
                        </a:solidFill>
                      </a:rPr>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597-427F-8621-18AEEF6740C5}"/>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Velocidad'!$C$3:$C$12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Velocidad'!$B$3:$B$12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E597-427F-8621-18AEEF6740C5}"/>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Velocidad'!$B$18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E597-427F-8621-18AEEF6740C5}"/>
              </c:ext>
            </c:extLst>
          </c:dPt>
          <c:xVal>
            <c:numRef>
              <c:f>'Avance Velocidad'!$C$19:$C$20</c:f>
              <c:numCache>
                <c:formatCode>General</c:formatCode>
                <c:ptCount val="2"/>
                <c:pt idx="0">
                  <c:v>0</c:v>
                </c:pt>
                <c:pt idx="1">
                  <c:v>-0.55236305170882039</c:v>
                </c:pt>
              </c:numCache>
            </c:numRef>
          </c:xVal>
          <c:yVal>
            <c:numRef>
              <c:f>'Avance Velocidad'!$D$19:$D$20</c:f>
              <c:numCache>
                <c:formatCode>General</c:formatCode>
                <c:ptCount val="2"/>
                <c:pt idx="0">
                  <c:v>0</c:v>
                </c:pt>
                <c:pt idx="1">
                  <c:v>0.83360365828547023</c:v>
                </c:pt>
              </c:numCache>
            </c:numRef>
          </c:yVal>
          <c:smooth val="1"/>
          <c:extLst>
            <c:ext xmlns:c16="http://schemas.microsoft.com/office/drawing/2014/chart" uri="{C3380CC4-5D6E-409C-BE32-E72D297353CC}">
              <c16:uniqueId val="{00000017-E597-427F-8621-18AEEF6740C5}"/>
            </c:ext>
          </c:extLst>
        </c:ser>
        <c:dLbls>
          <c:showLegendKey val="0"/>
          <c:showVal val="0"/>
          <c:showCatName val="0"/>
          <c:showSerName val="0"/>
          <c:showPercent val="0"/>
          <c:showBubbleSize val="0"/>
        </c:dLbls>
        <c:axId val="159473664"/>
        <c:axId val="159451392"/>
      </c:scatterChart>
      <c:valAx>
        <c:axId val="159451392"/>
        <c:scaling>
          <c:orientation val="minMax"/>
          <c:max val="1"/>
          <c:min val="-1"/>
        </c:scaling>
        <c:delete val="1"/>
        <c:axPos val="l"/>
        <c:numFmt formatCode="General" sourceLinked="1"/>
        <c:majorTickMark val="out"/>
        <c:minorTickMark val="none"/>
        <c:tickLblPos val="nextTo"/>
        <c:crossAx val="159473664"/>
        <c:crosses val="autoZero"/>
        <c:crossBetween val="midCat"/>
      </c:valAx>
      <c:valAx>
        <c:axId val="159473664"/>
        <c:scaling>
          <c:orientation val="minMax"/>
          <c:max val="1"/>
          <c:min val="-1"/>
        </c:scaling>
        <c:delete val="1"/>
        <c:axPos val="b"/>
        <c:numFmt formatCode="General" sourceLinked="1"/>
        <c:majorTickMark val="out"/>
        <c:minorTickMark val="none"/>
        <c:tickLblPos val="nextTo"/>
        <c:crossAx val="15945139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de la Velocidad'!$C$11</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de la Velocidad'!$F$10:$O$10</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Velocidad'!$F$11:$O$11</c:f>
              <c:numCache>
                <c:formatCode>0%</c:formatCode>
                <c:ptCount val="10"/>
                <c:pt idx="0">
                  <c:v>1</c:v>
                </c:pt>
                <c:pt idx="1">
                  <c:v>1</c:v>
                </c:pt>
                <c:pt idx="2">
                  <c:v>0.33333333333333331</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540F-435B-BB0A-AD2464517F87}"/>
            </c:ext>
          </c:extLst>
        </c:ser>
        <c:ser>
          <c:idx val="1"/>
          <c:order val="1"/>
          <c:tx>
            <c:strRef>
              <c:f>'Cumpli. PGR de la Velocidad'!$C$12</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de la Velocidad'!$F$10:$O$10</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Velocidad'!$F$12:$O$12</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540F-435B-BB0A-AD2464517F87}"/>
            </c:ext>
          </c:extLst>
        </c:ser>
        <c:dLbls>
          <c:showLegendKey val="0"/>
          <c:showVal val="1"/>
          <c:showCatName val="0"/>
          <c:showSerName val="0"/>
          <c:showPercent val="0"/>
          <c:showBubbleSize val="0"/>
        </c:dLbls>
        <c:smooth val="0"/>
        <c:axId val="160209152"/>
        <c:axId val="160216192"/>
      </c:lineChart>
      <c:catAx>
        <c:axId val="16020915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16192"/>
        <c:crosses val="autoZero"/>
        <c:auto val="1"/>
        <c:lblAlgn val="ctr"/>
        <c:lblOffset val="100"/>
        <c:noMultiLvlLbl val="0"/>
      </c:catAx>
      <c:valAx>
        <c:axId val="160216192"/>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09152"/>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104024371761847"/>
          <c:y val="4.4323262973970006E-4"/>
          <c:w val="0.645109336429465"/>
          <c:h val="0.81811500105260115"/>
        </c:manualLayout>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BE9E-4D2B-9171-2EF0AABAB266}"/>
              </c:ext>
            </c:extLst>
          </c:dPt>
          <c:dPt>
            <c:idx val="1"/>
            <c:bubble3D val="0"/>
            <c:spPr>
              <a:solidFill>
                <a:srgbClr val="FF0000"/>
              </a:solidFill>
              <a:ln>
                <a:noFill/>
              </a:ln>
              <a:effectLst/>
            </c:spPr>
            <c:extLst>
              <c:ext xmlns:c16="http://schemas.microsoft.com/office/drawing/2014/chart" uri="{C3380CC4-5D6E-409C-BE32-E72D297353CC}">
                <c16:uniqueId val="{00000003-BE9E-4D2B-9171-2EF0AABAB266}"/>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BE9E-4D2B-9171-2EF0AABAB266}"/>
              </c:ext>
            </c:extLst>
          </c:dPt>
          <c:dPt>
            <c:idx val="3"/>
            <c:bubble3D val="0"/>
            <c:spPr>
              <a:solidFill>
                <a:srgbClr val="FFC000"/>
              </a:solidFill>
              <a:ln>
                <a:noFill/>
              </a:ln>
              <a:effectLst/>
            </c:spPr>
            <c:extLst>
              <c:ext xmlns:c16="http://schemas.microsoft.com/office/drawing/2014/chart" uri="{C3380CC4-5D6E-409C-BE32-E72D297353CC}">
                <c16:uniqueId val="{00000007-BE9E-4D2B-9171-2EF0AABAB266}"/>
              </c:ext>
            </c:extLst>
          </c:dPt>
          <c:dPt>
            <c:idx val="4"/>
            <c:bubble3D val="0"/>
            <c:spPr>
              <a:solidFill>
                <a:srgbClr val="FFC000"/>
              </a:solidFill>
              <a:ln>
                <a:noFill/>
              </a:ln>
              <a:effectLst/>
            </c:spPr>
            <c:extLst>
              <c:ext xmlns:c16="http://schemas.microsoft.com/office/drawing/2014/chart" uri="{C3380CC4-5D6E-409C-BE32-E72D297353CC}">
                <c16:uniqueId val="{00000009-BE9E-4D2B-9171-2EF0AABAB266}"/>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BE9E-4D2B-9171-2EF0AABAB266}"/>
              </c:ext>
            </c:extLst>
          </c:dPt>
          <c:dPt>
            <c:idx val="6"/>
            <c:bubble3D val="0"/>
            <c:spPr>
              <a:solidFill>
                <a:srgbClr val="FFFF00"/>
              </a:solidFill>
              <a:ln>
                <a:noFill/>
              </a:ln>
              <a:effectLst/>
            </c:spPr>
            <c:extLst>
              <c:ext xmlns:c16="http://schemas.microsoft.com/office/drawing/2014/chart" uri="{C3380CC4-5D6E-409C-BE32-E72D297353CC}">
                <c16:uniqueId val="{0000000D-BE9E-4D2B-9171-2EF0AABAB266}"/>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BE9E-4D2B-9171-2EF0AABAB266}"/>
              </c:ext>
            </c:extLst>
          </c:dPt>
          <c:dPt>
            <c:idx val="8"/>
            <c:bubble3D val="0"/>
            <c:spPr>
              <a:solidFill>
                <a:srgbClr val="00B050"/>
              </a:solidFill>
              <a:ln>
                <a:noFill/>
              </a:ln>
              <a:effectLst/>
            </c:spPr>
            <c:extLst>
              <c:ext xmlns:c16="http://schemas.microsoft.com/office/drawing/2014/chart" uri="{C3380CC4-5D6E-409C-BE32-E72D297353CC}">
                <c16:uniqueId val="{00000011-BE9E-4D2B-9171-2EF0AABAB266}"/>
              </c:ext>
            </c:extLst>
          </c:dPt>
          <c:dPt>
            <c:idx val="9"/>
            <c:bubble3D val="0"/>
            <c:spPr>
              <a:noFill/>
              <a:ln>
                <a:noFill/>
              </a:ln>
              <a:effectLst/>
            </c:spPr>
            <c:extLst>
              <c:ext xmlns:c16="http://schemas.microsoft.com/office/drawing/2014/chart" uri="{C3380CC4-5D6E-409C-BE32-E72D297353CC}">
                <c16:uniqueId val="{00000013-BE9E-4D2B-9171-2EF0AABAB266}"/>
              </c:ext>
            </c:extLst>
          </c:dPt>
          <c:dLbls>
            <c:dLbl>
              <c:idx val="0"/>
              <c:layout>
                <c:manualLayout>
                  <c:x val="-7.8965532004883404E-2"/>
                  <c:y val="-6.1121502066326841E-2"/>
                </c:manualLayout>
              </c:layout>
              <c:tx>
                <c:rich>
                  <a:bodyPr/>
                  <a:lstStyle/>
                  <a:p>
                    <a:fld id="{00F83E58-98E2-4D21-BA99-4370E789FAF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E9E-4D2B-9171-2EF0AABAB266}"/>
                </c:ext>
              </c:extLst>
            </c:dLbl>
            <c:dLbl>
              <c:idx val="1"/>
              <c:layout>
                <c:manualLayout>
                  <c:x val="-6.3548379354232715E-2"/>
                  <c:y val="-8.9428185035189775E-2"/>
                </c:manualLayout>
              </c:layout>
              <c:tx>
                <c:rich>
                  <a:bodyPr/>
                  <a:lstStyle/>
                  <a:p>
                    <a:fld id="{B98DD58C-C57F-405B-95EF-6648642DAB4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E9E-4D2B-9171-2EF0AABAB266}"/>
                </c:ext>
              </c:extLst>
            </c:dLbl>
            <c:dLbl>
              <c:idx val="2"/>
              <c:layout>
                <c:manualLayout>
                  <c:x val="-1.3984043372116081E-2"/>
                  <c:y val="-6.8271466066741684E-2"/>
                </c:manualLayout>
              </c:layout>
              <c:tx>
                <c:rich>
                  <a:bodyPr/>
                  <a:lstStyle/>
                  <a:p>
                    <a:fld id="{8F30CD04-95C2-489B-A1A0-F4FCFD2679C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E9E-4D2B-9171-2EF0AABAB266}"/>
                </c:ext>
              </c:extLst>
            </c:dLbl>
            <c:dLbl>
              <c:idx val="3"/>
              <c:layout>
                <c:manualLayout>
                  <c:x val="-4.5223390041129533E-3"/>
                  <c:y val="-7.0825723055804493E-2"/>
                </c:manualLayout>
              </c:layout>
              <c:tx>
                <c:rich>
                  <a:bodyPr/>
                  <a:lstStyle/>
                  <a:p>
                    <a:fld id="{59427B68-E744-41C2-BEF0-7EB5BE013E6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E9E-4D2B-9171-2EF0AABAB266}"/>
                </c:ext>
              </c:extLst>
            </c:dLbl>
            <c:dLbl>
              <c:idx val="4"/>
              <c:layout>
                <c:manualLayout>
                  <c:x val="-2.1822145732070214E-3"/>
                  <c:y val="-7.0369932571987828E-2"/>
                </c:manualLayout>
              </c:layout>
              <c:tx>
                <c:rich>
                  <a:bodyPr/>
                  <a:lstStyle/>
                  <a:p>
                    <a:fld id="{4401FFE7-A582-409D-B406-17C2E6E6C60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E9E-4D2B-9171-2EF0AABAB266}"/>
                </c:ext>
              </c:extLst>
            </c:dLbl>
            <c:dLbl>
              <c:idx val="5"/>
              <c:layout>
                <c:manualLayout>
                  <c:x val="7.4293237402951592E-3"/>
                  <c:y val="-7.05882951071794E-2"/>
                </c:manualLayout>
              </c:layout>
              <c:tx>
                <c:rich>
                  <a:bodyPr/>
                  <a:lstStyle/>
                  <a:p>
                    <a:fld id="{D188A7E6-3CBB-4F16-91F1-B3EFCF062663}"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E9E-4D2B-9171-2EF0AABAB266}"/>
                </c:ext>
              </c:extLst>
            </c:dLbl>
            <c:dLbl>
              <c:idx val="6"/>
              <c:layout>
                <c:manualLayout>
                  <c:x val="2.3287837882420215E-2"/>
                  <c:y val="-7.4965459825996325E-2"/>
                </c:manualLayout>
              </c:layout>
              <c:tx>
                <c:rich>
                  <a:bodyPr/>
                  <a:lstStyle/>
                  <a:p>
                    <a:fld id="{33753AFC-6248-4F4B-B76B-4B1173464FA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E9E-4D2B-9171-2EF0AABAB266}"/>
                </c:ext>
              </c:extLst>
            </c:dLbl>
            <c:dLbl>
              <c:idx val="7"/>
              <c:layout>
                <c:manualLayout>
                  <c:x val="3.7113799568918117E-2"/>
                  <c:y val="-7.3341849218000299E-2"/>
                </c:manualLayout>
              </c:layout>
              <c:tx>
                <c:rich>
                  <a:bodyPr/>
                  <a:lstStyle/>
                  <a:p>
                    <a:fld id="{E2069FEA-C6FD-435B-A4A3-0EF0619C2A0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E9E-4D2B-9171-2EF0AABAB266}"/>
                </c:ext>
              </c:extLst>
            </c:dLbl>
            <c:dLbl>
              <c:idx val="8"/>
              <c:layout>
                <c:manualLayout>
                  <c:x val="7.0389239114499194E-2"/>
                  <c:y val="-9.9791073886198525E-2"/>
                </c:manualLayout>
              </c:layout>
              <c:tx>
                <c:rich>
                  <a:bodyPr/>
                  <a:lstStyle/>
                  <a:p>
                    <a:fld id="{C5145257-D061-469B-AA48-1AB38E38024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E9E-4D2B-9171-2EF0AABAB266}"/>
                </c:ext>
              </c:extLst>
            </c:dLbl>
            <c:dLbl>
              <c:idx val="9"/>
              <c:layout>
                <c:manualLayout>
                  <c:x val="0.36884610004567325"/>
                  <c:y val="-0.30548331702742837"/>
                </c:manualLayout>
              </c:layout>
              <c:tx>
                <c:rich>
                  <a:bodyPr/>
                  <a:lstStyle/>
                  <a:p>
                    <a:fld id="{C4D6A69C-8046-4A47-BDE6-82818EB816D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E9E-4D2B-9171-2EF0AABAB266}"/>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Velocidad'!$C$3:$C$12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Velocidad'!$B$3:$B$12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BE9E-4D2B-9171-2EF0AABAB266}"/>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Velocidad'!$B$18</c:f>
              <c:strCache>
                <c:ptCount val="1"/>
                <c:pt idx="0">
                  <c:v>Puntos</c:v>
                </c:pt>
              </c:strCache>
            </c:strRef>
          </c:tx>
          <c:spPr>
            <a:ln w="57150" cap="rnd">
              <a:solidFill>
                <a:schemeClr val="tx1"/>
              </a:solidFill>
              <a:round/>
              <a:headEnd type="oval" w="lg" len="lg"/>
              <a:tailEnd type="stealth"/>
            </a:ln>
            <a:effectLst/>
          </c:spPr>
          <c:marker>
            <c:symbol val="none"/>
          </c:marker>
          <c:dPt>
            <c:idx val="1"/>
            <c:marker>
              <c:symbol val="none"/>
            </c:marker>
            <c:bubble3D val="0"/>
            <c:spPr>
              <a:ln w="57150" cap="rnd">
                <a:solidFill>
                  <a:schemeClr val="tx1"/>
                </a:solidFill>
                <a:round/>
                <a:headEnd type="oval" w="med" len="med"/>
                <a:tailEnd type="stealth" w="lg" len="med"/>
              </a:ln>
              <a:effectLst/>
            </c:spPr>
            <c:extLst>
              <c:ext xmlns:c16="http://schemas.microsoft.com/office/drawing/2014/chart" uri="{C3380CC4-5D6E-409C-BE32-E72D297353CC}">
                <c16:uniqueId val="{00000016-BE9E-4D2B-9171-2EF0AABAB266}"/>
              </c:ext>
            </c:extLst>
          </c:dPt>
          <c:xVal>
            <c:numRef>
              <c:f>'Avance Velocidad'!$C$19:$C$20</c:f>
              <c:numCache>
                <c:formatCode>General</c:formatCode>
                <c:ptCount val="2"/>
                <c:pt idx="0">
                  <c:v>0</c:v>
                </c:pt>
                <c:pt idx="1">
                  <c:v>-0.55236305170882039</c:v>
                </c:pt>
              </c:numCache>
            </c:numRef>
          </c:xVal>
          <c:yVal>
            <c:numRef>
              <c:f>'Avance Velocidad'!$D$19:$D$20</c:f>
              <c:numCache>
                <c:formatCode>General</c:formatCode>
                <c:ptCount val="2"/>
                <c:pt idx="0">
                  <c:v>0</c:v>
                </c:pt>
                <c:pt idx="1">
                  <c:v>0.83360365828547023</c:v>
                </c:pt>
              </c:numCache>
            </c:numRef>
          </c:yVal>
          <c:smooth val="1"/>
          <c:extLst>
            <c:ext xmlns:c16="http://schemas.microsoft.com/office/drawing/2014/chart" uri="{C3380CC4-5D6E-409C-BE32-E72D297353CC}">
              <c16:uniqueId val="{00000017-BE9E-4D2B-9171-2EF0AABAB266}"/>
            </c:ext>
          </c:extLst>
        </c:ser>
        <c:dLbls>
          <c:showLegendKey val="0"/>
          <c:showVal val="0"/>
          <c:showCatName val="0"/>
          <c:showSerName val="0"/>
          <c:showPercent val="0"/>
          <c:showBubbleSize val="0"/>
        </c:dLbls>
        <c:axId val="160696960"/>
        <c:axId val="160695424"/>
      </c:scatterChart>
      <c:valAx>
        <c:axId val="160695424"/>
        <c:scaling>
          <c:orientation val="minMax"/>
          <c:max val="1"/>
          <c:min val="-1"/>
        </c:scaling>
        <c:delete val="1"/>
        <c:axPos val="l"/>
        <c:numFmt formatCode="General" sourceLinked="1"/>
        <c:majorTickMark val="out"/>
        <c:minorTickMark val="none"/>
        <c:tickLblPos val="nextTo"/>
        <c:crossAx val="160696960"/>
        <c:crosses val="autoZero"/>
        <c:crossBetween val="midCat"/>
      </c:valAx>
      <c:valAx>
        <c:axId val="160696960"/>
        <c:scaling>
          <c:orientation val="minMax"/>
          <c:max val="1"/>
          <c:min val="-1"/>
        </c:scaling>
        <c:delete val="1"/>
        <c:axPos val="b"/>
        <c:numFmt formatCode="General" sourceLinked="1"/>
        <c:majorTickMark val="out"/>
        <c:minorTickMark val="none"/>
        <c:tickLblPos val="nextTo"/>
        <c:crossAx val="16069542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de la Velocidad'!$C$11</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de la Velocidad'!$D$10:$O$10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 PGR de la Velocidad'!$D$11:$O$11</c:f>
              <c:numCache>
                <c:formatCode>General</c:formatCode>
                <c:ptCount val="12"/>
                <c:pt idx="0">
                  <c:v>0</c:v>
                </c:pt>
                <c:pt idx="1">
                  <c:v>0</c:v>
                </c:pt>
                <c:pt idx="2" formatCode="0%">
                  <c:v>1</c:v>
                </c:pt>
                <c:pt idx="3" formatCode="0%">
                  <c:v>1</c:v>
                </c:pt>
                <c:pt idx="4" formatCode="0%">
                  <c:v>0.33333333333333331</c:v>
                </c:pt>
                <c:pt idx="5" formatCode="0%">
                  <c:v>0</c:v>
                </c:pt>
                <c:pt idx="6" formatCode="0%">
                  <c:v>0</c:v>
                </c:pt>
                <c:pt idx="7" formatCode="0%">
                  <c:v>0</c:v>
                </c:pt>
                <c:pt idx="8" formatCode="0%">
                  <c:v>0</c:v>
                </c:pt>
                <c:pt idx="9" formatCode="0%">
                  <c:v>0</c:v>
                </c:pt>
                <c:pt idx="10" formatCode="0%">
                  <c:v>0</c:v>
                </c:pt>
                <c:pt idx="11" formatCode="0%">
                  <c:v>0</c:v>
                </c:pt>
              </c:numCache>
            </c:numRef>
          </c:val>
          <c:smooth val="0"/>
          <c:extLst>
            <c:ext xmlns:c16="http://schemas.microsoft.com/office/drawing/2014/chart" uri="{C3380CC4-5D6E-409C-BE32-E72D297353CC}">
              <c16:uniqueId val="{00000000-45A0-41AA-B849-09EF4A6DA47C}"/>
            </c:ext>
          </c:extLst>
        </c:ser>
        <c:ser>
          <c:idx val="1"/>
          <c:order val="1"/>
          <c:tx>
            <c:strRef>
              <c:f>'Cumpli. PGR de la Velocidad'!$C$12</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de la Velocidad'!$D$10:$O$10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 PGR de la Velocidad'!$D$12:$O$12</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1-45A0-41AA-B849-09EF4A6DA47C}"/>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3344"/>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'Indice Frecuencia x Velocidad'!$C$14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'Indice Frecuencia x Velocidad'!$D$11:$O$11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'Indice Frecuencia x Velocidad'!$D$14:$O$14</c:f>
              <c:numCache>
                <c:formatCode>0%</c:formatCode>
                <c:ptCount val="12"/>
                <c:pt idx="0">
                  <c:v>0</c:v>
                </c:pt>
                <c:pt idx="1">
                  <c:v>0</c:v>
                </c:pt>
                <c:pt idx="2">
                  <c:v>1.2941176470588236</c:v>
                </c:pt>
                <c:pt idx="3">
                  <c:v>1.2941176470588236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D4A-4C15-8D4E-DEC488BC2334}"/>
            </c:ext>
          </c:extLst>
        </c:ser>
        <c:ser>
          <c:idx val="1"/>
          <c:order val="1"/>
          <c:tx>
            <c:strRef>
              <c:f>'Indice Frecuencia x Velocidad'!$C$15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'Indice Frecuencia x Velocidad'!$D$11:$O$11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'Indice Frecuencia x Velocidad'!$D$15:$O$15</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4D4A-4C15-8D4E-DEC488BC2334}"/>
            </c:ext>
          </c:extLst>
        </c:ser>
        <c:dLbls>
          <c:showLegendKey val="0"/>
          <c:showVal val="1"/>
          <c:showCatName val="0"/>
          <c:showSerName val="0"/>
          <c:showPercent val="0"/>
          <c:showBubbleSize val="0"/>
        </c:dLbls>
        <c:smooth val="0"/>
        <c:axId val="18101760"/>
        <c:axId val="18103296"/>
      </c:lineChart>
      <c:catAx>
        <c:axId val="1810176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3296"/>
        <c:crosses val="autoZero"/>
        <c:auto val="1"/>
        <c:lblAlgn val="ctr"/>
        <c:lblOffset val="100"/>
        <c:noMultiLvlLbl val="0"/>
      </c:catAx>
      <c:valAx>
        <c:axId val="181032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1760"/>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'Cobertura PGR de Limite Velocid'!$C$14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'Cobertura PGR de Limite Velocid'!$D$11:$O$11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PGR de Limite Velocid'!$D$14:$O$14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82C-4521-A8D3-0D873024EFBF}"/>
            </c:ext>
          </c:extLst>
        </c:ser>
        <c:ser>
          <c:idx val="1"/>
          <c:order val="1"/>
          <c:tx>
            <c:strRef>
              <c:f>'Cobertura PGR de Limite Velocid'!$C$15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'Cobertura PGR de Limite Velocid'!$D$11:$O$11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PGR de Limite Velocid'!$D$15:$O$15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82C-4521-A8D3-0D873024EFBF}"/>
            </c:ext>
          </c:extLst>
        </c:ser>
        <c:dLbls>
          <c:showLegendKey val="0"/>
          <c:showVal val="1"/>
          <c:showCatName val="0"/>
          <c:showSerName val="0"/>
          <c:showPercent val="0"/>
          <c:showBubbleSize val="0"/>
        </c:dLbls>
        <c:smooth val="0"/>
        <c:axId val="151890176"/>
        <c:axId val="151891968"/>
      </c:lineChart>
      <c:catAx>
        <c:axId val="1518901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1968"/>
        <c:crosses val="autoZero"/>
        <c:auto val="1"/>
        <c:lblAlgn val="ctr"/>
        <c:lblOffset val="100"/>
        <c:noMultiLvlLbl val="0"/>
      </c:catAx>
      <c:valAx>
        <c:axId val="1518919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0176"/>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'CUMPLIM - LIDERAZO ESTRA'!$C$14</c:f>
              <c:strCache>
                <c:ptCount val="1"/>
                <c:pt idx="0">
                  <c:v>RESULTADO</c:v>
                </c:pt>
              </c:strCache>
            </c:strRef>
          </c:tx>
          <c:spPr>
            <a:ln w="3810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'CUMPLIM - LIDERAZO ESTRA'!$D$13:$O$13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'CUMPLIM - LIDERAZO ESTRA'!$D$14:$O$14</c:f>
              <c:numCache>
                <c:formatCode>0%</c:formatCode>
                <c:ptCount val="12"/>
                <c:pt idx="0">
                  <c:v>1</c:v>
                </c:pt>
                <c:pt idx="1">
                  <c:v>1</c:v>
                </c:pt>
                <c:pt idx="2">
                  <c:v>1</c:v>
                </c:pt>
                <c:pt idx="3">
                  <c:v>1</c:v>
                </c:pt>
                <c:pt idx="4">
                  <c:v>0.75</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0C9-4A37-B149-E77861CBB5D1}"/>
            </c:ext>
          </c:extLst>
        </c:ser>
        <c:ser>
          <c:idx val="1"/>
          <c:order val="1"/>
          <c:tx>
            <c:strRef>
              <c:f>'CUMPLIM - LIDERAZO ESTRA'!$C$15</c:f>
              <c:strCache>
                <c:ptCount val="1"/>
                <c:pt idx="0">
                  <c:v>META</c:v>
                </c:pt>
              </c:strCache>
            </c:strRef>
          </c:tx>
          <c:spPr>
            <a:ln w="38100" cap="rnd">
              <a:solidFill>
                <a:schemeClr val="accent2"/>
              </a:solidFill>
              <a:round/>
            </a:ln>
            <a:effectLst/>
          </c:spPr>
          <c:marker>
            <c:symbol val="none"/>
          </c:marker>
          <c:dLbls>
            <c:delete val="1"/>
          </c:dLbls>
          <c:cat>
            <c:strRef>
              <c:f>'CUMPLIM - LIDERAZO ESTRA'!$D$13:$O$13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'CUMPLIM - LIDERAZO ESTRA'!$D$15:$O$15</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1-B0C9-4A37-B149-E77861CBB5D1}"/>
            </c:ext>
          </c:extLst>
        </c:ser>
        <c:dLbls>
          <c:showLegendKey val="0"/>
          <c:showVal val="1"/>
          <c:showCatName val="0"/>
          <c:showSerName val="0"/>
          <c:showPercent val="0"/>
          <c:showBubbleSize val="0"/>
        </c:dLbls>
        <c:smooth val="0"/>
        <c:axId val="279284352"/>
        <c:axId val="279286144"/>
      </c:lineChart>
      <c:catAx>
        <c:axId val="27928435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cap="none" spc="0" normalizeH="0" baseline="0">
                <a:solidFill>
                  <a:schemeClr val="dk1">
                    <a:lumMod val="65000"/>
                    <a:lumOff val="35000"/>
                  </a:schemeClr>
                </a:solidFill>
                <a:latin typeface="+mn-lt"/>
                <a:ea typeface="+mn-ea"/>
                <a:cs typeface="+mn-cs"/>
              </a:defRPr>
            </a:pPr>
            <a:endParaRPr lang="es-MX"/>
          </a:p>
        </c:txPr>
        <c:crossAx val="279286144"/>
        <c:crosses val="autoZero"/>
        <c:auto val="1"/>
        <c:lblAlgn val="ctr"/>
        <c:lblOffset val="100"/>
        <c:noMultiLvlLbl val="0"/>
      </c:catAx>
      <c:valAx>
        <c:axId val="279286144"/>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MX"/>
          </a:p>
        </c:txPr>
        <c:crossAx val="279284352"/>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'Cobertura PGR de la Velocidad'!$C$14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'Cobertura PGR de la Velocidad'!$D$11:$O$11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PGR de la Velocidad'!$D$14:$O$14</c:f>
              <c:numCache>
                <c:formatCode>0%</c:formatCode>
                <c:ptCount val="12"/>
                <c:pt idx="0">
                  <c:v>1</c:v>
                </c:pt>
                <c:pt idx="1">
                  <c:v>1</c:v>
                </c:pt>
                <c:pt idx="2">
                  <c:v>1</c:v>
                </c:pt>
                <c:pt idx="3">
                  <c:v>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581-4496-BCBD-2213EA675C5A}"/>
            </c:ext>
          </c:extLst>
        </c:ser>
        <c:ser>
          <c:idx val="1"/>
          <c:order val="1"/>
          <c:tx>
            <c:strRef>
              <c:f>'Cobertura PGR de la Velocidad'!$C$15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'Cobertura PGR de la Velocidad'!$D$11:$O$11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PGR de la Velocidad'!$D$15:$O$15</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C581-4496-BCBD-2213EA675C5A}"/>
            </c:ext>
          </c:extLst>
        </c:ser>
        <c:dLbls>
          <c:showLegendKey val="0"/>
          <c:showVal val="1"/>
          <c:showCatName val="0"/>
          <c:showSerName val="0"/>
          <c:showPercent val="0"/>
          <c:showBubbleSize val="0"/>
        </c:dLbls>
        <c:smooth val="0"/>
        <c:axId val="151890176"/>
        <c:axId val="151891968"/>
      </c:lineChart>
      <c:catAx>
        <c:axId val="1518901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1968"/>
        <c:crosses val="autoZero"/>
        <c:auto val="1"/>
        <c:lblAlgn val="ctr"/>
        <c:lblOffset val="100"/>
        <c:noMultiLvlLbl val="0"/>
      </c:catAx>
      <c:valAx>
        <c:axId val="1518919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0176"/>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AVANCE DEL PROGRAMA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30F8-425B-B7DA-7989ACDD1299}"/>
              </c:ext>
            </c:extLst>
          </c:dPt>
          <c:dPt>
            <c:idx val="1"/>
            <c:bubble3D val="0"/>
            <c:spPr>
              <a:solidFill>
                <a:srgbClr val="FF0000"/>
              </a:solidFill>
              <a:ln>
                <a:noFill/>
              </a:ln>
              <a:effectLst/>
            </c:spPr>
            <c:extLst>
              <c:ext xmlns:c16="http://schemas.microsoft.com/office/drawing/2014/chart" uri="{C3380CC4-5D6E-409C-BE32-E72D297353CC}">
                <c16:uniqueId val="{00000003-30F8-425B-B7DA-7989ACDD1299}"/>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30F8-425B-B7DA-7989ACDD1299}"/>
              </c:ext>
            </c:extLst>
          </c:dPt>
          <c:dPt>
            <c:idx val="3"/>
            <c:bubble3D val="0"/>
            <c:spPr>
              <a:solidFill>
                <a:srgbClr val="FFC000"/>
              </a:solidFill>
              <a:ln>
                <a:noFill/>
              </a:ln>
              <a:effectLst/>
            </c:spPr>
            <c:extLst>
              <c:ext xmlns:c16="http://schemas.microsoft.com/office/drawing/2014/chart" uri="{C3380CC4-5D6E-409C-BE32-E72D297353CC}">
                <c16:uniqueId val="{00000007-30F8-425B-B7DA-7989ACDD1299}"/>
              </c:ext>
            </c:extLst>
          </c:dPt>
          <c:dPt>
            <c:idx val="4"/>
            <c:bubble3D val="0"/>
            <c:spPr>
              <a:solidFill>
                <a:srgbClr val="FFC000"/>
              </a:solidFill>
              <a:ln>
                <a:noFill/>
              </a:ln>
              <a:effectLst/>
            </c:spPr>
            <c:extLst>
              <c:ext xmlns:c16="http://schemas.microsoft.com/office/drawing/2014/chart" uri="{C3380CC4-5D6E-409C-BE32-E72D297353CC}">
                <c16:uniqueId val="{00000009-30F8-425B-B7DA-7989ACDD1299}"/>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30F8-425B-B7DA-7989ACDD1299}"/>
              </c:ext>
            </c:extLst>
          </c:dPt>
          <c:dPt>
            <c:idx val="6"/>
            <c:bubble3D val="0"/>
            <c:spPr>
              <a:solidFill>
                <a:srgbClr val="FFFF00"/>
              </a:solidFill>
              <a:ln>
                <a:noFill/>
              </a:ln>
              <a:effectLst/>
            </c:spPr>
            <c:extLst>
              <c:ext xmlns:c16="http://schemas.microsoft.com/office/drawing/2014/chart" uri="{C3380CC4-5D6E-409C-BE32-E72D297353CC}">
                <c16:uniqueId val="{0000000D-30F8-425B-B7DA-7989ACDD1299}"/>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30F8-425B-B7DA-7989ACDD1299}"/>
              </c:ext>
            </c:extLst>
          </c:dPt>
          <c:dPt>
            <c:idx val="8"/>
            <c:bubble3D val="0"/>
            <c:spPr>
              <a:solidFill>
                <a:srgbClr val="00B050"/>
              </a:solidFill>
              <a:ln>
                <a:noFill/>
              </a:ln>
              <a:effectLst/>
            </c:spPr>
            <c:extLst>
              <c:ext xmlns:c16="http://schemas.microsoft.com/office/drawing/2014/chart" uri="{C3380CC4-5D6E-409C-BE32-E72D297353CC}">
                <c16:uniqueId val="{00000011-30F8-425B-B7DA-7989ACDD1299}"/>
              </c:ext>
            </c:extLst>
          </c:dPt>
          <c:dPt>
            <c:idx val="9"/>
            <c:bubble3D val="0"/>
            <c:spPr>
              <a:noFill/>
              <a:ln>
                <a:noFill/>
              </a:ln>
              <a:effectLst/>
            </c:spPr>
            <c:extLst>
              <c:ext xmlns:c16="http://schemas.microsoft.com/office/drawing/2014/chart" uri="{C3380CC4-5D6E-409C-BE32-E72D297353CC}">
                <c16:uniqueId val="{00000013-30F8-425B-B7DA-7989ACDD1299}"/>
              </c:ext>
            </c:extLst>
          </c:dPt>
          <c:dLbls>
            <c:dLbl>
              <c:idx val="0"/>
              <c:layout>
                <c:manualLayout>
                  <c:x val="-4.395203526733675E-2"/>
                  <c:y val="-6.1121427618157899E-2"/>
                </c:manualLayout>
              </c:layout>
              <c:tx>
                <c:rich>
                  <a:bodyPr/>
                  <a:lstStyle/>
                  <a:p>
                    <a:fld id="{F2FA2C31-FA5E-41AC-B0D1-08E09E4E34F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0F8-425B-B7DA-7989ACDD1299}"/>
                </c:ext>
              </c:extLst>
            </c:dLbl>
            <c:dLbl>
              <c:idx val="1"/>
              <c:layout>
                <c:manualLayout>
                  <c:x val="-2.8534775221589325E-2"/>
                  <c:y val="-6.5043056058670626E-2"/>
                </c:manualLayout>
              </c:layout>
              <c:tx>
                <c:rich>
                  <a:bodyPr/>
                  <a:lstStyle/>
                  <a:p>
                    <a:fld id="{F66FEE5D-7144-40DF-9B72-012959B4350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0F8-425B-B7DA-7989ACDD1299}"/>
                </c:ext>
              </c:extLst>
            </c:dLbl>
            <c:dLbl>
              <c:idx val="2"/>
              <c:layout>
                <c:manualLayout>
                  <c:x val="-1.3984043372116081E-2"/>
                  <c:y val="-6.8271466066741684E-2"/>
                </c:manualLayout>
              </c:layout>
              <c:tx>
                <c:rich>
                  <a:bodyPr/>
                  <a:lstStyle/>
                  <a:p>
                    <a:fld id="{F884333D-5DF0-43EA-BC6C-70C8749E3A69}"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0F8-425B-B7DA-7989ACDD1299}"/>
                </c:ext>
              </c:extLst>
            </c:dLbl>
            <c:dLbl>
              <c:idx val="3"/>
              <c:layout>
                <c:manualLayout>
                  <c:x val="-4.5223390041129533E-3"/>
                  <c:y val="-7.0825723055804493E-2"/>
                </c:manualLayout>
              </c:layout>
              <c:tx>
                <c:rich>
                  <a:bodyPr/>
                  <a:lstStyle/>
                  <a:p>
                    <a:fld id="{B01323A4-A4C9-4369-A420-59C63A0CB06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0F8-425B-B7DA-7989ACDD1299}"/>
                </c:ext>
              </c:extLst>
            </c:dLbl>
            <c:dLbl>
              <c:idx val="4"/>
              <c:layout>
                <c:manualLayout>
                  <c:x val="-2.1822145732070214E-3"/>
                  <c:y val="-7.0369932571987828E-2"/>
                </c:manualLayout>
              </c:layout>
              <c:tx>
                <c:rich>
                  <a:bodyPr/>
                  <a:lstStyle/>
                  <a:p>
                    <a:fld id="{FAF679D5-36FE-453A-866E-0392D1A501A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0F8-425B-B7DA-7989ACDD1299}"/>
                </c:ext>
              </c:extLst>
            </c:dLbl>
            <c:dLbl>
              <c:idx val="5"/>
              <c:layout>
                <c:manualLayout>
                  <c:x val="7.4293237402951592E-3"/>
                  <c:y val="-7.05882951071794E-2"/>
                </c:manualLayout>
              </c:layout>
              <c:tx>
                <c:rich>
                  <a:bodyPr/>
                  <a:lstStyle/>
                  <a:p>
                    <a:fld id="{EF5DEAB3-FB5F-45F2-BFBC-388A80FDA54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0F8-425B-B7DA-7989ACDD1299}"/>
                </c:ext>
              </c:extLst>
            </c:dLbl>
            <c:dLbl>
              <c:idx val="6"/>
              <c:layout>
                <c:manualLayout>
                  <c:x val="2.3287837882420215E-2"/>
                  <c:y val="-7.4965459825996325E-2"/>
                </c:manualLayout>
              </c:layout>
              <c:tx>
                <c:rich>
                  <a:bodyPr/>
                  <a:lstStyle/>
                  <a:p>
                    <a:fld id="{337DDC9E-5DD2-48FC-B812-43A6DFBF71E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0F8-425B-B7DA-7989ACDD1299}"/>
                </c:ext>
              </c:extLst>
            </c:dLbl>
            <c:dLbl>
              <c:idx val="7"/>
              <c:layout>
                <c:manualLayout>
                  <c:x val="3.7113799568918117E-2"/>
                  <c:y val="-7.3341849218000299E-2"/>
                </c:manualLayout>
              </c:layout>
              <c:tx>
                <c:rich>
                  <a:bodyPr/>
                  <a:lstStyle/>
                  <a:p>
                    <a:fld id="{6E9A6488-113C-4681-81E5-3CA4BB075FB3}"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0F8-425B-B7DA-7989ACDD1299}"/>
                </c:ext>
              </c:extLst>
            </c:dLbl>
            <c:dLbl>
              <c:idx val="8"/>
              <c:layout>
                <c:manualLayout>
                  <c:x val="4.7733452284074163E-2"/>
                  <c:y val="-6.4568200161420494E-2"/>
                </c:manualLayout>
              </c:layout>
              <c:tx>
                <c:rich>
                  <a:bodyPr/>
                  <a:lstStyle/>
                  <a:p>
                    <a:fld id="{5DDDE2B3-4EFB-4293-900A-95C2C26F8D7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0F8-425B-B7DA-7989ACDD1299}"/>
                </c:ext>
              </c:extLst>
            </c:dLbl>
            <c:dLbl>
              <c:idx val="9"/>
              <c:layout>
                <c:manualLayout>
                  <c:x val="0.27714125079728152"/>
                  <c:y val="-0.3292978208232446"/>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fld id="{6C383C10-71F5-4EF5-8C6A-2D02A20CAC06}" type="CELLRANGE">
                      <a:rPr lang="en-US"/>
                      <a:pPr>
                        <a:defRPr>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0F8-425B-B7DA-7989ACDD12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showDataLabelsRange val="1"/>
              </c:ext>
            </c:extLst>
          </c:dLbls>
          <c:val>
            <c:numRef>
              <c:f>'Avance Velocidad'!$C$3:$C$12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Velocidad'!$B$3:$B$12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30F8-425B-B7DA-7989ACDD1299}"/>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'Avance Velocidad'!$B$18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30F8-425B-B7DA-7989ACDD1299}"/>
              </c:ext>
            </c:extLst>
          </c:dPt>
          <c:xVal>
            <c:numRef>
              <c:f>'Avance Velocidad'!$C$19:$C$20</c:f>
              <c:numCache>
                <c:formatCode>General</c:formatCode>
                <c:ptCount val="2"/>
                <c:pt idx="0">
                  <c:v>0</c:v>
                </c:pt>
                <c:pt idx="1">
                  <c:v>-0.55236305170882039</c:v>
                </c:pt>
              </c:numCache>
            </c:numRef>
          </c:xVal>
          <c:yVal>
            <c:numRef>
              <c:f>'Avance Velocidad'!$D$19:$D$20</c:f>
              <c:numCache>
                <c:formatCode>General</c:formatCode>
                <c:ptCount val="2"/>
                <c:pt idx="0">
                  <c:v>0</c:v>
                </c:pt>
                <c:pt idx="1">
                  <c:v>0.83360365828547023</c:v>
                </c:pt>
              </c:numCache>
            </c:numRef>
          </c:yVal>
          <c:smooth val="1"/>
          <c:extLst>
            <c:ext xmlns:c16="http://schemas.microsoft.com/office/drawing/2014/chart" uri="{C3380CC4-5D6E-409C-BE32-E72D297353CC}">
              <c16:uniqueId val="{00000017-30F8-425B-B7DA-7989ACDD1299}"/>
            </c:ext>
          </c:extLst>
        </c:ser>
        <c:dLbls>
          <c:showLegendKey val="0"/>
          <c:showVal val="0"/>
          <c:showCatName val="0"/>
          <c:showSerName val="0"/>
          <c:showPercent val="0"/>
          <c:showBubbleSize val="0"/>
        </c:dLbls>
        <c:axId val="159833088"/>
        <c:axId val="159831552"/>
      </c:scatterChart>
      <c:valAx>
        <c:axId val="159831552"/>
        <c:scaling>
          <c:orientation val="minMax"/>
          <c:max val="1"/>
          <c:min val="-1"/>
        </c:scaling>
        <c:delete val="1"/>
        <c:axPos val="l"/>
        <c:numFmt formatCode="General" sourceLinked="1"/>
        <c:majorTickMark val="out"/>
        <c:minorTickMark val="none"/>
        <c:tickLblPos val="nextTo"/>
        <c:crossAx val="159833088"/>
        <c:crosses val="autoZero"/>
        <c:crossBetween val="midCat"/>
      </c:valAx>
      <c:valAx>
        <c:axId val="159833088"/>
        <c:scaling>
          <c:orientation val="minMax"/>
          <c:max val="1"/>
          <c:min val="-1"/>
        </c:scaling>
        <c:delete val="1"/>
        <c:axPos val="b"/>
        <c:numFmt formatCode="General" sourceLinked="1"/>
        <c:majorTickMark val="out"/>
        <c:minorTickMark val="none"/>
        <c:tickLblPos val="nextTo"/>
        <c:crossAx val="1598315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de la Fatiga'!$C$12</c:f>
              <c:strCache>
                <c:ptCount val="1"/>
                <c:pt idx="0">
                  <c:v>RESULTADO</c:v>
                </c:pt>
              </c:strCache>
            </c:strRef>
          </c:tx>
          <c:spPr>
            <a:ln w="3810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de la Fatiga'!$F$11:$O$11</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Fatiga'!$F$12:$O$12</c:f>
              <c:numCache>
                <c:formatCode>0%</c:formatCode>
                <c:ptCount val="10"/>
                <c:pt idx="0">
                  <c:v>1</c:v>
                </c:pt>
                <c:pt idx="1">
                  <c:v>1</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BA52-42F0-ADE3-8130258C84EA}"/>
            </c:ext>
          </c:extLst>
        </c:ser>
        <c:ser>
          <c:idx val="1"/>
          <c:order val="1"/>
          <c:tx>
            <c:strRef>
              <c:f>'Cumpli. PGR de la Fatiga'!$C$13</c:f>
              <c:strCache>
                <c:ptCount val="1"/>
                <c:pt idx="0">
                  <c:v>META</c:v>
                </c:pt>
              </c:strCache>
            </c:strRef>
          </c:tx>
          <c:spPr>
            <a:ln w="38100" cap="rnd">
              <a:solidFill>
                <a:schemeClr val="accent2"/>
              </a:solidFill>
              <a:round/>
            </a:ln>
            <a:effectLst/>
          </c:spPr>
          <c:marker>
            <c:symbol val="none"/>
          </c:marker>
          <c:dLbls>
            <c:delete val="1"/>
          </c:dLbls>
          <c:cat>
            <c:strRef>
              <c:f>'Cumpli. PGR de la Fatiga'!$F$11:$O$11</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Fatiga'!$F$13:$O$13</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BA52-42F0-ADE3-8130258C84EA}"/>
            </c:ext>
          </c:extLst>
        </c:ser>
        <c:dLbls>
          <c:showLegendKey val="0"/>
          <c:showVal val="1"/>
          <c:showCatName val="0"/>
          <c:showSerName val="0"/>
          <c:showPercent val="0"/>
          <c:showBubbleSize val="0"/>
        </c:dLbls>
        <c:smooth val="0"/>
        <c:axId val="159609984"/>
        <c:axId val="159611520"/>
      </c:lineChart>
      <c:catAx>
        <c:axId val="15960998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cap="none" spc="0" normalizeH="0" baseline="0">
                <a:solidFill>
                  <a:schemeClr val="dk1">
                    <a:lumMod val="65000"/>
                    <a:lumOff val="35000"/>
                  </a:schemeClr>
                </a:solidFill>
                <a:latin typeface="+mn-lt"/>
                <a:ea typeface="+mn-ea"/>
                <a:cs typeface="+mn-cs"/>
              </a:defRPr>
            </a:pPr>
            <a:endParaRPr lang="es-MX"/>
          </a:p>
        </c:txPr>
        <c:crossAx val="159611520"/>
        <c:crosses val="autoZero"/>
        <c:auto val="1"/>
        <c:lblAlgn val="ctr"/>
        <c:lblOffset val="100"/>
        <c:noMultiLvlLbl val="0"/>
      </c:catAx>
      <c:valAx>
        <c:axId val="15961152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s-MX"/>
          </a:p>
        </c:txPr>
        <c:crossAx val="15960998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87B5-4E15-AF34-00A469C141D9}"/>
              </c:ext>
            </c:extLst>
          </c:dPt>
          <c:dPt>
            <c:idx val="1"/>
            <c:bubble3D val="0"/>
            <c:spPr>
              <a:solidFill>
                <a:srgbClr val="FF0000"/>
              </a:solidFill>
              <a:ln>
                <a:noFill/>
              </a:ln>
              <a:effectLst/>
            </c:spPr>
            <c:extLst>
              <c:ext xmlns:c16="http://schemas.microsoft.com/office/drawing/2014/chart" uri="{C3380CC4-5D6E-409C-BE32-E72D297353CC}">
                <c16:uniqueId val="{00000003-87B5-4E15-AF34-00A469C141D9}"/>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87B5-4E15-AF34-00A469C141D9}"/>
              </c:ext>
            </c:extLst>
          </c:dPt>
          <c:dPt>
            <c:idx val="3"/>
            <c:bubble3D val="0"/>
            <c:spPr>
              <a:solidFill>
                <a:srgbClr val="FFC000"/>
              </a:solidFill>
              <a:ln>
                <a:noFill/>
              </a:ln>
              <a:effectLst/>
            </c:spPr>
            <c:extLst>
              <c:ext xmlns:c16="http://schemas.microsoft.com/office/drawing/2014/chart" uri="{C3380CC4-5D6E-409C-BE32-E72D297353CC}">
                <c16:uniqueId val="{00000007-87B5-4E15-AF34-00A469C141D9}"/>
              </c:ext>
            </c:extLst>
          </c:dPt>
          <c:dPt>
            <c:idx val="4"/>
            <c:bubble3D val="0"/>
            <c:spPr>
              <a:solidFill>
                <a:srgbClr val="FFC000"/>
              </a:solidFill>
              <a:ln>
                <a:noFill/>
              </a:ln>
              <a:effectLst/>
            </c:spPr>
            <c:extLst>
              <c:ext xmlns:c16="http://schemas.microsoft.com/office/drawing/2014/chart" uri="{C3380CC4-5D6E-409C-BE32-E72D297353CC}">
                <c16:uniqueId val="{00000009-87B5-4E15-AF34-00A469C141D9}"/>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87B5-4E15-AF34-00A469C141D9}"/>
              </c:ext>
            </c:extLst>
          </c:dPt>
          <c:dPt>
            <c:idx val="6"/>
            <c:bubble3D val="0"/>
            <c:spPr>
              <a:solidFill>
                <a:srgbClr val="FFFF00"/>
              </a:solidFill>
              <a:ln>
                <a:noFill/>
              </a:ln>
              <a:effectLst/>
            </c:spPr>
            <c:extLst>
              <c:ext xmlns:c16="http://schemas.microsoft.com/office/drawing/2014/chart" uri="{C3380CC4-5D6E-409C-BE32-E72D297353CC}">
                <c16:uniqueId val="{0000000D-87B5-4E15-AF34-00A469C141D9}"/>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87B5-4E15-AF34-00A469C141D9}"/>
              </c:ext>
            </c:extLst>
          </c:dPt>
          <c:dPt>
            <c:idx val="8"/>
            <c:bubble3D val="0"/>
            <c:spPr>
              <a:solidFill>
                <a:srgbClr val="00B050"/>
              </a:solidFill>
              <a:ln>
                <a:noFill/>
              </a:ln>
              <a:effectLst/>
            </c:spPr>
            <c:extLst>
              <c:ext xmlns:c16="http://schemas.microsoft.com/office/drawing/2014/chart" uri="{C3380CC4-5D6E-409C-BE32-E72D297353CC}">
                <c16:uniqueId val="{00000011-87B5-4E15-AF34-00A469C141D9}"/>
              </c:ext>
            </c:extLst>
          </c:dPt>
          <c:dPt>
            <c:idx val="9"/>
            <c:bubble3D val="0"/>
            <c:spPr>
              <a:noFill/>
              <a:ln>
                <a:noFill/>
              </a:ln>
              <a:effectLst/>
            </c:spPr>
            <c:extLst>
              <c:ext xmlns:c16="http://schemas.microsoft.com/office/drawing/2014/chart" uri="{C3380CC4-5D6E-409C-BE32-E72D297353CC}">
                <c16:uniqueId val="{00000013-87B5-4E15-AF34-00A469C141D9}"/>
              </c:ext>
            </c:extLst>
          </c:dPt>
          <c:dLbls>
            <c:dLbl>
              <c:idx val="0"/>
              <c:layout>
                <c:manualLayout>
                  <c:x val="-7.8965532004883404E-2"/>
                  <c:y val="-6.1121502066326841E-2"/>
                </c:manualLayout>
              </c:layout>
              <c:tx>
                <c:rich>
                  <a:bodyPr/>
                  <a:lstStyle/>
                  <a:p>
                    <a:fld id="{2BBA65DB-019C-4700-BC5D-3B49E06D5B6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7B5-4E15-AF34-00A469C141D9}"/>
                </c:ext>
              </c:extLst>
            </c:dLbl>
            <c:dLbl>
              <c:idx val="1"/>
              <c:layout>
                <c:manualLayout>
                  <c:x val="-6.3548379354232715E-2"/>
                  <c:y val="-8.9428185035189775E-2"/>
                </c:manualLayout>
              </c:layout>
              <c:tx>
                <c:rich>
                  <a:bodyPr/>
                  <a:lstStyle/>
                  <a:p>
                    <a:fld id="{20F8D928-0332-4375-83D8-640B15F0413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7B5-4E15-AF34-00A469C141D9}"/>
                </c:ext>
              </c:extLst>
            </c:dLbl>
            <c:dLbl>
              <c:idx val="2"/>
              <c:layout>
                <c:manualLayout>
                  <c:x val="-3.0374910848027854E-2"/>
                  <c:y val="-9.1188156167979026E-2"/>
                </c:manualLayout>
              </c:layout>
              <c:tx>
                <c:rich>
                  <a:bodyPr/>
                  <a:lstStyle/>
                  <a:p>
                    <a:fld id="{77A2443A-3F3D-4DBE-B993-DDF743094353}"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7B5-4E15-AF34-00A469C141D9}"/>
                </c:ext>
              </c:extLst>
            </c:dLbl>
            <c:dLbl>
              <c:idx val="3"/>
              <c:layout>
                <c:manualLayout>
                  <c:x val="-1.3436046601984674E-2"/>
                  <c:y val="-8.0863567370287687E-2"/>
                </c:manualLayout>
              </c:layout>
              <c:tx>
                <c:rich>
                  <a:bodyPr/>
                  <a:lstStyle/>
                  <a:p>
                    <a:fld id="{D9812BC3-76D6-4A8E-8D2E-BE74CB09E97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7B5-4E15-AF34-00A469C141D9}"/>
                </c:ext>
              </c:extLst>
            </c:dLbl>
            <c:dLbl>
              <c:idx val="4"/>
              <c:layout>
                <c:manualLayout>
                  <c:x val="2.9113456350620829E-3"/>
                  <c:y val="-8.0407831884664618E-2"/>
                </c:manualLayout>
              </c:layout>
              <c:tx>
                <c:rich>
                  <a:bodyPr/>
                  <a:lstStyle/>
                  <a:p>
                    <a:fld id="{E9287BBC-09BD-4495-8384-25C109E6939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7B5-4E15-AF34-00A469C141D9}"/>
                </c:ext>
              </c:extLst>
            </c:dLbl>
            <c:dLbl>
              <c:idx val="5"/>
              <c:layout>
                <c:manualLayout>
                  <c:x val="2.5256795704973082E-2"/>
                  <c:y val="-8.4641287327075806E-2"/>
                </c:manualLayout>
              </c:layout>
              <c:tx>
                <c:rich>
                  <a:bodyPr/>
                  <a:lstStyle/>
                  <a:p>
                    <a:fld id="{9F3EFEDA-2667-4BE6-8721-BD45D8E63382}"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7B5-4E15-AF34-00A469C141D9}"/>
                </c:ext>
              </c:extLst>
            </c:dLbl>
            <c:dLbl>
              <c:idx val="6"/>
              <c:layout>
                <c:manualLayout>
                  <c:x val="3.7295123676541343E-2"/>
                  <c:y val="-7.6972980560660556E-2"/>
                </c:manualLayout>
              </c:layout>
              <c:tx>
                <c:rich>
                  <a:bodyPr/>
                  <a:lstStyle/>
                  <a:p>
                    <a:fld id="{D7BF4C26-92B1-4F71-9131-C9301A1359D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7B5-4E15-AF34-00A469C141D9}"/>
                </c:ext>
              </c:extLst>
            </c:dLbl>
            <c:dLbl>
              <c:idx val="7"/>
              <c:layout>
                <c:manualLayout>
                  <c:x val="3.7113799568918117E-2"/>
                  <c:y val="-7.3341849218000299E-2"/>
                </c:manualLayout>
              </c:layout>
              <c:tx>
                <c:rich>
                  <a:bodyPr/>
                  <a:lstStyle/>
                  <a:p>
                    <a:fld id="{A6F43122-F7D5-494D-8163-B617A1017BC9}"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7B5-4E15-AF34-00A469C141D9}"/>
                </c:ext>
              </c:extLst>
            </c:dLbl>
            <c:dLbl>
              <c:idx val="8"/>
              <c:layout>
                <c:manualLayout>
                  <c:x val="7.0389239114499194E-2"/>
                  <c:y val="-9.9791073886198525E-2"/>
                </c:manualLayout>
              </c:layout>
              <c:tx>
                <c:rich>
                  <a:bodyPr/>
                  <a:lstStyle/>
                  <a:p>
                    <a:fld id="{72C4C3BE-D9E8-40FA-9891-8A5BB56CD4F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7B5-4E15-AF34-00A469C141D9}"/>
                </c:ext>
              </c:extLst>
            </c:dLbl>
            <c:dLbl>
              <c:idx val="9"/>
              <c:layout>
                <c:manualLayout>
                  <c:x val="0.27114988761613246"/>
                  <c:y val="-0.38702739501312344"/>
                </c:manualLayout>
              </c:layout>
              <c:tx>
                <c:rich>
                  <a:bodyPr/>
                  <a:lstStyle/>
                  <a:p>
                    <a:fld id="{88FC719D-55D8-4F7C-979A-E258C0E34AA3}" type="CELLRANGE">
                      <a:rPr lang="en-US" sz="2400">
                        <a:solidFill>
                          <a:schemeClr val="tx1"/>
                        </a:solidFill>
                      </a:rPr>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7B5-4E15-AF34-00A469C141D9}"/>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Fatiga'!$C$3:$C$12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Fatiga'!$B$3:$B$12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87B5-4E15-AF34-00A469C141D9}"/>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Fatiga'!$B$18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87B5-4E15-AF34-00A469C141D9}"/>
              </c:ext>
            </c:extLst>
          </c:dPt>
          <c:xVal>
            <c:numRef>
              <c:f>'Avance Fatiga'!$C$19:$C$20</c:f>
              <c:numCache>
                <c:formatCode>General</c:formatCode>
                <c:ptCount val="2"/>
                <c:pt idx="0">
                  <c:v>0</c:v>
                </c:pt>
                <c:pt idx="1">
                  <c:v>-0.76216098913440089</c:v>
                </c:pt>
              </c:numCache>
            </c:numRef>
          </c:xVal>
          <c:yVal>
            <c:numRef>
              <c:f>'Avance Fatiga'!$D$19:$D$20</c:f>
              <c:numCache>
                <c:formatCode>General</c:formatCode>
                <c:ptCount val="2"/>
                <c:pt idx="0">
                  <c:v>0</c:v>
                </c:pt>
                <c:pt idx="1">
                  <c:v>0.64738753976398988</c:v>
                </c:pt>
              </c:numCache>
            </c:numRef>
          </c:yVal>
          <c:smooth val="1"/>
          <c:extLst>
            <c:ext xmlns:c16="http://schemas.microsoft.com/office/drawing/2014/chart" uri="{C3380CC4-5D6E-409C-BE32-E72D297353CC}">
              <c16:uniqueId val="{00000017-87B5-4E15-AF34-00A469C141D9}"/>
            </c:ext>
          </c:extLst>
        </c:ser>
        <c:dLbls>
          <c:showLegendKey val="0"/>
          <c:showVal val="0"/>
          <c:showCatName val="0"/>
          <c:showSerName val="0"/>
          <c:showPercent val="0"/>
          <c:showBubbleSize val="0"/>
        </c:dLbls>
        <c:axId val="159473664"/>
        <c:axId val="159451392"/>
      </c:scatterChart>
      <c:valAx>
        <c:axId val="159451392"/>
        <c:scaling>
          <c:orientation val="minMax"/>
          <c:max val="1"/>
          <c:min val="-1"/>
        </c:scaling>
        <c:delete val="1"/>
        <c:axPos val="l"/>
        <c:numFmt formatCode="General" sourceLinked="1"/>
        <c:majorTickMark val="out"/>
        <c:minorTickMark val="none"/>
        <c:tickLblPos val="nextTo"/>
        <c:crossAx val="159473664"/>
        <c:crosses val="autoZero"/>
        <c:crossBetween val="midCat"/>
      </c:valAx>
      <c:valAx>
        <c:axId val="159473664"/>
        <c:scaling>
          <c:orientation val="minMax"/>
          <c:max val="1"/>
          <c:min val="-1"/>
        </c:scaling>
        <c:delete val="1"/>
        <c:axPos val="b"/>
        <c:numFmt formatCode="General" sourceLinked="1"/>
        <c:majorTickMark val="out"/>
        <c:minorTickMark val="none"/>
        <c:tickLblPos val="nextTo"/>
        <c:crossAx val="15945139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de la Fatiga'!$C$12</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de la Fatiga'!$F$11:$O$11</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Fatiga'!$F$12:$O$12</c:f>
              <c:numCache>
                <c:formatCode>0%</c:formatCode>
                <c:ptCount val="10"/>
                <c:pt idx="0">
                  <c:v>1</c:v>
                </c:pt>
                <c:pt idx="1">
                  <c:v>1</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DD15-41BB-8456-C6D126547E91}"/>
            </c:ext>
          </c:extLst>
        </c:ser>
        <c:ser>
          <c:idx val="1"/>
          <c:order val="1"/>
          <c:tx>
            <c:strRef>
              <c:f>'Cumpli. PGR de la Fatiga'!$C$13</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de la Fatiga'!$F$11:$O$11</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Fatiga'!$F$13:$O$13</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DD15-41BB-8456-C6D126547E91}"/>
            </c:ext>
          </c:extLst>
        </c:ser>
        <c:dLbls>
          <c:showLegendKey val="0"/>
          <c:showVal val="1"/>
          <c:showCatName val="0"/>
          <c:showSerName val="0"/>
          <c:showPercent val="0"/>
          <c:showBubbleSize val="0"/>
        </c:dLbls>
        <c:smooth val="0"/>
        <c:axId val="160209152"/>
        <c:axId val="160216192"/>
      </c:lineChart>
      <c:catAx>
        <c:axId val="16020915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16192"/>
        <c:crosses val="autoZero"/>
        <c:auto val="1"/>
        <c:lblAlgn val="ctr"/>
        <c:lblOffset val="100"/>
        <c:noMultiLvlLbl val="0"/>
      </c:catAx>
      <c:valAx>
        <c:axId val="160216192"/>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09152"/>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DB20-41CA-B933-4C8CC7003082}"/>
              </c:ext>
            </c:extLst>
          </c:dPt>
          <c:dPt>
            <c:idx val="1"/>
            <c:bubble3D val="0"/>
            <c:spPr>
              <a:solidFill>
                <a:srgbClr val="FF0000"/>
              </a:solidFill>
              <a:ln>
                <a:noFill/>
              </a:ln>
              <a:effectLst/>
            </c:spPr>
            <c:extLst>
              <c:ext xmlns:c16="http://schemas.microsoft.com/office/drawing/2014/chart" uri="{C3380CC4-5D6E-409C-BE32-E72D297353CC}">
                <c16:uniqueId val="{00000003-DB20-41CA-B933-4C8CC7003082}"/>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DB20-41CA-B933-4C8CC7003082}"/>
              </c:ext>
            </c:extLst>
          </c:dPt>
          <c:dPt>
            <c:idx val="3"/>
            <c:bubble3D val="0"/>
            <c:spPr>
              <a:solidFill>
                <a:srgbClr val="FFC000"/>
              </a:solidFill>
              <a:ln>
                <a:noFill/>
              </a:ln>
              <a:effectLst/>
            </c:spPr>
            <c:extLst>
              <c:ext xmlns:c16="http://schemas.microsoft.com/office/drawing/2014/chart" uri="{C3380CC4-5D6E-409C-BE32-E72D297353CC}">
                <c16:uniqueId val="{00000007-DB20-41CA-B933-4C8CC7003082}"/>
              </c:ext>
            </c:extLst>
          </c:dPt>
          <c:dPt>
            <c:idx val="4"/>
            <c:bubble3D val="0"/>
            <c:spPr>
              <a:solidFill>
                <a:srgbClr val="FFC000"/>
              </a:solidFill>
              <a:ln>
                <a:noFill/>
              </a:ln>
              <a:effectLst/>
            </c:spPr>
            <c:extLst>
              <c:ext xmlns:c16="http://schemas.microsoft.com/office/drawing/2014/chart" uri="{C3380CC4-5D6E-409C-BE32-E72D297353CC}">
                <c16:uniqueId val="{00000009-DB20-41CA-B933-4C8CC7003082}"/>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DB20-41CA-B933-4C8CC7003082}"/>
              </c:ext>
            </c:extLst>
          </c:dPt>
          <c:dPt>
            <c:idx val="6"/>
            <c:bubble3D val="0"/>
            <c:spPr>
              <a:solidFill>
                <a:srgbClr val="FFFF00"/>
              </a:solidFill>
              <a:ln>
                <a:noFill/>
              </a:ln>
              <a:effectLst/>
            </c:spPr>
            <c:extLst>
              <c:ext xmlns:c16="http://schemas.microsoft.com/office/drawing/2014/chart" uri="{C3380CC4-5D6E-409C-BE32-E72D297353CC}">
                <c16:uniqueId val="{0000000D-DB20-41CA-B933-4C8CC7003082}"/>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DB20-41CA-B933-4C8CC7003082}"/>
              </c:ext>
            </c:extLst>
          </c:dPt>
          <c:dPt>
            <c:idx val="8"/>
            <c:bubble3D val="0"/>
            <c:spPr>
              <a:solidFill>
                <a:srgbClr val="00B050"/>
              </a:solidFill>
              <a:ln>
                <a:noFill/>
              </a:ln>
              <a:effectLst/>
            </c:spPr>
            <c:extLst>
              <c:ext xmlns:c16="http://schemas.microsoft.com/office/drawing/2014/chart" uri="{C3380CC4-5D6E-409C-BE32-E72D297353CC}">
                <c16:uniqueId val="{00000011-DB20-41CA-B933-4C8CC7003082}"/>
              </c:ext>
            </c:extLst>
          </c:dPt>
          <c:dPt>
            <c:idx val="9"/>
            <c:bubble3D val="0"/>
            <c:spPr>
              <a:noFill/>
              <a:ln>
                <a:noFill/>
              </a:ln>
              <a:effectLst/>
            </c:spPr>
            <c:extLst>
              <c:ext xmlns:c16="http://schemas.microsoft.com/office/drawing/2014/chart" uri="{C3380CC4-5D6E-409C-BE32-E72D297353CC}">
                <c16:uniqueId val="{00000013-DB20-41CA-B933-4C8CC7003082}"/>
              </c:ext>
            </c:extLst>
          </c:dPt>
          <c:dLbls>
            <c:dLbl>
              <c:idx val="0"/>
              <c:layout>
                <c:manualLayout>
                  <c:x val="-7.8965532004883404E-2"/>
                  <c:y val="-6.1121502066326841E-2"/>
                </c:manualLayout>
              </c:layout>
              <c:tx>
                <c:rich>
                  <a:bodyPr/>
                  <a:lstStyle/>
                  <a:p>
                    <a:fld id="{F25A6783-A131-4241-B377-A7C87B8398E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B20-41CA-B933-4C8CC7003082}"/>
                </c:ext>
              </c:extLst>
            </c:dLbl>
            <c:dLbl>
              <c:idx val="1"/>
              <c:layout>
                <c:manualLayout>
                  <c:x val="-5.5634164340288395E-2"/>
                  <c:y val="-8.9428144558853215E-2"/>
                </c:manualLayout>
              </c:layout>
              <c:tx>
                <c:rich>
                  <a:bodyPr/>
                  <a:lstStyle/>
                  <a:p>
                    <a:fld id="{3DEE055A-2F14-408D-9B78-614F1F358B8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B20-41CA-B933-4C8CC7003082}"/>
                </c:ext>
              </c:extLst>
            </c:dLbl>
            <c:dLbl>
              <c:idx val="2"/>
              <c:layout>
                <c:manualLayout>
                  <c:x val="-3.1395294781280975E-2"/>
                  <c:y val="-9.2886896830203916E-2"/>
                </c:manualLayout>
              </c:layout>
              <c:tx>
                <c:rich>
                  <a:bodyPr/>
                  <a:lstStyle/>
                  <a:p>
                    <a:fld id="{8196A56D-A76B-47D0-892F-4448F935386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B20-41CA-B933-4C8CC7003082}"/>
                </c:ext>
              </c:extLst>
            </c:dLbl>
            <c:dLbl>
              <c:idx val="3"/>
              <c:layout>
                <c:manualLayout>
                  <c:x val="-2.8264888436665078E-2"/>
                  <c:y val="-8.9287300625883304E-2"/>
                </c:manualLayout>
              </c:layout>
              <c:tx>
                <c:rich>
                  <a:bodyPr/>
                  <a:lstStyle/>
                  <a:p>
                    <a:fld id="{B6D6CD96-F9A6-4F50-BAFE-9526C6DB5E3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B20-41CA-B933-4C8CC7003082}"/>
                </c:ext>
              </c:extLst>
            </c:dLbl>
            <c:dLbl>
              <c:idx val="4"/>
              <c:layout>
                <c:manualLayout>
                  <c:x val="2.5663175157059357E-3"/>
                  <c:y val="-9.2934060165556234E-2"/>
                </c:manualLayout>
              </c:layout>
              <c:tx>
                <c:rich>
                  <a:bodyPr/>
                  <a:lstStyle/>
                  <a:p>
                    <a:fld id="{09A9C6E0-E9D2-4CC3-8D3E-6B7DD9AF0F7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B20-41CA-B933-4C8CC7003082}"/>
                </c:ext>
              </c:extLst>
            </c:dLbl>
            <c:dLbl>
              <c:idx val="5"/>
              <c:layout>
                <c:manualLayout>
                  <c:x val="3.9086146185252704E-2"/>
                  <c:y val="-8.6998586715122145E-2"/>
                </c:manualLayout>
              </c:layout>
              <c:tx>
                <c:rich>
                  <a:bodyPr/>
                  <a:lstStyle/>
                  <a:p>
                    <a:fld id="{F3A41270-B0C9-41F9-BB01-909DBA22201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B20-41CA-B933-4C8CC7003082}"/>
                </c:ext>
              </c:extLst>
            </c:dLbl>
            <c:dLbl>
              <c:idx val="6"/>
              <c:layout>
                <c:manualLayout>
                  <c:x val="4.861321515801155E-2"/>
                  <c:y val="-7.7016757520694534E-2"/>
                </c:manualLayout>
              </c:layout>
              <c:tx>
                <c:rich>
                  <a:bodyPr/>
                  <a:lstStyle/>
                  <a:p>
                    <a:fld id="{7E1072E3-80FC-4977-978D-C4E08B993EE3}"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B20-41CA-B933-4C8CC7003082}"/>
                </c:ext>
              </c:extLst>
            </c:dLbl>
            <c:dLbl>
              <c:idx val="7"/>
              <c:layout>
                <c:manualLayout>
                  <c:x val="6.0856410478193033E-2"/>
                  <c:y val="-8.3598304058146583E-2"/>
                </c:manualLayout>
              </c:layout>
              <c:tx>
                <c:rich>
                  <a:bodyPr/>
                  <a:lstStyle/>
                  <a:p>
                    <a:fld id="{6A5EDA9C-1E20-4312-830B-BB2B304CC08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B20-41CA-B933-4C8CC7003082}"/>
                </c:ext>
              </c:extLst>
            </c:dLbl>
            <c:dLbl>
              <c:idx val="8"/>
              <c:layout>
                <c:manualLayout>
                  <c:x val="7.0389239114499194E-2"/>
                  <c:y val="-9.9791073886198525E-2"/>
                </c:manualLayout>
              </c:layout>
              <c:tx>
                <c:rich>
                  <a:bodyPr/>
                  <a:lstStyle/>
                  <a:p>
                    <a:fld id="{3FED6526-83F0-4FE8-848C-E560A5CA548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B20-41CA-B933-4C8CC7003082}"/>
                </c:ext>
              </c:extLst>
            </c:dLbl>
            <c:dLbl>
              <c:idx val="9"/>
              <c:layout>
                <c:manualLayout>
                  <c:x val="0.38218191348166064"/>
                  <c:y val="-0.38077738947108825"/>
                </c:manualLayout>
              </c:layout>
              <c:tx>
                <c:rich>
                  <a:bodyPr/>
                  <a:lstStyle/>
                  <a:p>
                    <a:fld id="{6AF298FE-9649-44D6-90A0-9EDE9D93C273}"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B20-41CA-B933-4C8CC7003082}"/>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Fatiga'!$C$3:$C$12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Fatiga'!$B$3:$B$12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DB20-41CA-B933-4C8CC7003082}"/>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Fatiga'!$B$18</c:f>
              <c:strCache>
                <c:ptCount val="1"/>
                <c:pt idx="0">
                  <c:v>Puntos</c:v>
                </c:pt>
              </c:strCache>
            </c:strRef>
          </c:tx>
          <c:spPr>
            <a:ln w="57150" cap="rnd">
              <a:solidFill>
                <a:schemeClr val="tx1"/>
              </a:solidFill>
              <a:round/>
              <a:headEnd type="oval" w="lg" len="lg"/>
              <a:tailEnd type="stealth"/>
            </a:ln>
            <a:effectLst/>
          </c:spPr>
          <c:marker>
            <c:symbol val="none"/>
          </c:marker>
          <c:dPt>
            <c:idx val="1"/>
            <c:marker>
              <c:symbol val="none"/>
            </c:marker>
            <c:bubble3D val="0"/>
            <c:spPr>
              <a:ln w="57150" cap="rnd">
                <a:solidFill>
                  <a:schemeClr val="tx1"/>
                </a:solidFill>
                <a:round/>
                <a:headEnd type="oval" w="med" len="med"/>
                <a:tailEnd type="stealth" w="lg" len="med"/>
              </a:ln>
              <a:effectLst/>
            </c:spPr>
            <c:extLst>
              <c:ext xmlns:c16="http://schemas.microsoft.com/office/drawing/2014/chart" uri="{C3380CC4-5D6E-409C-BE32-E72D297353CC}">
                <c16:uniqueId val="{00000016-DB20-41CA-B933-4C8CC7003082}"/>
              </c:ext>
            </c:extLst>
          </c:dPt>
          <c:xVal>
            <c:numRef>
              <c:f>'Avance Fatiga'!$C$19:$C$20</c:f>
              <c:numCache>
                <c:formatCode>General</c:formatCode>
                <c:ptCount val="2"/>
                <c:pt idx="0">
                  <c:v>0</c:v>
                </c:pt>
                <c:pt idx="1">
                  <c:v>-0.76216098913440089</c:v>
                </c:pt>
              </c:numCache>
            </c:numRef>
          </c:xVal>
          <c:yVal>
            <c:numRef>
              <c:f>'Avance Fatiga'!$D$19:$D$20</c:f>
              <c:numCache>
                <c:formatCode>General</c:formatCode>
                <c:ptCount val="2"/>
                <c:pt idx="0">
                  <c:v>0</c:v>
                </c:pt>
                <c:pt idx="1">
                  <c:v>0.64738753976398988</c:v>
                </c:pt>
              </c:numCache>
            </c:numRef>
          </c:yVal>
          <c:smooth val="1"/>
          <c:extLst>
            <c:ext xmlns:c16="http://schemas.microsoft.com/office/drawing/2014/chart" uri="{C3380CC4-5D6E-409C-BE32-E72D297353CC}">
              <c16:uniqueId val="{00000017-DB20-41CA-B933-4C8CC7003082}"/>
            </c:ext>
          </c:extLst>
        </c:ser>
        <c:dLbls>
          <c:showLegendKey val="0"/>
          <c:showVal val="0"/>
          <c:showCatName val="0"/>
          <c:showSerName val="0"/>
          <c:showPercent val="0"/>
          <c:showBubbleSize val="0"/>
        </c:dLbls>
        <c:axId val="160696960"/>
        <c:axId val="160695424"/>
      </c:scatterChart>
      <c:valAx>
        <c:axId val="160695424"/>
        <c:scaling>
          <c:orientation val="minMax"/>
          <c:max val="1"/>
          <c:min val="-1"/>
        </c:scaling>
        <c:delete val="1"/>
        <c:axPos val="l"/>
        <c:numFmt formatCode="General" sourceLinked="1"/>
        <c:majorTickMark val="out"/>
        <c:minorTickMark val="none"/>
        <c:tickLblPos val="nextTo"/>
        <c:crossAx val="160696960"/>
        <c:crosses val="autoZero"/>
        <c:crossBetween val="midCat"/>
      </c:valAx>
      <c:valAx>
        <c:axId val="160696960"/>
        <c:scaling>
          <c:orientation val="minMax"/>
          <c:max val="1"/>
          <c:min val="-1"/>
        </c:scaling>
        <c:delete val="1"/>
        <c:axPos val="b"/>
        <c:numFmt formatCode="General" sourceLinked="1"/>
        <c:majorTickMark val="out"/>
        <c:minorTickMark val="none"/>
        <c:tickLblPos val="nextTo"/>
        <c:crossAx val="16069542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de la Fatiga'!$C$12</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de la Fatiga'!$D$11:$O$11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 PGR de la Fatiga'!$D$12:$O$12</c:f>
              <c:numCache>
                <c:formatCode>General</c:formatCode>
                <c:ptCount val="12"/>
                <c:pt idx="0">
                  <c:v>0</c:v>
                </c:pt>
                <c:pt idx="1">
                  <c:v>0</c:v>
                </c:pt>
                <c:pt idx="2" formatCode="0%">
                  <c:v>1</c:v>
                </c:pt>
                <c:pt idx="3" formatCode="0%">
                  <c:v>1</c:v>
                </c:pt>
                <c:pt idx="4" formatCode="0%">
                  <c:v>0</c:v>
                </c:pt>
                <c:pt idx="5" formatCode="0%">
                  <c:v>0</c:v>
                </c:pt>
                <c:pt idx="6" formatCode="0%">
                  <c:v>0</c:v>
                </c:pt>
                <c:pt idx="7" formatCode="0%">
                  <c:v>0</c:v>
                </c:pt>
                <c:pt idx="8" formatCode="0%">
                  <c:v>0</c:v>
                </c:pt>
                <c:pt idx="9" formatCode="0%">
                  <c:v>0</c:v>
                </c:pt>
                <c:pt idx="10" formatCode="0%">
                  <c:v>0</c:v>
                </c:pt>
                <c:pt idx="11" formatCode="0%">
                  <c:v>0</c:v>
                </c:pt>
              </c:numCache>
            </c:numRef>
          </c:val>
          <c:smooth val="0"/>
          <c:extLst>
            <c:ext xmlns:c16="http://schemas.microsoft.com/office/drawing/2014/chart" uri="{C3380CC4-5D6E-409C-BE32-E72D297353CC}">
              <c16:uniqueId val="{00000000-1D29-4D9D-8B38-44F47C65CF05}"/>
            </c:ext>
          </c:extLst>
        </c:ser>
        <c:ser>
          <c:idx val="1"/>
          <c:order val="1"/>
          <c:tx>
            <c:strRef>
              <c:f>'Cumpli. PGR de la Fatiga'!$C$13</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de la Fatiga'!$D$11:$O$11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 PGR de la Fatiga'!$D$13:$O$13</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1-1D29-4D9D-8B38-44F47C65CF05}"/>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3344"/>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'Indice Frecuencia x Fatiga'!$C$14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'Indice Frecuencia x Fatiga'!$F$11:$O$11</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'Indice Frecuencia x Fatiga'!$F$14:$O$14</c:f>
              <c:numCache>
                <c:formatCode>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EB5E-4C6F-B958-778198BCF499}"/>
            </c:ext>
          </c:extLst>
        </c:ser>
        <c:ser>
          <c:idx val="1"/>
          <c:order val="1"/>
          <c:tx>
            <c:strRef>
              <c:f>'Indice Frecuencia x Fatiga'!$C$15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'Indice Frecuencia x Fatiga'!$F$11:$O$11</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'Indice Frecuencia x Fatiga'!$F$15:$O$15</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1-EB5E-4C6F-B958-778198BCF499}"/>
            </c:ext>
          </c:extLst>
        </c:ser>
        <c:dLbls>
          <c:showLegendKey val="0"/>
          <c:showVal val="1"/>
          <c:showCatName val="0"/>
          <c:showSerName val="0"/>
          <c:showPercent val="0"/>
          <c:showBubbleSize val="0"/>
        </c:dLbls>
        <c:smooth val="0"/>
        <c:axId val="18101760"/>
        <c:axId val="18103296"/>
      </c:lineChart>
      <c:catAx>
        <c:axId val="1810176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3296"/>
        <c:crosses val="autoZero"/>
        <c:auto val="1"/>
        <c:lblAlgn val="ctr"/>
        <c:lblOffset val="100"/>
        <c:noMultiLvlLbl val="0"/>
      </c:catAx>
      <c:valAx>
        <c:axId val="181032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1760"/>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AVANCE DEL PROGRAMA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DB37-4764-A717-615A3B4A9939}"/>
              </c:ext>
            </c:extLst>
          </c:dPt>
          <c:dPt>
            <c:idx val="1"/>
            <c:bubble3D val="0"/>
            <c:spPr>
              <a:solidFill>
                <a:srgbClr val="FF0000"/>
              </a:solidFill>
              <a:ln>
                <a:noFill/>
              </a:ln>
              <a:effectLst/>
            </c:spPr>
            <c:extLst>
              <c:ext xmlns:c16="http://schemas.microsoft.com/office/drawing/2014/chart" uri="{C3380CC4-5D6E-409C-BE32-E72D297353CC}">
                <c16:uniqueId val="{00000003-DB37-4764-A717-615A3B4A9939}"/>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DB37-4764-A717-615A3B4A9939}"/>
              </c:ext>
            </c:extLst>
          </c:dPt>
          <c:dPt>
            <c:idx val="3"/>
            <c:bubble3D val="0"/>
            <c:spPr>
              <a:solidFill>
                <a:srgbClr val="FFC000"/>
              </a:solidFill>
              <a:ln>
                <a:noFill/>
              </a:ln>
              <a:effectLst/>
            </c:spPr>
            <c:extLst>
              <c:ext xmlns:c16="http://schemas.microsoft.com/office/drawing/2014/chart" uri="{C3380CC4-5D6E-409C-BE32-E72D297353CC}">
                <c16:uniqueId val="{00000007-DB37-4764-A717-615A3B4A9939}"/>
              </c:ext>
            </c:extLst>
          </c:dPt>
          <c:dPt>
            <c:idx val="4"/>
            <c:bubble3D val="0"/>
            <c:spPr>
              <a:solidFill>
                <a:srgbClr val="FFC000"/>
              </a:solidFill>
              <a:ln>
                <a:noFill/>
              </a:ln>
              <a:effectLst/>
            </c:spPr>
            <c:extLst>
              <c:ext xmlns:c16="http://schemas.microsoft.com/office/drawing/2014/chart" uri="{C3380CC4-5D6E-409C-BE32-E72D297353CC}">
                <c16:uniqueId val="{00000009-DB37-4764-A717-615A3B4A9939}"/>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DB37-4764-A717-615A3B4A9939}"/>
              </c:ext>
            </c:extLst>
          </c:dPt>
          <c:dPt>
            <c:idx val="6"/>
            <c:bubble3D val="0"/>
            <c:spPr>
              <a:solidFill>
                <a:srgbClr val="FFFF00"/>
              </a:solidFill>
              <a:ln>
                <a:noFill/>
              </a:ln>
              <a:effectLst/>
            </c:spPr>
            <c:extLst>
              <c:ext xmlns:c16="http://schemas.microsoft.com/office/drawing/2014/chart" uri="{C3380CC4-5D6E-409C-BE32-E72D297353CC}">
                <c16:uniqueId val="{0000000D-DB37-4764-A717-615A3B4A9939}"/>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DB37-4764-A717-615A3B4A9939}"/>
              </c:ext>
            </c:extLst>
          </c:dPt>
          <c:dPt>
            <c:idx val="8"/>
            <c:bubble3D val="0"/>
            <c:spPr>
              <a:solidFill>
                <a:srgbClr val="00B050"/>
              </a:solidFill>
              <a:ln>
                <a:noFill/>
              </a:ln>
              <a:effectLst/>
            </c:spPr>
            <c:extLst>
              <c:ext xmlns:c16="http://schemas.microsoft.com/office/drawing/2014/chart" uri="{C3380CC4-5D6E-409C-BE32-E72D297353CC}">
                <c16:uniqueId val="{00000011-DB37-4764-A717-615A3B4A9939}"/>
              </c:ext>
            </c:extLst>
          </c:dPt>
          <c:dPt>
            <c:idx val="9"/>
            <c:bubble3D val="0"/>
            <c:spPr>
              <a:noFill/>
              <a:ln>
                <a:noFill/>
              </a:ln>
              <a:effectLst/>
            </c:spPr>
            <c:extLst>
              <c:ext xmlns:c16="http://schemas.microsoft.com/office/drawing/2014/chart" uri="{C3380CC4-5D6E-409C-BE32-E72D297353CC}">
                <c16:uniqueId val="{00000013-DB37-4764-A717-615A3B4A9939}"/>
              </c:ext>
            </c:extLst>
          </c:dPt>
          <c:dLbls>
            <c:dLbl>
              <c:idx val="0"/>
              <c:layout>
                <c:manualLayout>
                  <c:x val="-4.395203526733675E-2"/>
                  <c:y val="-6.1121427618157899E-2"/>
                </c:manualLayout>
              </c:layout>
              <c:tx>
                <c:rich>
                  <a:bodyPr/>
                  <a:lstStyle/>
                  <a:p>
                    <a:fld id="{38EE16FB-F13E-4763-8C0A-E9082AB35E7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B37-4764-A717-615A3B4A9939}"/>
                </c:ext>
              </c:extLst>
            </c:dLbl>
            <c:dLbl>
              <c:idx val="1"/>
              <c:layout>
                <c:manualLayout>
                  <c:x val="-2.8534775221589325E-2"/>
                  <c:y val="-6.5043056058670626E-2"/>
                </c:manualLayout>
              </c:layout>
              <c:tx>
                <c:rich>
                  <a:bodyPr/>
                  <a:lstStyle/>
                  <a:p>
                    <a:fld id="{9C9698B8-394B-4D5E-826A-B33BA5D5D62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B37-4764-A717-615A3B4A9939}"/>
                </c:ext>
              </c:extLst>
            </c:dLbl>
            <c:dLbl>
              <c:idx val="2"/>
              <c:layout>
                <c:manualLayout>
                  <c:x val="-1.3984043372116081E-2"/>
                  <c:y val="-6.8271466066741684E-2"/>
                </c:manualLayout>
              </c:layout>
              <c:tx>
                <c:rich>
                  <a:bodyPr/>
                  <a:lstStyle/>
                  <a:p>
                    <a:fld id="{FC45A7EA-934F-4A40-9765-DA7186EB8E4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B37-4764-A717-615A3B4A9939}"/>
                </c:ext>
              </c:extLst>
            </c:dLbl>
            <c:dLbl>
              <c:idx val="3"/>
              <c:layout>
                <c:manualLayout>
                  <c:x val="-4.5223390041129533E-3"/>
                  <c:y val="-7.0825723055804493E-2"/>
                </c:manualLayout>
              </c:layout>
              <c:tx>
                <c:rich>
                  <a:bodyPr/>
                  <a:lstStyle/>
                  <a:p>
                    <a:fld id="{609BD353-D9E8-4917-8D3E-31B7078AE85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B37-4764-A717-615A3B4A9939}"/>
                </c:ext>
              </c:extLst>
            </c:dLbl>
            <c:dLbl>
              <c:idx val="4"/>
              <c:layout>
                <c:manualLayout>
                  <c:x val="-2.1822145732070214E-3"/>
                  <c:y val="-7.0369932571987828E-2"/>
                </c:manualLayout>
              </c:layout>
              <c:tx>
                <c:rich>
                  <a:bodyPr/>
                  <a:lstStyle/>
                  <a:p>
                    <a:fld id="{08F88594-F6FC-4EA8-8DAB-26626810E069}"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B37-4764-A717-615A3B4A9939}"/>
                </c:ext>
              </c:extLst>
            </c:dLbl>
            <c:dLbl>
              <c:idx val="5"/>
              <c:layout>
                <c:manualLayout>
                  <c:x val="7.4293237402951592E-3"/>
                  <c:y val="-7.05882951071794E-2"/>
                </c:manualLayout>
              </c:layout>
              <c:tx>
                <c:rich>
                  <a:bodyPr/>
                  <a:lstStyle/>
                  <a:p>
                    <a:fld id="{CE264E64-B930-41B6-8A2F-CA2E764162E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B37-4764-A717-615A3B4A9939}"/>
                </c:ext>
              </c:extLst>
            </c:dLbl>
            <c:dLbl>
              <c:idx val="6"/>
              <c:layout>
                <c:manualLayout>
                  <c:x val="2.3287837882420215E-2"/>
                  <c:y val="-7.4965459825996325E-2"/>
                </c:manualLayout>
              </c:layout>
              <c:tx>
                <c:rich>
                  <a:bodyPr/>
                  <a:lstStyle/>
                  <a:p>
                    <a:fld id="{F487CF4C-FF91-40B1-BF68-4FF42465CD0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B37-4764-A717-615A3B4A9939}"/>
                </c:ext>
              </c:extLst>
            </c:dLbl>
            <c:dLbl>
              <c:idx val="7"/>
              <c:layout>
                <c:manualLayout>
                  <c:x val="3.7113799568918117E-2"/>
                  <c:y val="-7.3341849218000299E-2"/>
                </c:manualLayout>
              </c:layout>
              <c:tx>
                <c:rich>
                  <a:bodyPr/>
                  <a:lstStyle/>
                  <a:p>
                    <a:fld id="{6B3A648E-2327-4CC4-A4E1-97444572C05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B37-4764-A717-615A3B4A9939}"/>
                </c:ext>
              </c:extLst>
            </c:dLbl>
            <c:dLbl>
              <c:idx val="8"/>
              <c:layout>
                <c:manualLayout>
                  <c:x val="4.7733452284074163E-2"/>
                  <c:y val="-6.4568200161420494E-2"/>
                </c:manualLayout>
              </c:layout>
              <c:tx>
                <c:rich>
                  <a:bodyPr/>
                  <a:lstStyle/>
                  <a:p>
                    <a:fld id="{60A99ED2-2EFB-48D6-A412-2A3AAB5B39E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B37-4764-A717-615A3B4A9939}"/>
                </c:ext>
              </c:extLst>
            </c:dLbl>
            <c:dLbl>
              <c:idx val="9"/>
              <c:layout>
                <c:manualLayout>
                  <c:x val="0.27714125079728152"/>
                  <c:y val="-0.3292978208232446"/>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fld id="{259AD6A2-8761-4004-B68B-0B35252FAA08}" type="CELLRANGE">
                      <a:rPr lang="en-US"/>
                      <a:pPr>
                        <a:defRPr>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B37-4764-A717-615A3B4A99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showDataLabelsRange val="1"/>
              </c:ext>
            </c:extLst>
          </c:dLbls>
          <c:val>
            <c:numRef>
              <c:f>'Avance Fatiga'!$C$3:$C$12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Fatiga'!$B$3:$B$12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DB37-4764-A717-615A3B4A9939}"/>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'Avance Fatiga'!$B$18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DB37-4764-A717-615A3B4A9939}"/>
              </c:ext>
            </c:extLst>
          </c:dPt>
          <c:xVal>
            <c:numRef>
              <c:f>'Avance Fatiga'!$C$19:$C$20</c:f>
              <c:numCache>
                <c:formatCode>General</c:formatCode>
                <c:ptCount val="2"/>
                <c:pt idx="0">
                  <c:v>0</c:v>
                </c:pt>
                <c:pt idx="1">
                  <c:v>-0.76216098913440089</c:v>
                </c:pt>
              </c:numCache>
            </c:numRef>
          </c:xVal>
          <c:yVal>
            <c:numRef>
              <c:f>'Avance Fatiga'!$D$19:$D$20</c:f>
              <c:numCache>
                <c:formatCode>General</c:formatCode>
                <c:ptCount val="2"/>
                <c:pt idx="0">
                  <c:v>0</c:v>
                </c:pt>
                <c:pt idx="1">
                  <c:v>0.64738753976398988</c:v>
                </c:pt>
              </c:numCache>
            </c:numRef>
          </c:yVal>
          <c:smooth val="1"/>
          <c:extLst>
            <c:ext xmlns:c16="http://schemas.microsoft.com/office/drawing/2014/chart" uri="{C3380CC4-5D6E-409C-BE32-E72D297353CC}">
              <c16:uniqueId val="{00000017-DB37-4764-A717-615A3B4A9939}"/>
            </c:ext>
          </c:extLst>
        </c:ser>
        <c:dLbls>
          <c:showLegendKey val="0"/>
          <c:showVal val="0"/>
          <c:showCatName val="0"/>
          <c:showSerName val="0"/>
          <c:showPercent val="0"/>
          <c:showBubbleSize val="0"/>
        </c:dLbls>
        <c:axId val="159833088"/>
        <c:axId val="159831552"/>
      </c:scatterChart>
      <c:valAx>
        <c:axId val="159831552"/>
        <c:scaling>
          <c:orientation val="minMax"/>
          <c:max val="1"/>
          <c:min val="-1"/>
        </c:scaling>
        <c:delete val="1"/>
        <c:axPos val="l"/>
        <c:numFmt formatCode="General" sourceLinked="1"/>
        <c:majorTickMark val="out"/>
        <c:minorTickMark val="none"/>
        <c:tickLblPos val="nextTo"/>
        <c:crossAx val="159833088"/>
        <c:crosses val="autoZero"/>
        <c:crossBetween val="midCat"/>
      </c:valAx>
      <c:valAx>
        <c:axId val="159833088"/>
        <c:scaling>
          <c:orientation val="minMax"/>
          <c:max val="1"/>
          <c:min val="-1"/>
        </c:scaling>
        <c:delete val="1"/>
        <c:axPos val="b"/>
        <c:numFmt formatCode="General" sourceLinked="1"/>
        <c:majorTickMark val="out"/>
        <c:minorTickMark val="none"/>
        <c:tickLblPos val="nextTo"/>
        <c:crossAx val="1598315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de la Distracción'!$C$12</c:f>
              <c:strCache>
                <c:ptCount val="1"/>
                <c:pt idx="0">
                  <c:v>RESULTADO</c:v>
                </c:pt>
              </c:strCache>
            </c:strRef>
          </c:tx>
          <c:spPr>
            <a:ln w="3810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de la Distracción'!$I$11:$O$11</c:f>
              <c:strCache>
                <c:ptCount val="7"/>
                <c:pt idx="0">
                  <c:v>JUNIO</c:v>
                </c:pt>
                <c:pt idx="1">
                  <c:v>JULIO</c:v>
                </c:pt>
                <c:pt idx="2">
                  <c:v>AGOSTO</c:v>
                </c:pt>
                <c:pt idx="3">
                  <c:v>SEPTIEMBRE</c:v>
                </c:pt>
                <c:pt idx="4">
                  <c:v>OCTUBRE</c:v>
                </c:pt>
                <c:pt idx="5">
                  <c:v>NOVIEMBRE</c:v>
                </c:pt>
                <c:pt idx="6">
                  <c:v>DICIEMBRE</c:v>
                </c:pt>
              </c:strCache>
            </c:strRef>
          </c:cat>
          <c:val>
            <c:numRef>
              <c:f>'Cumpli. PGR de la Distracción'!$I$12:$O$12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93D6-4F75-872B-8E5008247074}"/>
            </c:ext>
          </c:extLst>
        </c:ser>
        <c:ser>
          <c:idx val="1"/>
          <c:order val="1"/>
          <c:tx>
            <c:strRef>
              <c:f>'Cumpli. PGR de la Distracción'!$C$13</c:f>
              <c:strCache>
                <c:ptCount val="1"/>
                <c:pt idx="0">
                  <c:v>META</c:v>
                </c:pt>
              </c:strCache>
            </c:strRef>
          </c:tx>
          <c:spPr>
            <a:ln w="38100" cap="rnd">
              <a:solidFill>
                <a:schemeClr val="accent2"/>
              </a:solidFill>
              <a:round/>
            </a:ln>
            <a:effectLst/>
          </c:spPr>
          <c:marker>
            <c:symbol val="none"/>
          </c:marker>
          <c:dLbls>
            <c:delete val="1"/>
          </c:dLbls>
          <c:cat>
            <c:strRef>
              <c:f>'Cumpli. PGR de la Distracción'!$I$11:$O$11</c:f>
              <c:strCache>
                <c:ptCount val="7"/>
                <c:pt idx="0">
                  <c:v>JUNIO</c:v>
                </c:pt>
                <c:pt idx="1">
                  <c:v>JULIO</c:v>
                </c:pt>
                <c:pt idx="2">
                  <c:v>AGOSTO</c:v>
                </c:pt>
                <c:pt idx="3">
                  <c:v>SEPTIEMBRE</c:v>
                </c:pt>
                <c:pt idx="4">
                  <c:v>OCTUBRE</c:v>
                </c:pt>
                <c:pt idx="5">
                  <c:v>NOVIEMBRE</c:v>
                </c:pt>
                <c:pt idx="6">
                  <c:v>DICIEMBRE</c:v>
                </c:pt>
              </c:strCache>
            </c:strRef>
          </c:cat>
          <c:val>
            <c:numRef>
              <c:f>'Cumpli. PGR de la Distracción'!$I$13:$O$13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93D6-4F75-872B-8E5008247074}"/>
            </c:ext>
          </c:extLst>
        </c:ser>
        <c:dLbls>
          <c:showLegendKey val="0"/>
          <c:showVal val="1"/>
          <c:showCatName val="0"/>
          <c:showSerName val="0"/>
          <c:showPercent val="0"/>
          <c:showBubbleSize val="0"/>
        </c:dLbls>
        <c:smooth val="0"/>
        <c:axId val="159609984"/>
        <c:axId val="159611520"/>
      </c:lineChart>
      <c:catAx>
        <c:axId val="15960998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cap="none" spc="0" normalizeH="0" baseline="0">
                <a:solidFill>
                  <a:schemeClr val="dk1">
                    <a:lumMod val="65000"/>
                    <a:lumOff val="35000"/>
                  </a:schemeClr>
                </a:solidFill>
                <a:latin typeface="+mn-lt"/>
                <a:ea typeface="+mn-ea"/>
                <a:cs typeface="+mn-cs"/>
              </a:defRPr>
            </a:pPr>
            <a:endParaRPr lang="es-MX"/>
          </a:p>
        </c:txPr>
        <c:crossAx val="159611520"/>
        <c:crosses val="autoZero"/>
        <c:auto val="1"/>
        <c:lblAlgn val="ctr"/>
        <c:lblOffset val="100"/>
        <c:noMultiLvlLbl val="0"/>
      </c:catAx>
      <c:valAx>
        <c:axId val="15961152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s-MX"/>
          </a:p>
        </c:txPr>
        <c:crossAx val="15960998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'CUMPLIM - LIDERAZO ESTRA'!$C$14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'CUMPLIM - LIDERAZO ESTRA'!$D$13:$O$13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'CUMPLIM - LIDERAZO ESTRA'!$D$14:$O$14</c:f>
              <c:numCache>
                <c:formatCode>0%</c:formatCode>
                <c:ptCount val="12"/>
                <c:pt idx="0">
                  <c:v>1</c:v>
                </c:pt>
                <c:pt idx="1">
                  <c:v>1</c:v>
                </c:pt>
                <c:pt idx="2">
                  <c:v>1</c:v>
                </c:pt>
                <c:pt idx="3">
                  <c:v>1</c:v>
                </c:pt>
                <c:pt idx="4">
                  <c:v>0.75</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B37-49D9-9C52-19A8299EBCF8}"/>
            </c:ext>
          </c:extLst>
        </c:ser>
        <c:ser>
          <c:idx val="1"/>
          <c:order val="1"/>
          <c:tx>
            <c:strRef>
              <c:f>'CUMPLIM - LIDERAZO ESTRA'!$C$15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'CUMPLIM - LIDERAZO ESTRA'!$D$13:$O$13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'CUMPLIM - LIDERAZO ESTRA'!$D$15:$O$15</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1-1B37-49D9-9C52-19A8299EBCF8}"/>
            </c:ext>
          </c:extLst>
        </c:ser>
        <c:dLbls>
          <c:showLegendKey val="0"/>
          <c:showVal val="1"/>
          <c:showCatName val="0"/>
          <c:showSerName val="0"/>
          <c:showPercent val="0"/>
          <c:showBubbleSize val="0"/>
        </c:dLbls>
        <c:smooth val="0"/>
        <c:axId val="277923712"/>
        <c:axId val="277925248"/>
      </c:lineChart>
      <c:catAx>
        <c:axId val="27792371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277925248"/>
        <c:crosses val="autoZero"/>
        <c:auto val="1"/>
        <c:lblAlgn val="ctr"/>
        <c:lblOffset val="100"/>
        <c:noMultiLvlLbl val="0"/>
      </c:catAx>
      <c:valAx>
        <c:axId val="27792524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277923712"/>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20AB-40F0-BA97-755B6ED1A81A}"/>
              </c:ext>
            </c:extLst>
          </c:dPt>
          <c:dPt>
            <c:idx val="1"/>
            <c:bubble3D val="0"/>
            <c:spPr>
              <a:solidFill>
                <a:srgbClr val="FF0000"/>
              </a:solidFill>
              <a:ln>
                <a:noFill/>
              </a:ln>
              <a:effectLst/>
            </c:spPr>
            <c:extLst>
              <c:ext xmlns:c16="http://schemas.microsoft.com/office/drawing/2014/chart" uri="{C3380CC4-5D6E-409C-BE32-E72D297353CC}">
                <c16:uniqueId val="{00000003-20AB-40F0-BA97-755B6ED1A81A}"/>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20AB-40F0-BA97-755B6ED1A81A}"/>
              </c:ext>
            </c:extLst>
          </c:dPt>
          <c:dPt>
            <c:idx val="3"/>
            <c:bubble3D val="0"/>
            <c:spPr>
              <a:solidFill>
                <a:srgbClr val="FFC000"/>
              </a:solidFill>
              <a:ln>
                <a:noFill/>
              </a:ln>
              <a:effectLst/>
            </c:spPr>
            <c:extLst>
              <c:ext xmlns:c16="http://schemas.microsoft.com/office/drawing/2014/chart" uri="{C3380CC4-5D6E-409C-BE32-E72D297353CC}">
                <c16:uniqueId val="{00000007-20AB-40F0-BA97-755B6ED1A81A}"/>
              </c:ext>
            </c:extLst>
          </c:dPt>
          <c:dPt>
            <c:idx val="4"/>
            <c:bubble3D val="0"/>
            <c:spPr>
              <a:solidFill>
                <a:srgbClr val="FFC000"/>
              </a:solidFill>
              <a:ln>
                <a:noFill/>
              </a:ln>
              <a:effectLst/>
            </c:spPr>
            <c:extLst>
              <c:ext xmlns:c16="http://schemas.microsoft.com/office/drawing/2014/chart" uri="{C3380CC4-5D6E-409C-BE32-E72D297353CC}">
                <c16:uniqueId val="{00000009-20AB-40F0-BA97-755B6ED1A81A}"/>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20AB-40F0-BA97-755B6ED1A81A}"/>
              </c:ext>
            </c:extLst>
          </c:dPt>
          <c:dPt>
            <c:idx val="6"/>
            <c:bubble3D val="0"/>
            <c:spPr>
              <a:solidFill>
                <a:srgbClr val="FFFF00"/>
              </a:solidFill>
              <a:ln>
                <a:noFill/>
              </a:ln>
              <a:effectLst/>
            </c:spPr>
            <c:extLst>
              <c:ext xmlns:c16="http://schemas.microsoft.com/office/drawing/2014/chart" uri="{C3380CC4-5D6E-409C-BE32-E72D297353CC}">
                <c16:uniqueId val="{0000000D-20AB-40F0-BA97-755B6ED1A81A}"/>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20AB-40F0-BA97-755B6ED1A81A}"/>
              </c:ext>
            </c:extLst>
          </c:dPt>
          <c:dPt>
            <c:idx val="8"/>
            <c:bubble3D val="0"/>
            <c:spPr>
              <a:solidFill>
                <a:srgbClr val="00B050"/>
              </a:solidFill>
              <a:ln>
                <a:noFill/>
              </a:ln>
              <a:effectLst/>
            </c:spPr>
            <c:extLst>
              <c:ext xmlns:c16="http://schemas.microsoft.com/office/drawing/2014/chart" uri="{C3380CC4-5D6E-409C-BE32-E72D297353CC}">
                <c16:uniqueId val="{00000011-20AB-40F0-BA97-755B6ED1A81A}"/>
              </c:ext>
            </c:extLst>
          </c:dPt>
          <c:dPt>
            <c:idx val="9"/>
            <c:bubble3D val="0"/>
            <c:spPr>
              <a:noFill/>
              <a:ln>
                <a:noFill/>
              </a:ln>
              <a:effectLst/>
            </c:spPr>
            <c:extLst>
              <c:ext xmlns:c16="http://schemas.microsoft.com/office/drawing/2014/chart" uri="{C3380CC4-5D6E-409C-BE32-E72D297353CC}">
                <c16:uniqueId val="{00000013-20AB-40F0-BA97-755B6ED1A81A}"/>
              </c:ext>
            </c:extLst>
          </c:dPt>
          <c:dLbls>
            <c:dLbl>
              <c:idx val="0"/>
              <c:layout>
                <c:manualLayout>
                  <c:x val="-7.8965532004883404E-2"/>
                  <c:y val="-6.1121502066326841E-2"/>
                </c:manualLayout>
              </c:layout>
              <c:tx>
                <c:rich>
                  <a:bodyPr/>
                  <a:lstStyle/>
                  <a:p>
                    <a:fld id="{CFC6E31E-C186-4B56-8375-B1C66CDB6B4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0AB-40F0-BA97-755B6ED1A81A}"/>
                </c:ext>
              </c:extLst>
            </c:dLbl>
            <c:dLbl>
              <c:idx val="1"/>
              <c:layout>
                <c:manualLayout>
                  <c:x val="-6.3548379354232715E-2"/>
                  <c:y val="-8.9428185035189775E-2"/>
                </c:manualLayout>
              </c:layout>
              <c:tx>
                <c:rich>
                  <a:bodyPr/>
                  <a:lstStyle/>
                  <a:p>
                    <a:fld id="{5026D348-7600-46DF-A049-63D5FF51E6F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0AB-40F0-BA97-755B6ED1A81A}"/>
                </c:ext>
              </c:extLst>
            </c:dLbl>
            <c:dLbl>
              <c:idx val="2"/>
              <c:layout>
                <c:manualLayout>
                  <c:x val="-3.0374910848027854E-2"/>
                  <c:y val="-9.1188156167979026E-2"/>
                </c:manualLayout>
              </c:layout>
              <c:tx>
                <c:rich>
                  <a:bodyPr/>
                  <a:lstStyle/>
                  <a:p>
                    <a:fld id="{01F5BE5A-6AC9-4C31-96C9-37493A2E05E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0AB-40F0-BA97-755B6ED1A81A}"/>
                </c:ext>
              </c:extLst>
            </c:dLbl>
            <c:dLbl>
              <c:idx val="3"/>
              <c:layout>
                <c:manualLayout>
                  <c:x val="-1.3436046601984674E-2"/>
                  <c:y val="-8.0863567370287687E-2"/>
                </c:manualLayout>
              </c:layout>
              <c:tx>
                <c:rich>
                  <a:bodyPr/>
                  <a:lstStyle/>
                  <a:p>
                    <a:fld id="{D01474A5-FF10-4B21-95E9-23541EF59B3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0AB-40F0-BA97-755B6ED1A81A}"/>
                </c:ext>
              </c:extLst>
            </c:dLbl>
            <c:dLbl>
              <c:idx val="4"/>
              <c:layout>
                <c:manualLayout>
                  <c:x val="2.9113456350620829E-3"/>
                  <c:y val="-8.0407831884664618E-2"/>
                </c:manualLayout>
              </c:layout>
              <c:tx>
                <c:rich>
                  <a:bodyPr/>
                  <a:lstStyle/>
                  <a:p>
                    <a:fld id="{94FADB99-1198-4F89-A43D-AF763E5063D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0AB-40F0-BA97-755B6ED1A81A}"/>
                </c:ext>
              </c:extLst>
            </c:dLbl>
            <c:dLbl>
              <c:idx val="5"/>
              <c:layout>
                <c:manualLayout>
                  <c:x val="2.5256795704973082E-2"/>
                  <c:y val="-8.4641287327075806E-2"/>
                </c:manualLayout>
              </c:layout>
              <c:tx>
                <c:rich>
                  <a:bodyPr/>
                  <a:lstStyle/>
                  <a:p>
                    <a:fld id="{291FA99E-DD5A-4C41-8D39-7FB369313FC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0AB-40F0-BA97-755B6ED1A81A}"/>
                </c:ext>
              </c:extLst>
            </c:dLbl>
            <c:dLbl>
              <c:idx val="6"/>
              <c:layout>
                <c:manualLayout>
                  <c:x val="3.7295123676541343E-2"/>
                  <c:y val="-7.6972980560660556E-2"/>
                </c:manualLayout>
              </c:layout>
              <c:tx>
                <c:rich>
                  <a:bodyPr/>
                  <a:lstStyle/>
                  <a:p>
                    <a:fld id="{878A02CB-3808-4278-932B-5A3F43E4429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0AB-40F0-BA97-755B6ED1A81A}"/>
                </c:ext>
              </c:extLst>
            </c:dLbl>
            <c:dLbl>
              <c:idx val="7"/>
              <c:layout>
                <c:manualLayout>
                  <c:x val="3.7113799568918117E-2"/>
                  <c:y val="-7.3341849218000299E-2"/>
                </c:manualLayout>
              </c:layout>
              <c:tx>
                <c:rich>
                  <a:bodyPr/>
                  <a:lstStyle/>
                  <a:p>
                    <a:fld id="{DA8939E9-815B-4FB1-8B8E-1073CF18A88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0AB-40F0-BA97-755B6ED1A81A}"/>
                </c:ext>
              </c:extLst>
            </c:dLbl>
            <c:dLbl>
              <c:idx val="8"/>
              <c:layout>
                <c:manualLayout>
                  <c:x val="7.0389239114499194E-2"/>
                  <c:y val="-9.9791073886198525E-2"/>
                </c:manualLayout>
              </c:layout>
              <c:tx>
                <c:rich>
                  <a:bodyPr/>
                  <a:lstStyle/>
                  <a:p>
                    <a:fld id="{BA5AC814-E01A-42C5-8644-68078190DB9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0AB-40F0-BA97-755B6ED1A81A}"/>
                </c:ext>
              </c:extLst>
            </c:dLbl>
            <c:dLbl>
              <c:idx val="9"/>
              <c:layout>
                <c:manualLayout>
                  <c:x val="0.29770593509895282"/>
                  <c:y val="-0.38702739501312333"/>
                </c:manualLayout>
              </c:layout>
              <c:tx>
                <c:rich>
                  <a:bodyPr/>
                  <a:lstStyle/>
                  <a:p>
                    <a:fld id="{88FC719D-55D8-4F7C-979A-E258C0E34AA3}" type="CELLRANGE">
                      <a:rPr lang="en-US" sz="2400">
                        <a:solidFill>
                          <a:schemeClr val="tx1"/>
                        </a:solidFill>
                      </a:rPr>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0AB-40F0-BA97-755B6ED1A81A}"/>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Distracción'!$C$3:$C$12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Distracción'!$B$3:$B$12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20AB-40F0-BA97-755B6ED1A81A}"/>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Distracción'!$B$18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20AB-40F0-BA97-755B6ED1A81A}"/>
              </c:ext>
            </c:extLst>
          </c:dPt>
          <c:xVal>
            <c:numRef>
              <c:f>'Avance Distracción'!$C$19:$C$20</c:f>
              <c:numCache>
                <c:formatCode>General</c:formatCode>
                <c:ptCount val="2"/>
                <c:pt idx="0">
                  <c:v>0</c:v>
                </c:pt>
                <c:pt idx="1">
                  <c:v>-0.96592566783964773</c:v>
                </c:pt>
              </c:numCache>
            </c:numRef>
          </c:xVal>
          <c:yVal>
            <c:numRef>
              <c:f>'Avance Distracción'!$D$19:$D$20</c:f>
              <c:numCache>
                <c:formatCode>General</c:formatCode>
                <c:ptCount val="2"/>
                <c:pt idx="0">
                  <c:v>0</c:v>
                </c:pt>
                <c:pt idx="1">
                  <c:v>0.2588196364430847</c:v>
                </c:pt>
              </c:numCache>
            </c:numRef>
          </c:yVal>
          <c:smooth val="1"/>
          <c:extLst>
            <c:ext xmlns:c16="http://schemas.microsoft.com/office/drawing/2014/chart" uri="{C3380CC4-5D6E-409C-BE32-E72D297353CC}">
              <c16:uniqueId val="{00000017-20AB-40F0-BA97-755B6ED1A81A}"/>
            </c:ext>
          </c:extLst>
        </c:ser>
        <c:dLbls>
          <c:showLegendKey val="0"/>
          <c:showVal val="0"/>
          <c:showCatName val="0"/>
          <c:showSerName val="0"/>
          <c:showPercent val="0"/>
          <c:showBubbleSize val="0"/>
        </c:dLbls>
        <c:axId val="159473664"/>
        <c:axId val="159451392"/>
      </c:scatterChart>
      <c:valAx>
        <c:axId val="159451392"/>
        <c:scaling>
          <c:orientation val="minMax"/>
          <c:max val="1"/>
          <c:min val="-1"/>
        </c:scaling>
        <c:delete val="1"/>
        <c:axPos val="l"/>
        <c:numFmt formatCode="General" sourceLinked="1"/>
        <c:majorTickMark val="out"/>
        <c:minorTickMark val="none"/>
        <c:tickLblPos val="nextTo"/>
        <c:crossAx val="159473664"/>
        <c:crosses val="autoZero"/>
        <c:crossBetween val="midCat"/>
      </c:valAx>
      <c:valAx>
        <c:axId val="159473664"/>
        <c:scaling>
          <c:orientation val="minMax"/>
          <c:max val="1"/>
          <c:min val="-1"/>
        </c:scaling>
        <c:delete val="1"/>
        <c:axPos val="b"/>
        <c:numFmt formatCode="General" sourceLinked="1"/>
        <c:majorTickMark val="out"/>
        <c:minorTickMark val="none"/>
        <c:tickLblPos val="nextTo"/>
        <c:crossAx val="15945139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de la Distracción'!$C$12</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de la Distracción'!$I$11:$O$11</c:f>
              <c:strCache>
                <c:ptCount val="7"/>
                <c:pt idx="0">
                  <c:v>JUNIO</c:v>
                </c:pt>
                <c:pt idx="1">
                  <c:v>JULIO</c:v>
                </c:pt>
                <c:pt idx="2">
                  <c:v>AGOSTO</c:v>
                </c:pt>
                <c:pt idx="3">
                  <c:v>SEPTIEMBRE</c:v>
                </c:pt>
                <c:pt idx="4">
                  <c:v>OCTUBRE</c:v>
                </c:pt>
                <c:pt idx="5">
                  <c:v>NOVIEMBRE</c:v>
                </c:pt>
                <c:pt idx="6">
                  <c:v>DICIEMBRE</c:v>
                </c:pt>
              </c:strCache>
            </c:strRef>
          </c:cat>
          <c:val>
            <c:numRef>
              <c:f>'Cumpli. PGR de la Distracción'!$I$12:$O$12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0A7C-4BC8-90A0-DC4639821443}"/>
            </c:ext>
          </c:extLst>
        </c:ser>
        <c:ser>
          <c:idx val="1"/>
          <c:order val="1"/>
          <c:tx>
            <c:strRef>
              <c:f>'Cumpli. PGR de la Distracción'!$C$13</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de la Distracción'!$I$11:$O$11</c:f>
              <c:strCache>
                <c:ptCount val="7"/>
                <c:pt idx="0">
                  <c:v>JUNIO</c:v>
                </c:pt>
                <c:pt idx="1">
                  <c:v>JULIO</c:v>
                </c:pt>
                <c:pt idx="2">
                  <c:v>AGOSTO</c:v>
                </c:pt>
                <c:pt idx="3">
                  <c:v>SEPTIEMBRE</c:v>
                </c:pt>
                <c:pt idx="4">
                  <c:v>OCTUBRE</c:v>
                </c:pt>
                <c:pt idx="5">
                  <c:v>NOVIEMBRE</c:v>
                </c:pt>
                <c:pt idx="6">
                  <c:v>DICIEMBRE</c:v>
                </c:pt>
              </c:strCache>
            </c:strRef>
          </c:cat>
          <c:val>
            <c:numRef>
              <c:f>'Cumpli. PGR de la Distracción'!$I$13:$O$13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0A7C-4BC8-90A0-DC4639821443}"/>
            </c:ext>
          </c:extLst>
        </c:ser>
        <c:dLbls>
          <c:showLegendKey val="0"/>
          <c:showVal val="1"/>
          <c:showCatName val="0"/>
          <c:showSerName val="0"/>
          <c:showPercent val="0"/>
          <c:showBubbleSize val="0"/>
        </c:dLbls>
        <c:smooth val="0"/>
        <c:axId val="160209152"/>
        <c:axId val="160216192"/>
      </c:lineChart>
      <c:catAx>
        <c:axId val="16020915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16192"/>
        <c:crosses val="autoZero"/>
        <c:auto val="1"/>
        <c:lblAlgn val="ctr"/>
        <c:lblOffset val="100"/>
        <c:noMultiLvlLbl val="0"/>
      </c:catAx>
      <c:valAx>
        <c:axId val="160216192"/>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09152"/>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D76E-4D54-AAB0-F4BA22AD19FF}"/>
              </c:ext>
            </c:extLst>
          </c:dPt>
          <c:dPt>
            <c:idx val="1"/>
            <c:bubble3D val="0"/>
            <c:spPr>
              <a:solidFill>
                <a:srgbClr val="FF0000"/>
              </a:solidFill>
              <a:ln>
                <a:noFill/>
              </a:ln>
              <a:effectLst/>
            </c:spPr>
            <c:extLst>
              <c:ext xmlns:c16="http://schemas.microsoft.com/office/drawing/2014/chart" uri="{C3380CC4-5D6E-409C-BE32-E72D297353CC}">
                <c16:uniqueId val="{00000003-D76E-4D54-AAB0-F4BA22AD19FF}"/>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D76E-4D54-AAB0-F4BA22AD19FF}"/>
              </c:ext>
            </c:extLst>
          </c:dPt>
          <c:dPt>
            <c:idx val="3"/>
            <c:bubble3D val="0"/>
            <c:spPr>
              <a:solidFill>
                <a:srgbClr val="FFC000"/>
              </a:solidFill>
              <a:ln>
                <a:noFill/>
              </a:ln>
              <a:effectLst/>
            </c:spPr>
            <c:extLst>
              <c:ext xmlns:c16="http://schemas.microsoft.com/office/drawing/2014/chart" uri="{C3380CC4-5D6E-409C-BE32-E72D297353CC}">
                <c16:uniqueId val="{00000007-D76E-4D54-AAB0-F4BA22AD19FF}"/>
              </c:ext>
            </c:extLst>
          </c:dPt>
          <c:dPt>
            <c:idx val="4"/>
            <c:bubble3D val="0"/>
            <c:spPr>
              <a:solidFill>
                <a:srgbClr val="FFC000"/>
              </a:solidFill>
              <a:ln>
                <a:noFill/>
              </a:ln>
              <a:effectLst/>
            </c:spPr>
            <c:extLst>
              <c:ext xmlns:c16="http://schemas.microsoft.com/office/drawing/2014/chart" uri="{C3380CC4-5D6E-409C-BE32-E72D297353CC}">
                <c16:uniqueId val="{00000009-D76E-4D54-AAB0-F4BA22AD19FF}"/>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D76E-4D54-AAB0-F4BA22AD19FF}"/>
              </c:ext>
            </c:extLst>
          </c:dPt>
          <c:dPt>
            <c:idx val="6"/>
            <c:bubble3D val="0"/>
            <c:spPr>
              <a:solidFill>
                <a:srgbClr val="FFFF00"/>
              </a:solidFill>
              <a:ln>
                <a:noFill/>
              </a:ln>
              <a:effectLst/>
            </c:spPr>
            <c:extLst>
              <c:ext xmlns:c16="http://schemas.microsoft.com/office/drawing/2014/chart" uri="{C3380CC4-5D6E-409C-BE32-E72D297353CC}">
                <c16:uniqueId val="{0000000D-D76E-4D54-AAB0-F4BA22AD19FF}"/>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D76E-4D54-AAB0-F4BA22AD19FF}"/>
              </c:ext>
            </c:extLst>
          </c:dPt>
          <c:dPt>
            <c:idx val="8"/>
            <c:bubble3D val="0"/>
            <c:spPr>
              <a:solidFill>
                <a:srgbClr val="00B050"/>
              </a:solidFill>
              <a:ln>
                <a:noFill/>
              </a:ln>
              <a:effectLst/>
            </c:spPr>
            <c:extLst>
              <c:ext xmlns:c16="http://schemas.microsoft.com/office/drawing/2014/chart" uri="{C3380CC4-5D6E-409C-BE32-E72D297353CC}">
                <c16:uniqueId val="{00000011-D76E-4D54-AAB0-F4BA22AD19FF}"/>
              </c:ext>
            </c:extLst>
          </c:dPt>
          <c:dPt>
            <c:idx val="9"/>
            <c:bubble3D val="0"/>
            <c:spPr>
              <a:noFill/>
              <a:ln>
                <a:noFill/>
              </a:ln>
              <a:effectLst/>
            </c:spPr>
            <c:extLst>
              <c:ext xmlns:c16="http://schemas.microsoft.com/office/drawing/2014/chart" uri="{C3380CC4-5D6E-409C-BE32-E72D297353CC}">
                <c16:uniqueId val="{00000013-D76E-4D54-AAB0-F4BA22AD19FF}"/>
              </c:ext>
            </c:extLst>
          </c:dPt>
          <c:dLbls>
            <c:dLbl>
              <c:idx val="0"/>
              <c:layout>
                <c:manualLayout>
                  <c:x val="-7.8965532004883404E-2"/>
                  <c:y val="-6.1121502066326841E-2"/>
                </c:manualLayout>
              </c:layout>
              <c:tx>
                <c:rich>
                  <a:bodyPr/>
                  <a:lstStyle/>
                  <a:p>
                    <a:fld id="{FD22714F-F108-4054-824E-96FEB060408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76E-4D54-AAB0-F4BA22AD19FF}"/>
                </c:ext>
              </c:extLst>
            </c:dLbl>
            <c:dLbl>
              <c:idx val="1"/>
              <c:layout>
                <c:manualLayout>
                  <c:x val="-6.3548379354232715E-2"/>
                  <c:y val="-8.9428185035189775E-2"/>
                </c:manualLayout>
              </c:layout>
              <c:tx>
                <c:rich>
                  <a:bodyPr/>
                  <a:lstStyle/>
                  <a:p>
                    <a:fld id="{EE4CD693-682D-46E9-8582-268353E3AD0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76E-4D54-AAB0-F4BA22AD19FF}"/>
                </c:ext>
              </c:extLst>
            </c:dLbl>
            <c:dLbl>
              <c:idx val="2"/>
              <c:layout>
                <c:manualLayout>
                  <c:x val="-2.9176462644494028E-2"/>
                  <c:y val="-9.0582619026666894E-2"/>
                </c:manualLayout>
              </c:layout>
              <c:tx>
                <c:rich>
                  <a:bodyPr/>
                  <a:lstStyle/>
                  <a:p>
                    <a:fld id="{D366A9D6-3F9F-47AF-A23D-C639CAFFDA6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76E-4D54-AAB0-F4BA22AD19FF}"/>
                </c:ext>
              </c:extLst>
            </c:dLbl>
            <c:dLbl>
              <c:idx val="3"/>
              <c:layout>
                <c:manualLayout>
                  <c:x val="-1.6338680847308218E-2"/>
                  <c:y val="-8.5023827612624781E-2"/>
                </c:manualLayout>
              </c:layout>
              <c:tx>
                <c:rich>
                  <a:bodyPr/>
                  <a:lstStyle/>
                  <a:p>
                    <a:fld id="{6BDA87BB-C5C3-4C38-9C28-35A314A3D032}"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76E-4D54-AAB0-F4BA22AD19FF}"/>
                </c:ext>
              </c:extLst>
            </c:dLbl>
            <c:dLbl>
              <c:idx val="4"/>
              <c:layout>
                <c:manualLayout>
                  <c:x val="6.2579949534100196E-3"/>
                  <c:y val="-8.8624600790266378E-2"/>
                </c:manualLayout>
              </c:layout>
              <c:tx>
                <c:rich>
                  <a:bodyPr/>
                  <a:lstStyle/>
                  <a:p>
                    <a:fld id="{3C752605-A1D0-4954-BB2C-33B27D32C4A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76E-4D54-AAB0-F4BA22AD19FF}"/>
                </c:ext>
              </c:extLst>
            </c:dLbl>
            <c:dLbl>
              <c:idx val="5"/>
              <c:layout>
                <c:manualLayout>
                  <c:x val="3.4437979364912268E-2"/>
                  <c:y val="-7.4644893589055419E-2"/>
                </c:manualLayout>
              </c:layout>
              <c:tx>
                <c:rich>
                  <a:bodyPr/>
                  <a:lstStyle/>
                  <a:p>
                    <a:fld id="{D688C058-F3A1-49C7-B6C8-BDFCA40DCCD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76E-4D54-AAB0-F4BA22AD19FF}"/>
                </c:ext>
              </c:extLst>
            </c:dLbl>
            <c:dLbl>
              <c:idx val="6"/>
              <c:layout>
                <c:manualLayout>
                  <c:x val="4.1856339127448197E-2"/>
                  <c:y val="-7.4965427243252461E-2"/>
                </c:manualLayout>
              </c:layout>
              <c:tx>
                <c:rich>
                  <a:bodyPr/>
                  <a:lstStyle/>
                  <a:p>
                    <a:fld id="{AD017D67-EA3C-4B4F-946E-3C27568DCF02}"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76E-4D54-AAB0-F4BA22AD19FF}"/>
                </c:ext>
              </c:extLst>
            </c:dLbl>
            <c:dLbl>
              <c:idx val="7"/>
              <c:layout>
                <c:manualLayout>
                  <c:x val="5.5682358307892907E-2"/>
                  <c:y val="-7.3341837243966354E-2"/>
                </c:manualLayout>
              </c:layout>
              <c:tx>
                <c:rich>
                  <a:bodyPr/>
                  <a:lstStyle/>
                  <a:p>
                    <a:fld id="{C32A6576-18B3-4D99-9286-59113A696A4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76E-4D54-AAB0-F4BA22AD19FF}"/>
                </c:ext>
              </c:extLst>
            </c:dLbl>
            <c:dLbl>
              <c:idx val="8"/>
              <c:layout>
                <c:manualLayout>
                  <c:x val="7.0389239114499194E-2"/>
                  <c:y val="-9.9791073886198525E-2"/>
                </c:manualLayout>
              </c:layout>
              <c:tx>
                <c:rich>
                  <a:bodyPr/>
                  <a:lstStyle/>
                  <a:p>
                    <a:fld id="{58C8F5F0-16BF-447F-8B17-C855BC13E07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76E-4D54-AAB0-F4BA22AD19FF}"/>
                </c:ext>
              </c:extLst>
            </c:dLbl>
            <c:dLbl>
              <c:idx val="9"/>
              <c:layout>
                <c:manualLayout>
                  <c:x val="0.38724603561961091"/>
                  <c:y val="-0.3849058725475929"/>
                </c:manualLayout>
              </c:layout>
              <c:tx>
                <c:rich>
                  <a:bodyPr/>
                  <a:lstStyle/>
                  <a:p>
                    <a:fld id="{A9FC0F7B-60B8-4DD6-A68E-B764A30C238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76E-4D54-AAB0-F4BA22AD19FF}"/>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Distracción'!$C$3:$C$12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Distracción'!$B$3:$B$12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D76E-4D54-AAB0-F4BA22AD19FF}"/>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Distracción'!$B$18</c:f>
              <c:strCache>
                <c:ptCount val="1"/>
                <c:pt idx="0">
                  <c:v>Puntos</c:v>
                </c:pt>
              </c:strCache>
            </c:strRef>
          </c:tx>
          <c:spPr>
            <a:ln w="76200" cap="rnd">
              <a:solidFill>
                <a:schemeClr val="tx1"/>
              </a:solidFill>
              <a:round/>
              <a:headEnd type="oval" w="lg" len="lg"/>
              <a:tailEnd type="stealth"/>
            </a:ln>
            <a:effectLst/>
          </c:spPr>
          <c:marker>
            <c:symbol val="none"/>
          </c:marker>
          <c:dPt>
            <c:idx val="1"/>
            <c:marker>
              <c:symbol val="none"/>
            </c:marker>
            <c:bubble3D val="0"/>
            <c:spPr>
              <a:ln w="76200" cap="rnd">
                <a:solidFill>
                  <a:schemeClr val="tx1"/>
                </a:solidFill>
                <a:round/>
                <a:headEnd type="oval" w="med" len="med"/>
                <a:tailEnd type="stealth" w="lg" len="med"/>
              </a:ln>
              <a:effectLst/>
            </c:spPr>
            <c:extLst>
              <c:ext xmlns:c16="http://schemas.microsoft.com/office/drawing/2014/chart" uri="{C3380CC4-5D6E-409C-BE32-E72D297353CC}">
                <c16:uniqueId val="{00000016-D76E-4D54-AAB0-F4BA22AD19FF}"/>
              </c:ext>
            </c:extLst>
          </c:dPt>
          <c:xVal>
            <c:numRef>
              <c:f>'Avance Distracción'!$C$19:$C$20</c:f>
              <c:numCache>
                <c:formatCode>General</c:formatCode>
                <c:ptCount val="2"/>
                <c:pt idx="0">
                  <c:v>0</c:v>
                </c:pt>
                <c:pt idx="1">
                  <c:v>-0.96592566783964773</c:v>
                </c:pt>
              </c:numCache>
            </c:numRef>
          </c:xVal>
          <c:yVal>
            <c:numRef>
              <c:f>'Avance Distracción'!$D$19:$D$20</c:f>
              <c:numCache>
                <c:formatCode>General</c:formatCode>
                <c:ptCount val="2"/>
                <c:pt idx="0">
                  <c:v>0</c:v>
                </c:pt>
                <c:pt idx="1">
                  <c:v>0.2588196364430847</c:v>
                </c:pt>
              </c:numCache>
            </c:numRef>
          </c:yVal>
          <c:smooth val="1"/>
          <c:extLst>
            <c:ext xmlns:c16="http://schemas.microsoft.com/office/drawing/2014/chart" uri="{C3380CC4-5D6E-409C-BE32-E72D297353CC}">
              <c16:uniqueId val="{00000017-D76E-4D54-AAB0-F4BA22AD19FF}"/>
            </c:ext>
          </c:extLst>
        </c:ser>
        <c:dLbls>
          <c:showLegendKey val="0"/>
          <c:showVal val="0"/>
          <c:showCatName val="0"/>
          <c:showSerName val="0"/>
          <c:showPercent val="0"/>
          <c:showBubbleSize val="0"/>
        </c:dLbls>
        <c:axId val="160696960"/>
        <c:axId val="160695424"/>
      </c:scatterChart>
      <c:valAx>
        <c:axId val="160695424"/>
        <c:scaling>
          <c:orientation val="minMax"/>
          <c:max val="1"/>
          <c:min val="-1"/>
        </c:scaling>
        <c:delete val="1"/>
        <c:axPos val="l"/>
        <c:numFmt formatCode="General" sourceLinked="1"/>
        <c:majorTickMark val="out"/>
        <c:minorTickMark val="none"/>
        <c:tickLblPos val="nextTo"/>
        <c:crossAx val="160696960"/>
        <c:crosses val="autoZero"/>
        <c:crossBetween val="midCat"/>
      </c:valAx>
      <c:valAx>
        <c:axId val="160696960"/>
        <c:scaling>
          <c:orientation val="minMax"/>
          <c:max val="1"/>
          <c:min val="-1"/>
        </c:scaling>
        <c:delete val="1"/>
        <c:axPos val="b"/>
        <c:numFmt formatCode="General" sourceLinked="1"/>
        <c:majorTickMark val="out"/>
        <c:minorTickMark val="none"/>
        <c:tickLblPos val="nextTo"/>
        <c:crossAx val="16069542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de la Distracción'!$C$12</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de la Distracción'!$D$11:$O$11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 PGR de la Distracción'!$D$12:$O$12</c:f>
              <c:numCache>
                <c:formatCode>0%</c:formatCode>
                <c:ptCount val="12"/>
                <c:pt idx="0">
                  <c:v>0</c:v>
                </c:pt>
                <c:pt idx="1">
                  <c:v>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EB8-420A-8B62-7C23549FBB71}"/>
            </c:ext>
          </c:extLst>
        </c:ser>
        <c:ser>
          <c:idx val="1"/>
          <c:order val="1"/>
          <c:tx>
            <c:strRef>
              <c:f>'Cumpli. PGR de la Distracción'!$C$13</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de la Distracción'!$D$11:$O$11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 PGR de la Distracción'!$D$13:$O$13</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1-2EB8-420A-8B62-7C23549FBB71}"/>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3344"/>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'Indice Frecuencia x Distracción'!$C$14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'Indice Frecuencia x Distracción'!$D$11:$O$11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'Indice Frecuencia x Distracción'!$D$14:$O$14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9C5-484F-8D88-4637E4A97783}"/>
            </c:ext>
          </c:extLst>
        </c:ser>
        <c:ser>
          <c:idx val="1"/>
          <c:order val="1"/>
          <c:tx>
            <c:strRef>
              <c:f>'Indice Frecuencia x Distracción'!$C$15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'Indice Frecuencia x Distracción'!$D$11:$O$11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'Indice Frecuencia x Distracción'!$D$15:$O$15</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F9C5-484F-8D88-4637E4A97783}"/>
            </c:ext>
          </c:extLst>
        </c:ser>
        <c:dLbls>
          <c:showLegendKey val="0"/>
          <c:showVal val="1"/>
          <c:showCatName val="0"/>
          <c:showSerName val="0"/>
          <c:showPercent val="0"/>
          <c:showBubbleSize val="0"/>
        </c:dLbls>
        <c:smooth val="0"/>
        <c:axId val="18101760"/>
        <c:axId val="18103296"/>
      </c:lineChart>
      <c:catAx>
        <c:axId val="1810176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3296"/>
        <c:crosses val="autoZero"/>
        <c:auto val="1"/>
        <c:lblAlgn val="ctr"/>
        <c:lblOffset val="100"/>
        <c:noMultiLvlLbl val="0"/>
      </c:catAx>
      <c:valAx>
        <c:axId val="181032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1760"/>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AVANCE DEL PROGRAMA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C3E7-497C-A5FC-3F53F07BC455}"/>
              </c:ext>
            </c:extLst>
          </c:dPt>
          <c:dPt>
            <c:idx val="1"/>
            <c:bubble3D val="0"/>
            <c:spPr>
              <a:solidFill>
                <a:srgbClr val="FF0000"/>
              </a:solidFill>
              <a:ln>
                <a:noFill/>
              </a:ln>
              <a:effectLst/>
            </c:spPr>
            <c:extLst>
              <c:ext xmlns:c16="http://schemas.microsoft.com/office/drawing/2014/chart" uri="{C3380CC4-5D6E-409C-BE32-E72D297353CC}">
                <c16:uniqueId val="{00000003-C3E7-497C-A5FC-3F53F07BC455}"/>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C3E7-497C-A5FC-3F53F07BC455}"/>
              </c:ext>
            </c:extLst>
          </c:dPt>
          <c:dPt>
            <c:idx val="3"/>
            <c:bubble3D val="0"/>
            <c:spPr>
              <a:solidFill>
                <a:srgbClr val="FFC000"/>
              </a:solidFill>
              <a:ln>
                <a:noFill/>
              </a:ln>
              <a:effectLst/>
            </c:spPr>
            <c:extLst>
              <c:ext xmlns:c16="http://schemas.microsoft.com/office/drawing/2014/chart" uri="{C3380CC4-5D6E-409C-BE32-E72D297353CC}">
                <c16:uniqueId val="{00000007-C3E7-497C-A5FC-3F53F07BC455}"/>
              </c:ext>
            </c:extLst>
          </c:dPt>
          <c:dPt>
            <c:idx val="4"/>
            <c:bubble3D val="0"/>
            <c:spPr>
              <a:solidFill>
                <a:srgbClr val="FFC000"/>
              </a:solidFill>
              <a:ln>
                <a:noFill/>
              </a:ln>
              <a:effectLst/>
            </c:spPr>
            <c:extLst>
              <c:ext xmlns:c16="http://schemas.microsoft.com/office/drawing/2014/chart" uri="{C3380CC4-5D6E-409C-BE32-E72D297353CC}">
                <c16:uniqueId val="{00000009-C3E7-497C-A5FC-3F53F07BC455}"/>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C3E7-497C-A5FC-3F53F07BC455}"/>
              </c:ext>
            </c:extLst>
          </c:dPt>
          <c:dPt>
            <c:idx val="6"/>
            <c:bubble3D val="0"/>
            <c:spPr>
              <a:solidFill>
                <a:srgbClr val="FFFF00"/>
              </a:solidFill>
              <a:ln>
                <a:noFill/>
              </a:ln>
              <a:effectLst/>
            </c:spPr>
            <c:extLst>
              <c:ext xmlns:c16="http://schemas.microsoft.com/office/drawing/2014/chart" uri="{C3380CC4-5D6E-409C-BE32-E72D297353CC}">
                <c16:uniqueId val="{0000000D-C3E7-497C-A5FC-3F53F07BC455}"/>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C3E7-497C-A5FC-3F53F07BC455}"/>
              </c:ext>
            </c:extLst>
          </c:dPt>
          <c:dPt>
            <c:idx val="8"/>
            <c:bubble3D val="0"/>
            <c:spPr>
              <a:solidFill>
                <a:srgbClr val="00B050"/>
              </a:solidFill>
              <a:ln>
                <a:noFill/>
              </a:ln>
              <a:effectLst/>
            </c:spPr>
            <c:extLst>
              <c:ext xmlns:c16="http://schemas.microsoft.com/office/drawing/2014/chart" uri="{C3380CC4-5D6E-409C-BE32-E72D297353CC}">
                <c16:uniqueId val="{00000011-C3E7-497C-A5FC-3F53F07BC455}"/>
              </c:ext>
            </c:extLst>
          </c:dPt>
          <c:dPt>
            <c:idx val="9"/>
            <c:bubble3D val="0"/>
            <c:spPr>
              <a:noFill/>
              <a:ln>
                <a:noFill/>
              </a:ln>
              <a:effectLst/>
            </c:spPr>
            <c:extLst>
              <c:ext xmlns:c16="http://schemas.microsoft.com/office/drawing/2014/chart" uri="{C3380CC4-5D6E-409C-BE32-E72D297353CC}">
                <c16:uniqueId val="{00000013-C3E7-497C-A5FC-3F53F07BC455}"/>
              </c:ext>
            </c:extLst>
          </c:dPt>
          <c:dLbls>
            <c:dLbl>
              <c:idx val="0"/>
              <c:layout>
                <c:manualLayout>
                  <c:x val="-4.395203526733675E-2"/>
                  <c:y val="-6.1121427618157899E-2"/>
                </c:manualLayout>
              </c:layout>
              <c:tx>
                <c:rich>
                  <a:bodyPr/>
                  <a:lstStyle/>
                  <a:p>
                    <a:fld id="{10F9A63F-E131-498B-9ED5-88B638BAFF4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3E7-497C-A5FC-3F53F07BC455}"/>
                </c:ext>
              </c:extLst>
            </c:dLbl>
            <c:dLbl>
              <c:idx val="1"/>
              <c:layout>
                <c:manualLayout>
                  <c:x val="-2.8534775221589325E-2"/>
                  <c:y val="-6.5043056058670626E-2"/>
                </c:manualLayout>
              </c:layout>
              <c:tx>
                <c:rich>
                  <a:bodyPr/>
                  <a:lstStyle/>
                  <a:p>
                    <a:fld id="{037052BB-757D-4274-9F30-8BD20964B8C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3E7-497C-A5FC-3F53F07BC455}"/>
                </c:ext>
              </c:extLst>
            </c:dLbl>
            <c:dLbl>
              <c:idx val="2"/>
              <c:layout>
                <c:manualLayout>
                  <c:x val="-1.3984043372116081E-2"/>
                  <c:y val="-6.8271466066741684E-2"/>
                </c:manualLayout>
              </c:layout>
              <c:tx>
                <c:rich>
                  <a:bodyPr/>
                  <a:lstStyle/>
                  <a:p>
                    <a:fld id="{F900D873-66C0-4951-AE50-7558DBF92F62}"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3E7-497C-A5FC-3F53F07BC455}"/>
                </c:ext>
              </c:extLst>
            </c:dLbl>
            <c:dLbl>
              <c:idx val="3"/>
              <c:layout>
                <c:manualLayout>
                  <c:x val="-4.5223390041129533E-3"/>
                  <c:y val="-7.0825723055804493E-2"/>
                </c:manualLayout>
              </c:layout>
              <c:tx>
                <c:rich>
                  <a:bodyPr/>
                  <a:lstStyle/>
                  <a:p>
                    <a:fld id="{1EEDE2C6-DB32-4CFA-AFCB-7A32AEBCF69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3E7-497C-A5FC-3F53F07BC455}"/>
                </c:ext>
              </c:extLst>
            </c:dLbl>
            <c:dLbl>
              <c:idx val="4"/>
              <c:layout>
                <c:manualLayout>
                  <c:x val="-2.1822145732070214E-3"/>
                  <c:y val="-7.0369932571987828E-2"/>
                </c:manualLayout>
              </c:layout>
              <c:tx>
                <c:rich>
                  <a:bodyPr/>
                  <a:lstStyle/>
                  <a:p>
                    <a:fld id="{E3D4B69B-72DF-4D66-9D93-AB5FEFC922C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3E7-497C-A5FC-3F53F07BC455}"/>
                </c:ext>
              </c:extLst>
            </c:dLbl>
            <c:dLbl>
              <c:idx val="5"/>
              <c:layout>
                <c:manualLayout>
                  <c:x val="7.4293237402951592E-3"/>
                  <c:y val="-7.05882951071794E-2"/>
                </c:manualLayout>
              </c:layout>
              <c:tx>
                <c:rich>
                  <a:bodyPr/>
                  <a:lstStyle/>
                  <a:p>
                    <a:fld id="{A9052A05-4DAC-4DA7-9E64-B5ABAA9B5062}"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3E7-497C-A5FC-3F53F07BC455}"/>
                </c:ext>
              </c:extLst>
            </c:dLbl>
            <c:dLbl>
              <c:idx val="6"/>
              <c:layout>
                <c:manualLayout>
                  <c:x val="2.3287837882420215E-2"/>
                  <c:y val="-7.4965459825996325E-2"/>
                </c:manualLayout>
              </c:layout>
              <c:tx>
                <c:rich>
                  <a:bodyPr/>
                  <a:lstStyle/>
                  <a:p>
                    <a:fld id="{C86864E3-5620-4475-B769-F4CC097D90A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3E7-497C-A5FC-3F53F07BC455}"/>
                </c:ext>
              </c:extLst>
            </c:dLbl>
            <c:dLbl>
              <c:idx val="7"/>
              <c:layout>
                <c:manualLayout>
                  <c:x val="3.7113799568918117E-2"/>
                  <c:y val="-7.3341849218000299E-2"/>
                </c:manualLayout>
              </c:layout>
              <c:tx>
                <c:rich>
                  <a:bodyPr/>
                  <a:lstStyle/>
                  <a:p>
                    <a:fld id="{1406F21B-76B2-4F8D-91AD-AEE4F6567E9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3E7-497C-A5FC-3F53F07BC455}"/>
                </c:ext>
              </c:extLst>
            </c:dLbl>
            <c:dLbl>
              <c:idx val="8"/>
              <c:layout>
                <c:manualLayout>
                  <c:x val="4.7733452284074163E-2"/>
                  <c:y val="-6.4568200161420494E-2"/>
                </c:manualLayout>
              </c:layout>
              <c:tx>
                <c:rich>
                  <a:bodyPr/>
                  <a:lstStyle/>
                  <a:p>
                    <a:fld id="{B10D4A48-4FF5-4256-9D34-ABEDA33AE6A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3E7-497C-A5FC-3F53F07BC455}"/>
                </c:ext>
              </c:extLst>
            </c:dLbl>
            <c:dLbl>
              <c:idx val="9"/>
              <c:layout>
                <c:manualLayout>
                  <c:x val="0.27714125079728152"/>
                  <c:y val="-0.3292978208232446"/>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fld id="{6AEF6EDA-9E65-451D-A91D-0B779270A987}" type="CELLRANGE">
                      <a:rPr lang="en-US"/>
                      <a:pPr>
                        <a:defRPr>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3E7-497C-A5FC-3F53F07BC4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showDataLabelsRange val="1"/>
              </c:ext>
            </c:extLst>
          </c:dLbls>
          <c:val>
            <c:numRef>
              <c:f>'Avance Distracción'!$C$3:$C$12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Distracción'!$B$3:$B$12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C3E7-497C-A5FC-3F53F07BC455}"/>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'Avance Distracción'!$B$18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C3E7-497C-A5FC-3F53F07BC455}"/>
              </c:ext>
            </c:extLst>
          </c:dPt>
          <c:xVal>
            <c:numRef>
              <c:f>'Avance Distracción'!$C$19:$C$20</c:f>
              <c:numCache>
                <c:formatCode>General</c:formatCode>
                <c:ptCount val="2"/>
                <c:pt idx="0">
                  <c:v>0</c:v>
                </c:pt>
                <c:pt idx="1">
                  <c:v>-0.96592566783964773</c:v>
                </c:pt>
              </c:numCache>
            </c:numRef>
          </c:xVal>
          <c:yVal>
            <c:numRef>
              <c:f>'Avance Distracción'!$D$19:$D$20</c:f>
              <c:numCache>
                <c:formatCode>General</c:formatCode>
                <c:ptCount val="2"/>
                <c:pt idx="0">
                  <c:v>0</c:v>
                </c:pt>
                <c:pt idx="1">
                  <c:v>0.2588196364430847</c:v>
                </c:pt>
              </c:numCache>
            </c:numRef>
          </c:yVal>
          <c:smooth val="1"/>
          <c:extLst>
            <c:ext xmlns:c16="http://schemas.microsoft.com/office/drawing/2014/chart" uri="{C3380CC4-5D6E-409C-BE32-E72D297353CC}">
              <c16:uniqueId val="{00000017-C3E7-497C-A5FC-3F53F07BC455}"/>
            </c:ext>
          </c:extLst>
        </c:ser>
        <c:dLbls>
          <c:showLegendKey val="0"/>
          <c:showVal val="0"/>
          <c:showCatName val="0"/>
          <c:showSerName val="0"/>
          <c:showPercent val="0"/>
          <c:showBubbleSize val="0"/>
        </c:dLbls>
        <c:axId val="159833088"/>
        <c:axId val="159831552"/>
      </c:scatterChart>
      <c:valAx>
        <c:axId val="159831552"/>
        <c:scaling>
          <c:orientation val="minMax"/>
          <c:max val="1"/>
          <c:min val="-1"/>
        </c:scaling>
        <c:delete val="1"/>
        <c:axPos val="l"/>
        <c:numFmt formatCode="General" sourceLinked="1"/>
        <c:majorTickMark val="out"/>
        <c:minorTickMark val="none"/>
        <c:tickLblPos val="nextTo"/>
        <c:crossAx val="159833088"/>
        <c:crosses val="autoZero"/>
        <c:crossBetween val="midCat"/>
      </c:valAx>
      <c:valAx>
        <c:axId val="159833088"/>
        <c:scaling>
          <c:orientation val="minMax"/>
          <c:max val="1"/>
          <c:min val="-1"/>
        </c:scaling>
        <c:delete val="1"/>
        <c:axPos val="b"/>
        <c:numFmt formatCode="General" sourceLinked="1"/>
        <c:majorTickMark val="out"/>
        <c:minorTickMark val="none"/>
        <c:tickLblPos val="nextTo"/>
        <c:crossAx val="1598315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Protección Actores '!$C$12</c:f>
              <c:strCache>
                <c:ptCount val="1"/>
                <c:pt idx="0">
                  <c:v>RESULTADO</c:v>
                </c:pt>
              </c:strCache>
            </c:strRef>
          </c:tx>
          <c:spPr>
            <a:ln w="3810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Protección Actores '!$I$11:$O$11</c:f>
              <c:strCache>
                <c:ptCount val="7"/>
                <c:pt idx="0">
                  <c:v>JUNIO</c:v>
                </c:pt>
                <c:pt idx="1">
                  <c:v>JULIO</c:v>
                </c:pt>
                <c:pt idx="2">
                  <c:v>AGOSTO</c:v>
                </c:pt>
                <c:pt idx="3">
                  <c:v>SEPTIEMBRE</c:v>
                </c:pt>
                <c:pt idx="4">
                  <c:v>OCTUBRE</c:v>
                </c:pt>
                <c:pt idx="5">
                  <c:v>NOVIEMBRE</c:v>
                </c:pt>
                <c:pt idx="6">
                  <c:v>DICIEMBRE</c:v>
                </c:pt>
              </c:strCache>
            </c:strRef>
          </c:cat>
          <c:val>
            <c:numRef>
              <c:f>'Cumpli. PGR Protección Actores '!$I$12:$O$12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1D9D-4379-B965-86F76692F5A3}"/>
            </c:ext>
          </c:extLst>
        </c:ser>
        <c:ser>
          <c:idx val="1"/>
          <c:order val="1"/>
          <c:tx>
            <c:strRef>
              <c:f>'Cumpli. PGR Protección Actores '!$C$13</c:f>
              <c:strCache>
                <c:ptCount val="1"/>
                <c:pt idx="0">
                  <c:v>META</c:v>
                </c:pt>
              </c:strCache>
            </c:strRef>
          </c:tx>
          <c:spPr>
            <a:ln w="38100" cap="rnd">
              <a:solidFill>
                <a:schemeClr val="accent2"/>
              </a:solidFill>
              <a:round/>
            </a:ln>
            <a:effectLst/>
          </c:spPr>
          <c:marker>
            <c:symbol val="none"/>
          </c:marker>
          <c:dLbls>
            <c:delete val="1"/>
          </c:dLbls>
          <c:cat>
            <c:strRef>
              <c:f>'Cumpli. PGR Protección Actores '!$I$11:$O$11</c:f>
              <c:strCache>
                <c:ptCount val="7"/>
                <c:pt idx="0">
                  <c:v>JUNIO</c:v>
                </c:pt>
                <c:pt idx="1">
                  <c:v>JULIO</c:v>
                </c:pt>
                <c:pt idx="2">
                  <c:v>AGOSTO</c:v>
                </c:pt>
                <c:pt idx="3">
                  <c:v>SEPTIEMBRE</c:v>
                </c:pt>
                <c:pt idx="4">
                  <c:v>OCTUBRE</c:v>
                </c:pt>
                <c:pt idx="5">
                  <c:v>NOVIEMBRE</c:v>
                </c:pt>
                <c:pt idx="6">
                  <c:v>DICIEMBRE</c:v>
                </c:pt>
              </c:strCache>
            </c:strRef>
          </c:cat>
          <c:val>
            <c:numRef>
              <c:f>'Cumpli. PGR Protección Actores '!$I$13:$O$13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1D9D-4379-B965-86F76692F5A3}"/>
            </c:ext>
          </c:extLst>
        </c:ser>
        <c:dLbls>
          <c:showLegendKey val="0"/>
          <c:showVal val="1"/>
          <c:showCatName val="0"/>
          <c:showSerName val="0"/>
          <c:showPercent val="0"/>
          <c:showBubbleSize val="0"/>
        </c:dLbls>
        <c:smooth val="0"/>
        <c:axId val="159609984"/>
        <c:axId val="159611520"/>
      </c:lineChart>
      <c:catAx>
        <c:axId val="15960998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cap="none" spc="0" normalizeH="0" baseline="0">
                <a:solidFill>
                  <a:schemeClr val="dk1">
                    <a:lumMod val="65000"/>
                    <a:lumOff val="35000"/>
                  </a:schemeClr>
                </a:solidFill>
                <a:latin typeface="+mn-lt"/>
                <a:ea typeface="+mn-ea"/>
                <a:cs typeface="+mn-cs"/>
              </a:defRPr>
            </a:pPr>
            <a:endParaRPr lang="es-MX"/>
          </a:p>
        </c:txPr>
        <c:crossAx val="159611520"/>
        <c:crosses val="autoZero"/>
        <c:auto val="1"/>
        <c:lblAlgn val="ctr"/>
        <c:lblOffset val="100"/>
        <c:noMultiLvlLbl val="0"/>
      </c:catAx>
      <c:valAx>
        <c:axId val="15961152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s-MX"/>
          </a:p>
        </c:txPr>
        <c:crossAx val="15960998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CE7A-42E1-947F-340A6598BA71}"/>
              </c:ext>
            </c:extLst>
          </c:dPt>
          <c:dPt>
            <c:idx val="1"/>
            <c:bubble3D val="0"/>
            <c:spPr>
              <a:solidFill>
                <a:srgbClr val="FF0000"/>
              </a:solidFill>
              <a:ln>
                <a:noFill/>
              </a:ln>
              <a:effectLst/>
            </c:spPr>
            <c:extLst>
              <c:ext xmlns:c16="http://schemas.microsoft.com/office/drawing/2014/chart" uri="{C3380CC4-5D6E-409C-BE32-E72D297353CC}">
                <c16:uniqueId val="{00000003-CE7A-42E1-947F-340A6598BA71}"/>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CE7A-42E1-947F-340A6598BA71}"/>
              </c:ext>
            </c:extLst>
          </c:dPt>
          <c:dPt>
            <c:idx val="3"/>
            <c:bubble3D val="0"/>
            <c:spPr>
              <a:solidFill>
                <a:srgbClr val="FFC000"/>
              </a:solidFill>
              <a:ln>
                <a:noFill/>
              </a:ln>
              <a:effectLst/>
            </c:spPr>
            <c:extLst>
              <c:ext xmlns:c16="http://schemas.microsoft.com/office/drawing/2014/chart" uri="{C3380CC4-5D6E-409C-BE32-E72D297353CC}">
                <c16:uniqueId val="{00000007-CE7A-42E1-947F-340A6598BA71}"/>
              </c:ext>
            </c:extLst>
          </c:dPt>
          <c:dPt>
            <c:idx val="4"/>
            <c:bubble3D val="0"/>
            <c:spPr>
              <a:solidFill>
                <a:srgbClr val="FFC000"/>
              </a:solidFill>
              <a:ln>
                <a:noFill/>
              </a:ln>
              <a:effectLst/>
            </c:spPr>
            <c:extLst>
              <c:ext xmlns:c16="http://schemas.microsoft.com/office/drawing/2014/chart" uri="{C3380CC4-5D6E-409C-BE32-E72D297353CC}">
                <c16:uniqueId val="{00000009-CE7A-42E1-947F-340A6598BA71}"/>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CE7A-42E1-947F-340A6598BA71}"/>
              </c:ext>
            </c:extLst>
          </c:dPt>
          <c:dPt>
            <c:idx val="6"/>
            <c:bubble3D val="0"/>
            <c:spPr>
              <a:solidFill>
                <a:srgbClr val="FFFF00"/>
              </a:solidFill>
              <a:ln>
                <a:noFill/>
              </a:ln>
              <a:effectLst/>
            </c:spPr>
            <c:extLst>
              <c:ext xmlns:c16="http://schemas.microsoft.com/office/drawing/2014/chart" uri="{C3380CC4-5D6E-409C-BE32-E72D297353CC}">
                <c16:uniqueId val="{0000000D-CE7A-42E1-947F-340A6598BA71}"/>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CE7A-42E1-947F-340A6598BA71}"/>
              </c:ext>
            </c:extLst>
          </c:dPt>
          <c:dPt>
            <c:idx val="8"/>
            <c:bubble3D val="0"/>
            <c:spPr>
              <a:solidFill>
                <a:srgbClr val="00B050"/>
              </a:solidFill>
              <a:ln>
                <a:noFill/>
              </a:ln>
              <a:effectLst/>
            </c:spPr>
            <c:extLst>
              <c:ext xmlns:c16="http://schemas.microsoft.com/office/drawing/2014/chart" uri="{C3380CC4-5D6E-409C-BE32-E72D297353CC}">
                <c16:uniqueId val="{00000011-CE7A-42E1-947F-340A6598BA71}"/>
              </c:ext>
            </c:extLst>
          </c:dPt>
          <c:dPt>
            <c:idx val="9"/>
            <c:bubble3D val="0"/>
            <c:spPr>
              <a:noFill/>
              <a:ln>
                <a:noFill/>
              </a:ln>
              <a:effectLst/>
            </c:spPr>
            <c:extLst>
              <c:ext xmlns:c16="http://schemas.microsoft.com/office/drawing/2014/chart" uri="{C3380CC4-5D6E-409C-BE32-E72D297353CC}">
                <c16:uniqueId val="{00000013-CE7A-42E1-947F-340A6598BA71}"/>
              </c:ext>
            </c:extLst>
          </c:dPt>
          <c:dLbls>
            <c:dLbl>
              <c:idx val="0"/>
              <c:layout>
                <c:manualLayout>
                  <c:x val="-7.8965532004883404E-2"/>
                  <c:y val="-6.1121502066326841E-2"/>
                </c:manualLayout>
              </c:layout>
              <c:tx>
                <c:rich>
                  <a:bodyPr/>
                  <a:lstStyle/>
                  <a:p>
                    <a:fld id="{0A3E7E1A-68C3-4319-AFDB-BFAC358DB99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E7A-42E1-947F-340A6598BA71}"/>
                </c:ext>
              </c:extLst>
            </c:dLbl>
            <c:dLbl>
              <c:idx val="1"/>
              <c:layout>
                <c:manualLayout>
                  <c:x val="-6.3548379354232715E-2"/>
                  <c:y val="-8.9428185035189775E-2"/>
                </c:manualLayout>
              </c:layout>
              <c:tx>
                <c:rich>
                  <a:bodyPr/>
                  <a:lstStyle/>
                  <a:p>
                    <a:fld id="{256796D9-1DCD-429F-A41D-17F08E7003C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E7A-42E1-947F-340A6598BA71}"/>
                </c:ext>
              </c:extLst>
            </c:dLbl>
            <c:dLbl>
              <c:idx val="2"/>
              <c:layout>
                <c:manualLayout>
                  <c:x val="-3.0374910848027854E-2"/>
                  <c:y val="-9.1188156167979026E-2"/>
                </c:manualLayout>
              </c:layout>
              <c:tx>
                <c:rich>
                  <a:bodyPr/>
                  <a:lstStyle/>
                  <a:p>
                    <a:fld id="{F35A407F-BB13-4A8D-8666-7FF97C76F1A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E7A-42E1-947F-340A6598BA71}"/>
                </c:ext>
              </c:extLst>
            </c:dLbl>
            <c:dLbl>
              <c:idx val="3"/>
              <c:layout>
                <c:manualLayout>
                  <c:x val="-1.3436046601984674E-2"/>
                  <c:y val="-8.0863567370287687E-2"/>
                </c:manualLayout>
              </c:layout>
              <c:tx>
                <c:rich>
                  <a:bodyPr/>
                  <a:lstStyle/>
                  <a:p>
                    <a:fld id="{5097AC69-889B-4062-9703-227E42FBCC5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E7A-42E1-947F-340A6598BA71}"/>
                </c:ext>
              </c:extLst>
            </c:dLbl>
            <c:dLbl>
              <c:idx val="4"/>
              <c:layout>
                <c:manualLayout>
                  <c:x val="2.9113456350620829E-3"/>
                  <c:y val="-8.0407831884664618E-2"/>
                </c:manualLayout>
              </c:layout>
              <c:tx>
                <c:rich>
                  <a:bodyPr/>
                  <a:lstStyle/>
                  <a:p>
                    <a:fld id="{3D758045-B0B6-4FA3-9A1A-E1C950DE7B1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E7A-42E1-947F-340A6598BA71}"/>
                </c:ext>
              </c:extLst>
            </c:dLbl>
            <c:dLbl>
              <c:idx val="5"/>
              <c:layout>
                <c:manualLayout>
                  <c:x val="2.5256795704973082E-2"/>
                  <c:y val="-8.4641287327075806E-2"/>
                </c:manualLayout>
              </c:layout>
              <c:tx>
                <c:rich>
                  <a:bodyPr/>
                  <a:lstStyle/>
                  <a:p>
                    <a:fld id="{C17C0A30-2E5E-4DE2-8B03-20A43A5D37D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E7A-42E1-947F-340A6598BA71}"/>
                </c:ext>
              </c:extLst>
            </c:dLbl>
            <c:dLbl>
              <c:idx val="6"/>
              <c:layout>
                <c:manualLayout>
                  <c:x val="3.7295123676541343E-2"/>
                  <c:y val="-7.6972980560660556E-2"/>
                </c:manualLayout>
              </c:layout>
              <c:tx>
                <c:rich>
                  <a:bodyPr/>
                  <a:lstStyle/>
                  <a:p>
                    <a:fld id="{7C222DB2-CA83-47EA-BCCD-76D13817385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E7A-42E1-947F-340A6598BA71}"/>
                </c:ext>
              </c:extLst>
            </c:dLbl>
            <c:dLbl>
              <c:idx val="7"/>
              <c:layout>
                <c:manualLayout>
                  <c:x val="3.7113799568918117E-2"/>
                  <c:y val="-7.3341849218000299E-2"/>
                </c:manualLayout>
              </c:layout>
              <c:tx>
                <c:rich>
                  <a:bodyPr/>
                  <a:lstStyle/>
                  <a:p>
                    <a:fld id="{6BB92B41-5CD4-434B-BB9A-101CF60A722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E7A-42E1-947F-340A6598BA71}"/>
                </c:ext>
              </c:extLst>
            </c:dLbl>
            <c:dLbl>
              <c:idx val="8"/>
              <c:layout>
                <c:manualLayout>
                  <c:x val="7.0389239114499194E-2"/>
                  <c:y val="-9.9791073886198525E-2"/>
                </c:manualLayout>
              </c:layout>
              <c:tx>
                <c:rich>
                  <a:bodyPr/>
                  <a:lstStyle/>
                  <a:p>
                    <a:fld id="{1D06063A-7435-48D3-933A-D7228DFA1A1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E7A-42E1-947F-340A6598BA71}"/>
                </c:ext>
              </c:extLst>
            </c:dLbl>
            <c:dLbl>
              <c:idx val="9"/>
              <c:layout>
                <c:manualLayout>
                  <c:x val="0.29770593509895282"/>
                  <c:y val="-0.38702739501312333"/>
                </c:manualLayout>
              </c:layout>
              <c:tx>
                <c:rich>
                  <a:bodyPr/>
                  <a:lstStyle/>
                  <a:p>
                    <a:fld id="{88FC719D-55D8-4F7C-979A-E258C0E34AA3}" type="CELLRANGE">
                      <a:rPr lang="en-US" sz="2400">
                        <a:solidFill>
                          <a:schemeClr val="tx1"/>
                        </a:solidFill>
                      </a:rPr>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E7A-42E1-947F-340A6598BA71}"/>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Actores Vulnerables'!$C$3:$C$12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Actores Vulnerables'!$B$3:$B$12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CE7A-42E1-947F-340A6598BA71}"/>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Actores Vulnerables'!$B$18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CE7A-42E1-947F-340A6598BA71}"/>
              </c:ext>
            </c:extLst>
          </c:dPt>
          <c:xVal>
            <c:numRef>
              <c:f>'Avance Actores Vulnerables'!$C$19:$C$20</c:f>
              <c:numCache>
                <c:formatCode>General</c:formatCode>
                <c:ptCount val="2"/>
                <c:pt idx="0">
                  <c:v>0</c:v>
                </c:pt>
                <c:pt idx="1">
                  <c:v>-0.87301353216482058</c:v>
                </c:pt>
              </c:numCache>
            </c:numRef>
          </c:xVal>
          <c:yVal>
            <c:numRef>
              <c:f>'Avance Actores Vulnerables'!$D$19:$D$20</c:f>
              <c:numCache>
                <c:formatCode>General</c:formatCode>
                <c:ptCount val="2"/>
                <c:pt idx="0">
                  <c:v>0</c:v>
                </c:pt>
                <c:pt idx="1">
                  <c:v>0.48769598384352497</c:v>
                </c:pt>
              </c:numCache>
            </c:numRef>
          </c:yVal>
          <c:smooth val="1"/>
          <c:extLst>
            <c:ext xmlns:c16="http://schemas.microsoft.com/office/drawing/2014/chart" uri="{C3380CC4-5D6E-409C-BE32-E72D297353CC}">
              <c16:uniqueId val="{00000017-CE7A-42E1-947F-340A6598BA71}"/>
            </c:ext>
          </c:extLst>
        </c:ser>
        <c:dLbls>
          <c:showLegendKey val="0"/>
          <c:showVal val="0"/>
          <c:showCatName val="0"/>
          <c:showSerName val="0"/>
          <c:showPercent val="0"/>
          <c:showBubbleSize val="0"/>
        </c:dLbls>
        <c:axId val="159473664"/>
        <c:axId val="159451392"/>
      </c:scatterChart>
      <c:valAx>
        <c:axId val="159451392"/>
        <c:scaling>
          <c:orientation val="minMax"/>
          <c:max val="1"/>
          <c:min val="-1"/>
        </c:scaling>
        <c:delete val="1"/>
        <c:axPos val="l"/>
        <c:numFmt formatCode="General" sourceLinked="1"/>
        <c:majorTickMark val="out"/>
        <c:minorTickMark val="none"/>
        <c:tickLblPos val="nextTo"/>
        <c:crossAx val="159473664"/>
        <c:crosses val="autoZero"/>
        <c:crossBetween val="midCat"/>
      </c:valAx>
      <c:valAx>
        <c:axId val="159473664"/>
        <c:scaling>
          <c:orientation val="minMax"/>
          <c:max val="1"/>
          <c:min val="-1"/>
        </c:scaling>
        <c:delete val="1"/>
        <c:axPos val="b"/>
        <c:numFmt formatCode="General" sourceLinked="1"/>
        <c:majorTickMark val="out"/>
        <c:minorTickMark val="none"/>
        <c:tickLblPos val="nextTo"/>
        <c:crossAx val="15945139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Protección Actores '!$C$12</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Protección Actores '!$I$11:$O$11</c:f>
              <c:strCache>
                <c:ptCount val="7"/>
                <c:pt idx="0">
                  <c:v>JUNIO</c:v>
                </c:pt>
                <c:pt idx="1">
                  <c:v>JULIO</c:v>
                </c:pt>
                <c:pt idx="2">
                  <c:v>AGOSTO</c:v>
                </c:pt>
                <c:pt idx="3">
                  <c:v>SEPTIEMBRE</c:v>
                </c:pt>
                <c:pt idx="4">
                  <c:v>OCTUBRE</c:v>
                </c:pt>
                <c:pt idx="5">
                  <c:v>NOVIEMBRE</c:v>
                </c:pt>
                <c:pt idx="6">
                  <c:v>DICIEMBRE</c:v>
                </c:pt>
              </c:strCache>
            </c:strRef>
          </c:cat>
          <c:val>
            <c:numRef>
              <c:f>'Cumpli. PGR Protección Actores '!$I$12:$O$12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C36-4875-AEB0-057D777DD572}"/>
            </c:ext>
          </c:extLst>
        </c:ser>
        <c:ser>
          <c:idx val="1"/>
          <c:order val="1"/>
          <c:tx>
            <c:strRef>
              <c:f>'Cumpli. PGR Protección Actores '!$C$13</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Protección Actores '!$I$11:$O$11</c:f>
              <c:strCache>
                <c:ptCount val="7"/>
                <c:pt idx="0">
                  <c:v>JUNIO</c:v>
                </c:pt>
                <c:pt idx="1">
                  <c:v>JULIO</c:v>
                </c:pt>
                <c:pt idx="2">
                  <c:v>AGOSTO</c:v>
                </c:pt>
                <c:pt idx="3">
                  <c:v>SEPTIEMBRE</c:v>
                </c:pt>
                <c:pt idx="4">
                  <c:v>OCTUBRE</c:v>
                </c:pt>
                <c:pt idx="5">
                  <c:v>NOVIEMBRE</c:v>
                </c:pt>
                <c:pt idx="6">
                  <c:v>DICIEMBRE</c:v>
                </c:pt>
              </c:strCache>
            </c:strRef>
          </c:cat>
          <c:val>
            <c:numRef>
              <c:f>'Cumpli. PGR Protección Actores '!$I$13:$O$13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6C36-4875-AEB0-057D777DD572}"/>
            </c:ext>
          </c:extLst>
        </c:ser>
        <c:dLbls>
          <c:showLegendKey val="0"/>
          <c:showVal val="1"/>
          <c:showCatName val="0"/>
          <c:showSerName val="0"/>
          <c:showPercent val="0"/>
          <c:showBubbleSize val="0"/>
        </c:dLbls>
        <c:smooth val="0"/>
        <c:axId val="160209152"/>
        <c:axId val="160216192"/>
      </c:lineChart>
      <c:catAx>
        <c:axId val="16020915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16192"/>
        <c:crosses val="autoZero"/>
        <c:auto val="1"/>
        <c:lblAlgn val="ctr"/>
        <c:lblOffset val="100"/>
        <c:noMultiLvlLbl val="0"/>
      </c:catAx>
      <c:valAx>
        <c:axId val="160216192"/>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09152"/>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9861-406A-B5D4-9E4FABAE3FCA}"/>
              </c:ext>
            </c:extLst>
          </c:dPt>
          <c:dPt>
            <c:idx val="1"/>
            <c:bubble3D val="0"/>
            <c:spPr>
              <a:solidFill>
                <a:srgbClr val="FF0000"/>
              </a:solidFill>
              <a:ln>
                <a:noFill/>
              </a:ln>
              <a:effectLst/>
            </c:spPr>
            <c:extLst>
              <c:ext xmlns:c16="http://schemas.microsoft.com/office/drawing/2014/chart" uri="{C3380CC4-5D6E-409C-BE32-E72D297353CC}">
                <c16:uniqueId val="{00000003-9861-406A-B5D4-9E4FABAE3FCA}"/>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9861-406A-B5D4-9E4FABAE3FCA}"/>
              </c:ext>
            </c:extLst>
          </c:dPt>
          <c:dPt>
            <c:idx val="3"/>
            <c:bubble3D val="0"/>
            <c:spPr>
              <a:solidFill>
                <a:srgbClr val="FFC000"/>
              </a:solidFill>
              <a:ln>
                <a:noFill/>
              </a:ln>
              <a:effectLst/>
            </c:spPr>
            <c:extLst>
              <c:ext xmlns:c16="http://schemas.microsoft.com/office/drawing/2014/chart" uri="{C3380CC4-5D6E-409C-BE32-E72D297353CC}">
                <c16:uniqueId val="{00000007-9861-406A-B5D4-9E4FABAE3FCA}"/>
              </c:ext>
            </c:extLst>
          </c:dPt>
          <c:dPt>
            <c:idx val="4"/>
            <c:bubble3D val="0"/>
            <c:spPr>
              <a:solidFill>
                <a:srgbClr val="FFC000"/>
              </a:solidFill>
              <a:ln>
                <a:noFill/>
              </a:ln>
              <a:effectLst/>
            </c:spPr>
            <c:extLst>
              <c:ext xmlns:c16="http://schemas.microsoft.com/office/drawing/2014/chart" uri="{C3380CC4-5D6E-409C-BE32-E72D297353CC}">
                <c16:uniqueId val="{00000009-9861-406A-B5D4-9E4FABAE3FCA}"/>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9861-406A-B5D4-9E4FABAE3FCA}"/>
              </c:ext>
            </c:extLst>
          </c:dPt>
          <c:dPt>
            <c:idx val="6"/>
            <c:bubble3D val="0"/>
            <c:spPr>
              <a:solidFill>
                <a:srgbClr val="FFFF00"/>
              </a:solidFill>
              <a:ln>
                <a:noFill/>
              </a:ln>
              <a:effectLst/>
            </c:spPr>
            <c:extLst>
              <c:ext xmlns:c16="http://schemas.microsoft.com/office/drawing/2014/chart" uri="{C3380CC4-5D6E-409C-BE32-E72D297353CC}">
                <c16:uniqueId val="{0000000D-9861-406A-B5D4-9E4FABAE3FCA}"/>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9861-406A-B5D4-9E4FABAE3FCA}"/>
              </c:ext>
            </c:extLst>
          </c:dPt>
          <c:dPt>
            <c:idx val="8"/>
            <c:bubble3D val="0"/>
            <c:spPr>
              <a:solidFill>
                <a:srgbClr val="00B050"/>
              </a:solidFill>
              <a:ln>
                <a:noFill/>
              </a:ln>
              <a:effectLst/>
            </c:spPr>
            <c:extLst>
              <c:ext xmlns:c16="http://schemas.microsoft.com/office/drawing/2014/chart" uri="{C3380CC4-5D6E-409C-BE32-E72D297353CC}">
                <c16:uniqueId val="{00000011-9861-406A-B5D4-9E4FABAE3FCA}"/>
              </c:ext>
            </c:extLst>
          </c:dPt>
          <c:dPt>
            <c:idx val="9"/>
            <c:bubble3D val="0"/>
            <c:spPr>
              <a:noFill/>
              <a:ln>
                <a:noFill/>
              </a:ln>
              <a:effectLst/>
            </c:spPr>
            <c:extLst>
              <c:ext xmlns:c16="http://schemas.microsoft.com/office/drawing/2014/chart" uri="{C3380CC4-5D6E-409C-BE32-E72D297353CC}">
                <c16:uniqueId val="{00000013-9861-406A-B5D4-9E4FABAE3FCA}"/>
              </c:ext>
            </c:extLst>
          </c:dPt>
          <c:dLbls>
            <c:dLbl>
              <c:idx val="0"/>
              <c:layout>
                <c:manualLayout>
                  <c:x val="-7.8965532004883404E-2"/>
                  <c:y val="-6.1121502066326841E-2"/>
                </c:manualLayout>
              </c:layout>
              <c:tx>
                <c:rich>
                  <a:bodyPr/>
                  <a:lstStyle/>
                  <a:p>
                    <a:fld id="{8BD119F1-E1DA-4DDD-9A38-16BC36DBD72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861-406A-B5D4-9E4FABAE3FCA}"/>
                </c:ext>
              </c:extLst>
            </c:dLbl>
            <c:dLbl>
              <c:idx val="1"/>
              <c:layout>
                <c:manualLayout>
                  <c:x val="-6.3548379354232715E-2"/>
                  <c:y val="-8.9428185035189775E-2"/>
                </c:manualLayout>
              </c:layout>
              <c:tx>
                <c:rich>
                  <a:bodyPr/>
                  <a:lstStyle/>
                  <a:p>
                    <a:fld id="{0946D54A-447B-47CF-9BEA-C5A353C91D02}"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861-406A-B5D4-9E4FABAE3FCA}"/>
                </c:ext>
              </c:extLst>
            </c:dLbl>
            <c:dLbl>
              <c:idx val="2"/>
              <c:layout>
                <c:manualLayout>
                  <c:x val="-1.3984043372116081E-2"/>
                  <c:y val="-6.8271466066741684E-2"/>
                </c:manualLayout>
              </c:layout>
              <c:tx>
                <c:rich>
                  <a:bodyPr/>
                  <a:lstStyle/>
                  <a:p>
                    <a:fld id="{29BCE1C1-6350-43B4-89C8-07DE9F38A8F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861-406A-B5D4-9E4FABAE3FCA}"/>
                </c:ext>
              </c:extLst>
            </c:dLbl>
            <c:dLbl>
              <c:idx val="3"/>
              <c:layout>
                <c:manualLayout>
                  <c:x val="-4.5223390041129533E-3"/>
                  <c:y val="-7.0825723055804493E-2"/>
                </c:manualLayout>
              </c:layout>
              <c:tx>
                <c:rich>
                  <a:bodyPr/>
                  <a:lstStyle/>
                  <a:p>
                    <a:fld id="{A63783F0-821F-4446-B68A-A3D8F3CF4C6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861-406A-B5D4-9E4FABAE3FCA}"/>
                </c:ext>
              </c:extLst>
            </c:dLbl>
            <c:dLbl>
              <c:idx val="4"/>
              <c:layout>
                <c:manualLayout>
                  <c:x val="-2.1822145732070214E-3"/>
                  <c:y val="-7.0369932571987828E-2"/>
                </c:manualLayout>
              </c:layout>
              <c:tx>
                <c:rich>
                  <a:bodyPr/>
                  <a:lstStyle/>
                  <a:p>
                    <a:fld id="{FF3CDEEB-8822-4BD6-B314-55844FB76842}"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861-406A-B5D4-9E4FABAE3FCA}"/>
                </c:ext>
              </c:extLst>
            </c:dLbl>
            <c:dLbl>
              <c:idx val="5"/>
              <c:layout>
                <c:manualLayout>
                  <c:x val="7.4293237402951592E-3"/>
                  <c:y val="-7.05882951071794E-2"/>
                </c:manualLayout>
              </c:layout>
              <c:tx>
                <c:rich>
                  <a:bodyPr/>
                  <a:lstStyle/>
                  <a:p>
                    <a:fld id="{D3ABF96F-2AB5-4014-BEA8-C9D32A9EC12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861-406A-B5D4-9E4FABAE3FCA}"/>
                </c:ext>
              </c:extLst>
            </c:dLbl>
            <c:dLbl>
              <c:idx val="6"/>
              <c:layout>
                <c:manualLayout>
                  <c:x val="2.3287837882420215E-2"/>
                  <c:y val="-7.4965459825996325E-2"/>
                </c:manualLayout>
              </c:layout>
              <c:tx>
                <c:rich>
                  <a:bodyPr/>
                  <a:lstStyle/>
                  <a:p>
                    <a:fld id="{3DD6CF4A-7559-41C0-A06A-42F561D0F78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861-406A-B5D4-9E4FABAE3FCA}"/>
                </c:ext>
              </c:extLst>
            </c:dLbl>
            <c:dLbl>
              <c:idx val="7"/>
              <c:layout>
                <c:manualLayout>
                  <c:x val="3.7113799568918117E-2"/>
                  <c:y val="-7.3341849218000299E-2"/>
                </c:manualLayout>
              </c:layout>
              <c:tx>
                <c:rich>
                  <a:bodyPr/>
                  <a:lstStyle/>
                  <a:p>
                    <a:fld id="{96417893-BDB4-4FD5-B97C-16BD48A3264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861-406A-B5D4-9E4FABAE3FCA}"/>
                </c:ext>
              </c:extLst>
            </c:dLbl>
            <c:dLbl>
              <c:idx val="8"/>
              <c:layout>
                <c:manualLayout>
                  <c:x val="7.0389239114499194E-2"/>
                  <c:y val="-9.9791073886198525E-2"/>
                </c:manualLayout>
              </c:layout>
              <c:tx>
                <c:rich>
                  <a:bodyPr/>
                  <a:lstStyle/>
                  <a:p>
                    <a:fld id="{A4B57BA8-A719-474E-B32B-2442A198230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861-406A-B5D4-9E4FABAE3FCA}"/>
                </c:ext>
              </c:extLst>
            </c:dLbl>
            <c:dLbl>
              <c:idx val="9"/>
              <c:layout>
                <c:manualLayout>
                  <c:x val="0.41248953255473914"/>
                  <c:y val="-0.38247073043734497"/>
                </c:manualLayout>
              </c:layout>
              <c:tx>
                <c:rich>
                  <a:bodyPr/>
                  <a:lstStyle/>
                  <a:p>
                    <a:fld id="{98BED23A-D588-4BC7-9C4D-38B963BB495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861-406A-B5D4-9E4FABAE3FCA}"/>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Actores Vulnerables'!$C$3:$C$12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Actores Vulnerables'!$B$3:$B$12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9861-406A-B5D4-9E4FABAE3FCA}"/>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Actores Vulnerables'!$B$18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9861-406A-B5D4-9E4FABAE3FCA}"/>
              </c:ext>
            </c:extLst>
          </c:dPt>
          <c:xVal>
            <c:numRef>
              <c:f>'Avance Actores Vulnerables'!$C$19:$C$20</c:f>
              <c:numCache>
                <c:formatCode>General</c:formatCode>
                <c:ptCount val="2"/>
                <c:pt idx="0">
                  <c:v>0</c:v>
                </c:pt>
                <c:pt idx="1">
                  <c:v>-0.87301353216482058</c:v>
                </c:pt>
              </c:numCache>
            </c:numRef>
          </c:xVal>
          <c:yVal>
            <c:numRef>
              <c:f>'Avance Actores Vulnerables'!$D$19:$D$20</c:f>
              <c:numCache>
                <c:formatCode>General</c:formatCode>
                <c:ptCount val="2"/>
                <c:pt idx="0">
                  <c:v>0</c:v>
                </c:pt>
                <c:pt idx="1">
                  <c:v>0.48769598384352497</c:v>
                </c:pt>
              </c:numCache>
            </c:numRef>
          </c:yVal>
          <c:smooth val="1"/>
          <c:extLst>
            <c:ext xmlns:c16="http://schemas.microsoft.com/office/drawing/2014/chart" uri="{C3380CC4-5D6E-409C-BE32-E72D297353CC}">
              <c16:uniqueId val="{00000017-9861-406A-B5D4-9E4FABAE3FCA}"/>
            </c:ext>
          </c:extLst>
        </c:ser>
        <c:dLbls>
          <c:showLegendKey val="0"/>
          <c:showVal val="0"/>
          <c:showCatName val="0"/>
          <c:showSerName val="0"/>
          <c:showPercent val="0"/>
          <c:showBubbleSize val="0"/>
        </c:dLbls>
        <c:axId val="160696960"/>
        <c:axId val="160695424"/>
      </c:scatterChart>
      <c:valAx>
        <c:axId val="160695424"/>
        <c:scaling>
          <c:orientation val="minMax"/>
          <c:max val="1"/>
          <c:min val="-1"/>
        </c:scaling>
        <c:delete val="1"/>
        <c:axPos val="l"/>
        <c:numFmt formatCode="General" sourceLinked="1"/>
        <c:majorTickMark val="out"/>
        <c:minorTickMark val="none"/>
        <c:tickLblPos val="nextTo"/>
        <c:crossAx val="160696960"/>
        <c:crosses val="autoZero"/>
        <c:crossBetween val="midCat"/>
      </c:valAx>
      <c:valAx>
        <c:axId val="160696960"/>
        <c:scaling>
          <c:orientation val="minMax"/>
          <c:max val="1"/>
          <c:min val="-1"/>
        </c:scaling>
        <c:delete val="1"/>
        <c:axPos val="b"/>
        <c:numFmt formatCode="General" sourceLinked="1"/>
        <c:majorTickMark val="out"/>
        <c:minorTickMark val="none"/>
        <c:tickLblPos val="nextTo"/>
        <c:crossAx val="16069542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640D-4C4D-85F5-90413ACF1B49}"/>
              </c:ext>
            </c:extLst>
          </c:dPt>
          <c:dPt>
            <c:idx val="1"/>
            <c:bubble3D val="0"/>
            <c:spPr>
              <a:solidFill>
                <a:srgbClr val="FF0000"/>
              </a:solidFill>
              <a:ln>
                <a:noFill/>
              </a:ln>
              <a:effectLst/>
            </c:spPr>
            <c:extLst>
              <c:ext xmlns:c16="http://schemas.microsoft.com/office/drawing/2014/chart" uri="{C3380CC4-5D6E-409C-BE32-E72D297353CC}">
                <c16:uniqueId val="{00000003-640D-4C4D-85F5-90413ACF1B49}"/>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640D-4C4D-85F5-90413ACF1B49}"/>
              </c:ext>
            </c:extLst>
          </c:dPt>
          <c:dPt>
            <c:idx val="3"/>
            <c:bubble3D val="0"/>
            <c:spPr>
              <a:solidFill>
                <a:srgbClr val="FFC000"/>
              </a:solidFill>
              <a:ln>
                <a:noFill/>
              </a:ln>
              <a:effectLst/>
            </c:spPr>
            <c:extLst>
              <c:ext xmlns:c16="http://schemas.microsoft.com/office/drawing/2014/chart" uri="{C3380CC4-5D6E-409C-BE32-E72D297353CC}">
                <c16:uniqueId val="{00000007-640D-4C4D-85F5-90413ACF1B49}"/>
              </c:ext>
            </c:extLst>
          </c:dPt>
          <c:dPt>
            <c:idx val="4"/>
            <c:bubble3D val="0"/>
            <c:spPr>
              <a:solidFill>
                <a:srgbClr val="FFC000"/>
              </a:solidFill>
              <a:ln>
                <a:noFill/>
              </a:ln>
              <a:effectLst/>
            </c:spPr>
            <c:extLst>
              <c:ext xmlns:c16="http://schemas.microsoft.com/office/drawing/2014/chart" uri="{C3380CC4-5D6E-409C-BE32-E72D297353CC}">
                <c16:uniqueId val="{00000009-640D-4C4D-85F5-90413ACF1B49}"/>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640D-4C4D-85F5-90413ACF1B49}"/>
              </c:ext>
            </c:extLst>
          </c:dPt>
          <c:dPt>
            <c:idx val="6"/>
            <c:bubble3D val="0"/>
            <c:spPr>
              <a:solidFill>
                <a:srgbClr val="FFFF00"/>
              </a:solidFill>
              <a:ln>
                <a:noFill/>
              </a:ln>
              <a:effectLst/>
            </c:spPr>
            <c:extLst>
              <c:ext xmlns:c16="http://schemas.microsoft.com/office/drawing/2014/chart" uri="{C3380CC4-5D6E-409C-BE32-E72D297353CC}">
                <c16:uniqueId val="{0000000D-640D-4C4D-85F5-90413ACF1B49}"/>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640D-4C4D-85F5-90413ACF1B49}"/>
              </c:ext>
            </c:extLst>
          </c:dPt>
          <c:dPt>
            <c:idx val="8"/>
            <c:bubble3D val="0"/>
            <c:spPr>
              <a:solidFill>
                <a:srgbClr val="00B050"/>
              </a:solidFill>
              <a:ln>
                <a:noFill/>
              </a:ln>
              <a:effectLst/>
            </c:spPr>
            <c:extLst>
              <c:ext xmlns:c16="http://schemas.microsoft.com/office/drawing/2014/chart" uri="{C3380CC4-5D6E-409C-BE32-E72D297353CC}">
                <c16:uniqueId val="{00000011-640D-4C4D-85F5-90413ACF1B49}"/>
              </c:ext>
            </c:extLst>
          </c:dPt>
          <c:dPt>
            <c:idx val="9"/>
            <c:bubble3D val="0"/>
            <c:spPr>
              <a:noFill/>
              <a:ln>
                <a:noFill/>
              </a:ln>
              <a:effectLst/>
            </c:spPr>
            <c:extLst>
              <c:ext xmlns:c16="http://schemas.microsoft.com/office/drawing/2014/chart" uri="{C3380CC4-5D6E-409C-BE32-E72D297353CC}">
                <c16:uniqueId val="{00000013-640D-4C4D-85F5-90413ACF1B49}"/>
              </c:ext>
            </c:extLst>
          </c:dPt>
          <c:dLbls>
            <c:dLbl>
              <c:idx val="0"/>
              <c:layout>
                <c:manualLayout>
                  <c:x val="-4.395203526733675E-2"/>
                  <c:y val="-6.1121427618157899E-2"/>
                </c:manualLayout>
              </c:layout>
              <c:tx>
                <c:rich>
                  <a:bodyPr/>
                  <a:lstStyle/>
                  <a:p>
                    <a:fld id="{641A4D73-2CC1-448F-8C8E-EBAC623F9683}"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40D-4C4D-85F5-90413ACF1B49}"/>
                </c:ext>
              </c:extLst>
            </c:dLbl>
            <c:dLbl>
              <c:idx val="1"/>
              <c:layout>
                <c:manualLayout>
                  <c:x val="-2.8534775221589325E-2"/>
                  <c:y val="-6.5043056058670626E-2"/>
                </c:manualLayout>
              </c:layout>
              <c:tx>
                <c:rich>
                  <a:bodyPr/>
                  <a:lstStyle/>
                  <a:p>
                    <a:fld id="{A5B78B2F-2486-4DDD-8AAC-608FA8BB3BD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40D-4C4D-85F5-90413ACF1B49}"/>
                </c:ext>
              </c:extLst>
            </c:dLbl>
            <c:dLbl>
              <c:idx val="2"/>
              <c:layout>
                <c:manualLayout>
                  <c:x val="-1.3984043372116081E-2"/>
                  <c:y val="-6.8271466066741684E-2"/>
                </c:manualLayout>
              </c:layout>
              <c:tx>
                <c:rich>
                  <a:bodyPr/>
                  <a:lstStyle/>
                  <a:p>
                    <a:fld id="{B091B1D8-1399-4265-941D-06CF841A88D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40D-4C4D-85F5-90413ACF1B49}"/>
                </c:ext>
              </c:extLst>
            </c:dLbl>
            <c:dLbl>
              <c:idx val="3"/>
              <c:layout>
                <c:manualLayout>
                  <c:x val="-4.5223390041129533E-3"/>
                  <c:y val="-7.0825723055804493E-2"/>
                </c:manualLayout>
              </c:layout>
              <c:tx>
                <c:rich>
                  <a:bodyPr/>
                  <a:lstStyle/>
                  <a:p>
                    <a:fld id="{ED19A9D9-D99F-4BDB-8AC9-1E7553652CD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40D-4C4D-85F5-90413ACF1B49}"/>
                </c:ext>
              </c:extLst>
            </c:dLbl>
            <c:dLbl>
              <c:idx val="4"/>
              <c:layout>
                <c:manualLayout>
                  <c:x val="-2.1822145732070214E-3"/>
                  <c:y val="-7.0369932571987828E-2"/>
                </c:manualLayout>
              </c:layout>
              <c:tx>
                <c:rich>
                  <a:bodyPr/>
                  <a:lstStyle/>
                  <a:p>
                    <a:fld id="{60EB5A40-F912-4F9E-BE2D-20725042998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40D-4C4D-85F5-90413ACF1B49}"/>
                </c:ext>
              </c:extLst>
            </c:dLbl>
            <c:dLbl>
              <c:idx val="5"/>
              <c:layout>
                <c:manualLayout>
                  <c:x val="7.4293237402951592E-3"/>
                  <c:y val="-7.05882951071794E-2"/>
                </c:manualLayout>
              </c:layout>
              <c:tx>
                <c:rich>
                  <a:bodyPr/>
                  <a:lstStyle/>
                  <a:p>
                    <a:fld id="{97C6B676-A514-405C-956F-B04F33F0C6F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40D-4C4D-85F5-90413ACF1B49}"/>
                </c:ext>
              </c:extLst>
            </c:dLbl>
            <c:dLbl>
              <c:idx val="6"/>
              <c:layout>
                <c:manualLayout>
                  <c:x val="2.3287837882420215E-2"/>
                  <c:y val="-7.4965459825996325E-2"/>
                </c:manualLayout>
              </c:layout>
              <c:tx>
                <c:rich>
                  <a:bodyPr/>
                  <a:lstStyle/>
                  <a:p>
                    <a:fld id="{0A281AD1-D216-43E5-827F-19564E89854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40D-4C4D-85F5-90413ACF1B49}"/>
                </c:ext>
              </c:extLst>
            </c:dLbl>
            <c:dLbl>
              <c:idx val="7"/>
              <c:layout>
                <c:manualLayout>
                  <c:x val="3.7113799568918117E-2"/>
                  <c:y val="-7.3341849218000299E-2"/>
                </c:manualLayout>
              </c:layout>
              <c:tx>
                <c:rich>
                  <a:bodyPr/>
                  <a:lstStyle/>
                  <a:p>
                    <a:fld id="{36404EDE-DB17-4A16-86C4-EE939FE69BD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640D-4C4D-85F5-90413ACF1B49}"/>
                </c:ext>
              </c:extLst>
            </c:dLbl>
            <c:dLbl>
              <c:idx val="8"/>
              <c:layout>
                <c:manualLayout>
                  <c:x val="4.7733452284074163E-2"/>
                  <c:y val="-6.4568200161420494E-2"/>
                </c:manualLayout>
              </c:layout>
              <c:tx>
                <c:rich>
                  <a:bodyPr/>
                  <a:lstStyle/>
                  <a:p>
                    <a:fld id="{C99BBEC2-9157-45C8-B24F-334DDB10109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40D-4C4D-85F5-90413ACF1B49}"/>
                </c:ext>
              </c:extLst>
            </c:dLbl>
            <c:dLbl>
              <c:idx val="9"/>
              <c:layout>
                <c:manualLayout>
                  <c:x val="0.27714125079728152"/>
                  <c:y val="-0.3292978208232446"/>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fld id="{14DE7B8D-7544-44CF-A3C6-D3E2F304F5CD}" type="CELLRANGE">
                      <a:rPr lang="en-US"/>
                      <a:pPr>
                        <a:defRPr>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40D-4C4D-85F5-90413ACF1B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showDataLabelsRange val="1"/>
              </c:ext>
            </c:extLst>
          </c:dLbls>
          <c:val>
            <c:numRef>
              <c:f>'Grafica Avance Pro. Liderazgo'!$C$3:$C$12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'Grafica Avance Pro. Liderazgo'!$B$3:$B$12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640D-4C4D-85F5-90413ACF1B49}"/>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'Grafica Avance Pro. Liderazgo'!$B$18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640D-4C4D-85F5-90413ACF1B49}"/>
              </c:ext>
            </c:extLst>
          </c:dPt>
          <c:xVal>
            <c:numRef>
              <c:f>'Grafica Avance Pro. Liderazgo'!$C$19:$C$20</c:f>
              <c:numCache>
                <c:formatCode>General</c:formatCode>
                <c:ptCount val="2"/>
                <c:pt idx="0">
                  <c:v>0</c:v>
                </c:pt>
                <c:pt idx="1">
                  <c:v>-0.2588160883982461</c:v>
                </c:pt>
              </c:numCache>
            </c:numRef>
          </c:xVal>
          <c:yVal>
            <c:numRef>
              <c:f>'Grafica Avance Pro. Liderazgo'!$D$19:$D$20</c:f>
              <c:numCache>
                <c:formatCode>General</c:formatCode>
                <c:ptCount val="2"/>
                <c:pt idx="0">
                  <c:v>0</c:v>
                </c:pt>
                <c:pt idx="1">
                  <c:v>0.9659266185307408</c:v>
                </c:pt>
              </c:numCache>
            </c:numRef>
          </c:yVal>
          <c:smooth val="1"/>
          <c:extLst>
            <c:ext xmlns:c16="http://schemas.microsoft.com/office/drawing/2014/chart" uri="{C3380CC4-5D6E-409C-BE32-E72D297353CC}">
              <c16:uniqueId val="{00000017-640D-4C4D-85F5-90413ACF1B49}"/>
            </c:ext>
          </c:extLst>
        </c:ser>
        <c:dLbls>
          <c:showLegendKey val="0"/>
          <c:showVal val="0"/>
          <c:showCatName val="0"/>
          <c:showSerName val="0"/>
          <c:showPercent val="0"/>
          <c:showBubbleSize val="0"/>
        </c:dLbls>
        <c:axId val="277237120"/>
        <c:axId val="277235584"/>
      </c:scatterChart>
      <c:valAx>
        <c:axId val="277235584"/>
        <c:scaling>
          <c:orientation val="minMax"/>
          <c:max val="1"/>
          <c:min val="-1"/>
        </c:scaling>
        <c:delete val="1"/>
        <c:axPos val="l"/>
        <c:numFmt formatCode="General" sourceLinked="1"/>
        <c:majorTickMark val="out"/>
        <c:minorTickMark val="none"/>
        <c:tickLblPos val="nextTo"/>
        <c:crossAx val="277237120"/>
        <c:crosses val="autoZero"/>
        <c:crossBetween val="midCat"/>
      </c:valAx>
      <c:valAx>
        <c:axId val="277237120"/>
        <c:scaling>
          <c:orientation val="minMax"/>
          <c:max val="1"/>
          <c:min val="-1"/>
        </c:scaling>
        <c:delete val="1"/>
        <c:axPos val="b"/>
        <c:numFmt formatCode="General" sourceLinked="1"/>
        <c:majorTickMark val="out"/>
        <c:minorTickMark val="none"/>
        <c:tickLblPos val="nextTo"/>
        <c:crossAx val="2772355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Protección Actores '!$C$12</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Protección Actores '!$I$11:$O$11</c:f>
              <c:strCache>
                <c:ptCount val="7"/>
                <c:pt idx="0">
                  <c:v>JUNIO</c:v>
                </c:pt>
                <c:pt idx="1">
                  <c:v>JULIO</c:v>
                </c:pt>
                <c:pt idx="2">
                  <c:v>AGOSTO</c:v>
                </c:pt>
                <c:pt idx="3">
                  <c:v>SEPTIEMBRE</c:v>
                </c:pt>
                <c:pt idx="4">
                  <c:v>OCTUBRE</c:v>
                </c:pt>
                <c:pt idx="5">
                  <c:v>NOVIEMBRE</c:v>
                </c:pt>
                <c:pt idx="6">
                  <c:v>DICIEMBRE</c:v>
                </c:pt>
              </c:strCache>
            </c:strRef>
          </c:cat>
          <c:val>
            <c:numRef>
              <c:f>'Cumpli. PGR Protección Actores '!$I$12:$O$12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2EFD-4D9C-BF20-B96AE2BFCA6B}"/>
            </c:ext>
          </c:extLst>
        </c:ser>
        <c:ser>
          <c:idx val="1"/>
          <c:order val="1"/>
          <c:tx>
            <c:strRef>
              <c:f>'Cumpli. PGR Protección Actores '!$C$13</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Protección Actores '!$I$11:$O$11</c:f>
              <c:strCache>
                <c:ptCount val="7"/>
                <c:pt idx="0">
                  <c:v>JUNIO</c:v>
                </c:pt>
                <c:pt idx="1">
                  <c:v>JULIO</c:v>
                </c:pt>
                <c:pt idx="2">
                  <c:v>AGOSTO</c:v>
                </c:pt>
                <c:pt idx="3">
                  <c:v>SEPTIEMBRE</c:v>
                </c:pt>
                <c:pt idx="4">
                  <c:v>OCTUBRE</c:v>
                </c:pt>
                <c:pt idx="5">
                  <c:v>NOVIEMBRE</c:v>
                </c:pt>
                <c:pt idx="6">
                  <c:v>DICIEMBRE</c:v>
                </c:pt>
              </c:strCache>
            </c:strRef>
          </c:cat>
          <c:val>
            <c:numRef>
              <c:f>'Cumpli. PGR Protección Actores '!$I$13:$O$13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2EFD-4D9C-BF20-B96AE2BFCA6B}"/>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3344"/>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'Indice Frecuencia x Actores Vul'!$C$14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'Indice Frecuencia x Actores Vul'!$I$11:$O$11</c:f>
              <c:strCache>
                <c:ptCount val="7"/>
                <c:pt idx="0">
                  <c:v>JUNIO</c:v>
                </c:pt>
                <c:pt idx="1">
                  <c:v>JULIO</c:v>
                </c:pt>
                <c:pt idx="2">
                  <c:v>AGOSTO</c:v>
                </c:pt>
                <c:pt idx="3">
                  <c:v>SEPTIEMBRE</c:v>
                </c:pt>
                <c:pt idx="4">
                  <c:v>OCTUBRE</c:v>
                </c:pt>
                <c:pt idx="5">
                  <c:v>NOVIEMBRE</c:v>
                </c:pt>
                <c:pt idx="6">
                  <c:v>DICIEMBRE</c:v>
                </c:pt>
              </c:strCache>
            </c:strRef>
          </c:cat>
          <c:val>
            <c:numRef>
              <c:f>'Indice Frecuencia x Actores Vul'!$I$14:$O$14</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2731-46F7-8484-5BAF71F5A0FA}"/>
            </c:ext>
          </c:extLst>
        </c:ser>
        <c:ser>
          <c:idx val="1"/>
          <c:order val="1"/>
          <c:tx>
            <c:strRef>
              <c:f>'Indice Frecuencia x Actores Vul'!$C$15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'Indice Frecuencia x Actores Vul'!$I$11:$O$11</c:f>
              <c:strCache>
                <c:ptCount val="7"/>
                <c:pt idx="0">
                  <c:v>JUNIO</c:v>
                </c:pt>
                <c:pt idx="1">
                  <c:v>JULIO</c:v>
                </c:pt>
                <c:pt idx="2">
                  <c:v>AGOSTO</c:v>
                </c:pt>
                <c:pt idx="3">
                  <c:v>SEPTIEMBRE</c:v>
                </c:pt>
                <c:pt idx="4">
                  <c:v>OCTUBRE</c:v>
                </c:pt>
                <c:pt idx="5">
                  <c:v>NOVIEMBRE</c:v>
                </c:pt>
                <c:pt idx="6">
                  <c:v>DICIEMBRE</c:v>
                </c:pt>
              </c:strCache>
            </c:strRef>
          </c:cat>
          <c:val>
            <c:numRef>
              <c:f>'Indice Frecuencia x Actores Vul'!$I$15:$O$15</c:f>
              <c:numCache>
                <c:formatCode>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1-2731-46F7-8484-5BAF71F5A0FA}"/>
            </c:ext>
          </c:extLst>
        </c:ser>
        <c:dLbls>
          <c:showLegendKey val="0"/>
          <c:showVal val="1"/>
          <c:showCatName val="0"/>
          <c:showSerName val="0"/>
          <c:showPercent val="0"/>
          <c:showBubbleSize val="0"/>
        </c:dLbls>
        <c:smooth val="0"/>
        <c:axId val="18101760"/>
        <c:axId val="18103296"/>
      </c:lineChart>
      <c:catAx>
        <c:axId val="1810176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3296"/>
        <c:crosses val="autoZero"/>
        <c:auto val="1"/>
        <c:lblAlgn val="ctr"/>
        <c:lblOffset val="100"/>
        <c:noMultiLvlLbl val="0"/>
      </c:catAx>
      <c:valAx>
        <c:axId val="181032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1760"/>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'Cobertura PGR Actores Vulnerabl'!$C$14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'Cobertura PGR Actores Vulnerabl'!$D$11:$O$11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PGR Actores Vulnerabl'!$D$14:$O$14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F23-4924-861F-00610B056D31}"/>
            </c:ext>
          </c:extLst>
        </c:ser>
        <c:ser>
          <c:idx val="1"/>
          <c:order val="1"/>
          <c:tx>
            <c:strRef>
              <c:f>'Cobertura PGR Actores Vulnerabl'!$C$15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'Cobertura PGR Actores Vulnerabl'!$D$11:$O$11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PGR Actores Vulnerabl'!$D$15:$O$15</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1-6F23-4924-861F-00610B056D31}"/>
            </c:ext>
          </c:extLst>
        </c:ser>
        <c:dLbls>
          <c:showLegendKey val="0"/>
          <c:showVal val="1"/>
          <c:showCatName val="0"/>
          <c:showSerName val="0"/>
          <c:showPercent val="0"/>
          <c:showBubbleSize val="0"/>
        </c:dLbls>
        <c:smooth val="0"/>
        <c:axId val="151890176"/>
        <c:axId val="151891968"/>
      </c:lineChart>
      <c:catAx>
        <c:axId val="1518901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1968"/>
        <c:crosses val="autoZero"/>
        <c:auto val="1"/>
        <c:lblAlgn val="ctr"/>
        <c:lblOffset val="100"/>
        <c:noMultiLvlLbl val="0"/>
      </c:catAx>
      <c:valAx>
        <c:axId val="1518919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0176"/>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AVANCE DEL PROGRAMA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D9F2-4CBD-97A5-2BD02DDB6698}"/>
              </c:ext>
            </c:extLst>
          </c:dPt>
          <c:dPt>
            <c:idx val="1"/>
            <c:bubble3D val="0"/>
            <c:spPr>
              <a:solidFill>
                <a:srgbClr val="FF0000"/>
              </a:solidFill>
              <a:ln>
                <a:noFill/>
              </a:ln>
              <a:effectLst/>
            </c:spPr>
            <c:extLst>
              <c:ext xmlns:c16="http://schemas.microsoft.com/office/drawing/2014/chart" uri="{C3380CC4-5D6E-409C-BE32-E72D297353CC}">
                <c16:uniqueId val="{00000003-D9F2-4CBD-97A5-2BD02DDB6698}"/>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D9F2-4CBD-97A5-2BD02DDB6698}"/>
              </c:ext>
            </c:extLst>
          </c:dPt>
          <c:dPt>
            <c:idx val="3"/>
            <c:bubble3D val="0"/>
            <c:spPr>
              <a:solidFill>
                <a:srgbClr val="FFC000"/>
              </a:solidFill>
              <a:ln>
                <a:noFill/>
              </a:ln>
              <a:effectLst/>
            </c:spPr>
            <c:extLst>
              <c:ext xmlns:c16="http://schemas.microsoft.com/office/drawing/2014/chart" uri="{C3380CC4-5D6E-409C-BE32-E72D297353CC}">
                <c16:uniqueId val="{00000007-D9F2-4CBD-97A5-2BD02DDB6698}"/>
              </c:ext>
            </c:extLst>
          </c:dPt>
          <c:dPt>
            <c:idx val="4"/>
            <c:bubble3D val="0"/>
            <c:spPr>
              <a:solidFill>
                <a:srgbClr val="FFC000"/>
              </a:solidFill>
              <a:ln>
                <a:noFill/>
              </a:ln>
              <a:effectLst/>
            </c:spPr>
            <c:extLst>
              <c:ext xmlns:c16="http://schemas.microsoft.com/office/drawing/2014/chart" uri="{C3380CC4-5D6E-409C-BE32-E72D297353CC}">
                <c16:uniqueId val="{00000009-D9F2-4CBD-97A5-2BD02DDB6698}"/>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D9F2-4CBD-97A5-2BD02DDB6698}"/>
              </c:ext>
            </c:extLst>
          </c:dPt>
          <c:dPt>
            <c:idx val="6"/>
            <c:bubble3D val="0"/>
            <c:spPr>
              <a:solidFill>
                <a:srgbClr val="FFFF00"/>
              </a:solidFill>
              <a:ln>
                <a:noFill/>
              </a:ln>
              <a:effectLst/>
            </c:spPr>
            <c:extLst>
              <c:ext xmlns:c16="http://schemas.microsoft.com/office/drawing/2014/chart" uri="{C3380CC4-5D6E-409C-BE32-E72D297353CC}">
                <c16:uniqueId val="{0000000D-D9F2-4CBD-97A5-2BD02DDB6698}"/>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D9F2-4CBD-97A5-2BD02DDB6698}"/>
              </c:ext>
            </c:extLst>
          </c:dPt>
          <c:dPt>
            <c:idx val="8"/>
            <c:bubble3D val="0"/>
            <c:spPr>
              <a:solidFill>
                <a:srgbClr val="00B050"/>
              </a:solidFill>
              <a:ln>
                <a:noFill/>
              </a:ln>
              <a:effectLst/>
            </c:spPr>
            <c:extLst>
              <c:ext xmlns:c16="http://schemas.microsoft.com/office/drawing/2014/chart" uri="{C3380CC4-5D6E-409C-BE32-E72D297353CC}">
                <c16:uniqueId val="{00000011-D9F2-4CBD-97A5-2BD02DDB6698}"/>
              </c:ext>
            </c:extLst>
          </c:dPt>
          <c:dPt>
            <c:idx val="9"/>
            <c:bubble3D val="0"/>
            <c:spPr>
              <a:noFill/>
              <a:ln>
                <a:noFill/>
              </a:ln>
              <a:effectLst/>
            </c:spPr>
            <c:extLst>
              <c:ext xmlns:c16="http://schemas.microsoft.com/office/drawing/2014/chart" uri="{C3380CC4-5D6E-409C-BE32-E72D297353CC}">
                <c16:uniqueId val="{00000013-D9F2-4CBD-97A5-2BD02DDB6698}"/>
              </c:ext>
            </c:extLst>
          </c:dPt>
          <c:dLbls>
            <c:dLbl>
              <c:idx val="0"/>
              <c:layout>
                <c:manualLayout>
                  <c:x val="-4.395203526733675E-2"/>
                  <c:y val="-6.1121427618157899E-2"/>
                </c:manualLayout>
              </c:layout>
              <c:tx>
                <c:rich>
                  <a:bodyPr/>
                  <a:lstStyle/>
                  <a:p>
                    <a:fld id="{D8E8D223-F835-4A1F-B5A2-20877FA8169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9F2-4CBD-97A5-2BD02DDB6698}"/>
                </c:ext>
              </c:extLst>
            </c:dLbl>
            <c:dLbl>
              <c:idx val="1"/>
              <c:layout>
                <c:manualLayout>
                  <c:x val="-2.8534775221589325E-2"/>
                  <c:y val="-6.5043056058670626E-2"/>
                </c:manualLayout>
              </c:layout>
              <c:tx>
                <c:rich>
                  <a:bodyPr/>
                  <a:lstStyle/>
                  <a:p>
                    <a:fld id="{7023B066-6883-4A34-AD37-C376EEC07AA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9F2-4CBD-97A5-2BD02DDB6698}"/>
                </c:ext>
              </c:extLst>
            </c:dLbl>
            <c:dLbl>
              <c:idx val="2"/>
              <c:layout>
                <c:manualLayout>
                  <c:x val="-1.3984043372116081E-2"/>
                  <c:y val="-6.8271466066741684E-2"/>
                </c:manualLayout>
              </c:layout>
              <c:tx>
                <c:rich>
                  <a:bodyPr/>
                  <a:lstStyle/>
                  <a:p>
                    <a:fld id="{CD9A7C69-CD9C-4838-BB51-3E96DCB4E6C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9F2-4CBD-97A5-2BD02DDB6698}"/>
                </c:ext>
              </c:extLst>
            </c:dLbl>
            <c:dLbl>
              <c:idx val="3"/>
              <c:layout>
                <c:manualLayout>
                  <c:x val="-4.5223390041129533E-3"/>
                  <c:y val="-7.0825723055804493E-2"/>
                </c:manualLayout>
              </c:layout>
              <c:tx>
                <c:rich>
                  <a:bodyPr/>
                  <a:lstStyle/>
                  <a:p>
                    <a:fld id="{CE701372-5288-42CB-8590-46A7C86A181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9F2-4CBD-97A5-2BD02DDB6698}"/>
                </c:ext>
              </c:extLst>
            </c:dLbl>
            <c:dLbl>
              <c:idx val="4"/>
              <c:layout>
                <c:manualLayout>
                  <c:x val="-2.1822145732070214E-3"/>
                  <c:y val="-7.0369932571987828E-2"/>
                </c:manualLayout>
              </c:layout>
              <c:tx>
                <c:rich>
                  <a:bodyPr/>
                  <a:lstStyle/>
                  <a:p>
                    <a:fld id="{5C0FAF13-8161-4D2A-B07D-DB9E955942E2}"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9F2-4CBD-97A5-2BD02DDB6698}"/>
                </c:ext>
              </c:extLst>
            </c:dLbl>
            <c:dLbl>
              <c:idx val="5"/>
              <c:layout>
                <c:manualLayout>
                  <c:x val="7.4293237402951592E-3"/>
                  <c:y val="-7.05882951071794E-2"/>
                </c:manualLayout>
              </c:layout>
              <c:tx>
                <c:rich>
                  <a:bodyPr/>
                  <a:lstStyle/>
                  <a:p>
                    <a:fld id="{2C54EBB9-294D-4D8E-9336-45C19917E739}"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9F2-4CBD-97A5-2BD02DDB6698}"/>
                </c:ext>
              </c:extLst>
            </c:dLbl>
            <c:dLbl>
              <c:idx val="6"/>
              <c:layout>
                <c:manualLayout>
                  <c:x val="2.3287837882420215E-2"/>
                  <c:y val="-7.4965459825996325E-2"/>
                </c:manualLayout>
              </c:layout>
              <c:tx>
                <c:rich>
                  <a:bodyPr/>
                  <a:lstStyle/>
                  <a:p>
                    <a:fld id="{562A070D-D395-4D23-91BC-11A0A70A52E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9F2-4CBD-97A5-2BD02DDB6698}"/>
                </c:ext>
              </c:extLst>
            </c:dLbl>
            <c:dLbl>
              <c:idx val="7"/>
              <c:layout>
                <c:manualLayout>
                  <c:x val="3.7113799568918117E-2"/>
                  <c:y val="-7.3341849218000299E-2"/>
                </c:manualLayout>
              </c:layout>
              <c:tx>
                <c:rich>
                  <a:bodyPr/>
                  <a:lstStyle/>
                  <a:p>
                    <a:fld id="{E8E0EF31-C085-4BDC-A462-E06E95AA8683}"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9F2-4CBD-97A5-2BD02DDB6698}"/>
                </c:ext>
              </c:extLst>
            </c:dLbl>
            <c:dLbl>
              <c:idx val="8"/>
              <c:layout>
                <c:manualLayout>
                  <c:x val="4.7733452284074163E-2"/>
                  <c:y val="-6.4568200161420494E-2"/>
                </c:manualLayout>
              </c:layout>
              <c:tx>
                <c:rich>
                  <a:bodyPr/>
                  <a:lstStyle/>
                  <a:p>
                    <a:fld id="{A32581F0-0950-4F29-8DCC-8391C3DF65B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9F2-4CBD-97A5-2BD02DDB6698}"/>
                </c:ext>
              </c:extLst>
            </c:dLbl>
            <c:dLbl>
              <c:idx val="9"/>
              <c:layout>
                <c:manualLayout>
                  <c:x val="0.27714125079728152"/>
                  <c:y val="-0.3292978208232446"/>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fld id="{944C8171-1F91-4AF6-8970-96CAAF850EAE}" type="CELLRANGE">
                      <a:rPr lang="en-US"/>
                      <a:pPr>
                        <a:defRPr>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9F2-4CBD-97A5-2BD02DDB66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showDataLabelsRange val="1"/>
              </c:ext>
            </c:extLst>
          </c:dLbls>
          <c:val>
            <c:numRef>
              <c:f>'Avance Actores Vulnerables'!$C$3:$C$12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Actores Vulnerables'!$B$3:$B$12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D9F2-4CBD-97A5-2BD02DDB6698}"/>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'Avance Actores Vulnerables'!$B$18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D9F2-4CBD-97A5-2BD02DDB6698}"/>
              </c:ext>
            </c:extLst>
          </c:dPt>
          <c:xVal>
            <c:numRef>
              <c:f>'Avance Actores Vulnerables'!$C$19:$C$20</c:f>
              <c:numCache>
                <c:formatCode>General</c:formatCode>
                <c:ptCount val="2"/>
                <c:pt idx="0">
                  <c:v>0</c:v>
                </c:pt>
                <c:pt idx="1">
                  <c:v>-0.87301353216482058</c:v>
                </c:pt>
              </c:numCache>
            </c:numRef>
          </c:xVal>
          <c:yVal>
            <c:numRef>
              <c:f>'Avance Actores Vulnerables'!$D$19:$D$20</c:f>
              <c:numCache>
                <c:formatCode>General</c:formatCode>
                <c:ptCount val="2"/>
                <c:pt idx="0">
                  <c:v>0</c:v>
                </c:pt>
                <c:pt idx="1">
                  <c:v>0.48769598384352497</c:v>
                </c:pt>
              </c:numCache>
            </c:numRef>
          </c:yVal>
          <c:smooth val="1"/>
          <c:extLst>
            <c:ext xmlns:c16="http://schemas.microsoft.com/office/drawing/2014/chart" uri="{C3380CC4-5D6E-409C-BE32-E72D297353CC}">
              <c16:uniqueId val="{00000017-D9F2-4CBD-97A5-2BD02DDB6698}"/>
            </c:ext>
          </c:extLst>
        </c:ser>
        <c:dLbls>
          <c:showLegendKey val="0"/>
          <c:showVal val="0"/>
          <c:showCatName val="0"/>
          <c:showSerName val="0"/>
          <c:showPercent val="0"/>
          <c:showBubbleSize val="0"/>
        </c:dLbls>
        <c:axId val="159833088"/>
        <c:axId val="159831552"/>
      </c:scatterChart>
      <c:valAx>
        <c:axId val="159831552"/>
        <c:scaling>
          <c:orientation val="minMax"/>
          <c:max val="1"/>
          <c:min val="-1"/>
        </c:scaling>
        <c:delete val="1"/>
        <c:axPos val="l"/>
        <c:numFmt formatCode="General" sourceLinked="1"/>
        <c:majorTickMark val="out"/>
        <c:minorTickMark val="none"/>
        <c:tickLblPos val="nextTo"/>
        <c:crossAx val="159833088"/>
        <c:crosses val="autoZero"/>
        <c:crossBetween val="midCat"/>
      </c:valAx>
      <c:valAx>
        <c:axId val="159833088"/>
        <c:scaling>
          <c:orientation val="minMax"/>
          <c:max val="1"/>
          <c:min val="-1"/>
        </c:scaling>
        <c:delete val="1"/>
        <c:axPos val="b"/>
        <c:numFmt formatCode="General" sourceLinked="1"/>
        <c:majorTickMark val="out"/>
        <c:minorTickMark val="none"/>
        <c:tickLblPos val="nextTo"/>
        <c:crossAx val="1598315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Cero Tolerancia A-P'!$C$12</c:f>
              <c:strCache>
                <c:ptCount val="1"/>
                <c:pt idx="0">
                  <c:v>RESULTADO</c:v>
                </c:pt>
              </c:strCache>
            </c:strRef>
          </c:tx>
          <c:spPr>
            <a:ln w="3810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Cero Tolerancia A-P'!$I$11:$O$11</c:f>
              <c:strCache>
                <c:ptCount val="7"/>
                <c:pt idx="0">
                  <c:v>JUNIO</c:v>
                </c:pt>
                <c:pt idx="1">
                  <c:v>JULIO</c:v>
                </c:pt>
                <c:pt idx="2">
                  <c:v>AGOSTO</c:v>
                </c:pt>
                <c:pt idx="3">
                  <c:v>SEPTIEMBRE</c:v>
                </c:pt>
                <c:pt idx="4">
                  <c:v>OCTUBRE</c:v>
                </c:pt>
                <c:pt idx="5">
                  <c:v>NOVIEMBRE</c:v>
                </c:pt>
                <c:pt idx="6">
                  <c:v>DICIEMBRE</c:v>
                </c:pt>
              </c:strCache>
            </c:strRef>
          </c:cat>
          <c:val>
            <c:numRef>
              <c:f>'Cumpli. PGR Cero Tolerancia A-P'!$I$12:$O$12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7C2A-4C23-A539-6A08AABE88D8}"/>
            </c:ext>
          </c:extLst>
        </c:ser>
        <c:ser>
          <c:idx val="1"/>
          <c:order val="1"/>
          <c:tx>
            <c:strRef>
              <c:f>'Cumpli. PGR Cero Tolerancia A-P'!$C$13</c:f>
              <c:strCache>
                <c:ptCount val="1"/>
                <c:pt idx="0">
                  <c:v>META</c:v>
                </c:pt>
              </c:strCache>
            </c:strRef>
          </c:tx>
          <c:spPr>
            <a:ln w="38100" cap="rnd">
              <a:solidFill>
                <a:schemeClr val="accent2"/>
              </a:solidFill>
              <a:round/>
            </a:ln>
            <a:effectLst/>
          </c:spPr>
          <c:marker>
            <c:symbol val="none"/>
          </c:marker>
          <c:dLbls>
            <c:delete val="1"/>
          </c:dLbls>
          <c:cat>
            <c:strRef>
              <c:f>'Cumpli. PGR Cero Tolerancia A-P'!$I$11:$O$11</c:f>
              <c:strCache>
                <c:ptCount val="7"/>
                <c:pt idx="0">
                  <c:v>JUNIO</c:v>
                </c:pt>
                <c:pt idx="1">
                  <c:v>JULIO</c:v>
                </c:pt>
                <c:pt idx="2">
                  <c:v>AGOSTO</c:v>
                </c:pt>
                <c:pt idx="3">
                  <c:v>SEPTIEMBRE</c:v>
                </c:pt>
                <c:pt idx="4">
                  <c:v>OCTUBRE</c:v>
                </c:pt>
                <c:pt idx="5">
                  <c:v>NOVIEMBRE</c:v>
                </c:pt>
                <c:pt idx="6">
                  <c:v>DICIEMBRE</c:v>
                </c:pt>
              </c:strCache>
            </c:strRef>
          </c:cat>
          <c:val>
            <c:numRef>
              <c:f>'Cumpli. PGR Cero Tolerancia A-P'!$I$13:$O$13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7C2A-4C23-A539-6A08AABE88D8}"/>
            </c:ext>
          </c:extLst>
        </c:ser>
        <c:dLbls>
          <c:showLegendKey val="0"/>
          <c:showVal val="1"/>
          <c:showCatName val="0"/>
          <c:showSerName val="0"/>
          <c:showPercent val="0"/>
          <c:showBubbleSize val="0"/>
        </c:dLbls>
        <c:smooth val="0"/>
        <c:axId val="159609984"/>
        <c:axId val="159611520"/>
      </c:lineChart>
      <c:catAx>
        <c:axId val="15960998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cap="none" spc="0" normalizeH="0" baseline="0">
                <a:solidFill>
                  <a:schemeClr val="dk1">
                    <a:lumMod val="65000"/>
                    <a:lumOff val="35000"/>
                  </a:schemeClr>
                </a:solidFill>
                <a:latin typeface="+mn-lt"/>
                <a:ea typeface="+mn-ea"/>
                <a:cs typeface="+mn-cs"/>
              </a:defRPr>
            </a:pPr>
            <a:endParaRPr lang="es-MX"/>
          </a:p>
        </c:txPr>
        <c:crossAx val="159611520"/>
        <c:crosses val="autoZero"/>
        <c:auto val="1"/>
        <c:lblAlgn val="ctr"/>
        <c:lblOffset val="100"/>
        <c:noMultiLvlLbl val="0"/>
      </c:catAx>
      <c:valAx>
        <c:axId val="15961152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s-MX"/>
          </a:p>
        </c:txPr>
        <c:crossAx val="15960998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4F02-42E8-924C-A416DC0F25E9}"/>
              </c:ext>
            </c:extLst>
          </c:dPt>
          <c:dPt>
            <c:idx val="1"/>
            <c:bubble3D val="0"/>
            <c:spPr>
              <a:solidFill>
                <a:srgbClr val="FF0000"/>
              </a:solidFill>
              <a:ln>
                <a:noFill/>
              </a:ln>
              <a:effectLst/>
            </c:spPr>
            <c:extLst>
              <c:ext xmlns:c16="http://schemas.microsoft.com/office/drawing/2014/chart" uri="{C3380CC4-5D6E-409C-BE32-E72D297353CC}">
                <c16:uniqueId val="{00000003-4F02-42E8-924C-A416DC0F25E9}"/>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4F02-42E8-924C-A416DC0F25E9}"/>
              </c:ext>
            </c:extLst>
          </c:dPt>
          <c:dPt>
            <c:idx val="3"/>
            <c:bubble3D val="0"/>
            <c:spPr>
              <a:solidFill>
                <a:srgbClr val="FFC000"/>
              </a:solidFill>
              <a:ln>
                <a:noFill/>
              </a:ln>
              <a:effectLst/>
            </c:spPr>
            <c:extLst>
              <c:ext xmlns:c16="http://schemas.microsoft.com/office/drawing/2014/chart" uri="{C3380CC4-5D6E-409C-BE32-E72D297353CC}">
                <c16:uniqueId val="{00000007-4F02-42E8-924C-A416DC0F25E9}"/>
              </c:ext>
            </c:extLst>
          </c:dPt>
          <c:dPt>
            <c:idx val="4"/>
            <c:bubble3D val="0"/>
            <c:spPr>
              <a:solidFill>
                <a:srgbClr val="FFC000"/>
              </a:solidFill>
              <a:ln>
                <a:noFill/>
              </a:ln>
              <a:effectLst/>
            </c:spPr>
            <c:extLst>
              <c:ext xmlns:c16="http://schemas.microsoft.com/office/drawing/2014/chart" uri="{C3380CC4-5D6E-409C-BE32-E72D297353CC}">
                <c16:uniqueId val="{00000009-4F02-42E8-924C-A416DC0F25E9}"/>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4F02-42E8-924C-A416DC0F25E9}"/>
              </c:ext>
            </c:extLst>
          </c:dPt>
          <c:dPt>
            <c:idx val="6"/>
            <c:bubble3D val="0"/>
            <c:spPr>
              <a:solidFill>
                <a:srgbClr val="FFFF00"/>
              </a:solidFill>
              <a:ln>
                <a:noFill/>
              </a:ln>
              <a:effectLst/>
            </c:spPr>
            <c:extLst>
              <c:ext xmlns:c16="http://schemas.microsoft.com/office/drawing/2014/chart" uri="{C3380CC4-5D6E-409C-BE32-E72D297353CC}">
                <c16:uniqueId val="{0000000D-4F02-42E8-924C-A416DC0F25E9}"/>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4F02-42E8-924C-A416DC0F25E9}"/>
              </c:ext>
            </c:extLst>
          </c:dPt>
          <c:dPt>
            <c:idx val="8"/>
            <c:bubble3D val="0"/>
            <c:spPr>
              <a:solidFill>
                <a:srgbClr val="00B050"/>
              </a:solidFill>
              <a:ln>
                <a:noFill/>
              </a:ln>
              <a:effectLst/>
            </c:spPr>
            <c:extLst>
              <c:ext xmlns:c16="http://schemas.microsoft.com/office/drawing/2014/chart" uri="{C3380CC4-5D6E-409C-BE32-E72D297353CC}">
                <c16:uniqueId val="{00000011-4F02-42E8-924C-A416DC0F25E9}"/>
              </c:ext>
            </c:extLst>
          </c:dPt>
          <c:dPt>
            <c:idx val="9"/>
            <c:bubble3D val="0"/>
            <c:spPr>
              <a:noFill/>
              <a:ln>
                <a:noFill/>
              </a:ln>
              <a:effectLst/>
            </c:spPr>
            <c:extLst>
              <c:ext xmlns:c16="http://schemas.microsoft.com/office/drawing/2014/chart" uri="{C3380CC4-5D6E-409C-BE32-E72D297353CC}">
                <c16:uniqueId val="{00000013-4F02-42E8-924C-A416DC0F25E9}"/>
              </c:ext>
            </c:extLst>
          </c:dPt>
          <c:dLbls>
            <c:dLbl>
              <c:idx val="0"/>
              <c:layout>
                <c:manualLayout>
                  <c:x val="-7.8965532004883404E-2"/>
                  <c:y val="-6.1121502066326841E-2"/>
                </c:manualLayout>
              </c:layout>
              <c:tx>
                <c:rich>
                  <a:bodyPr/>
                  <a:lstStyle/>
                  <a:p>
                    <a:fld id="{29E8A227-23B7-4AA8-9200-70D4CBC7DBE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F02-42E8-924C-A416DC0F25E9}"/>
                </c:ext>
              </c:extLst>
            </c:dLbl>
            <c:dLbl>
              <c:idx val="1"/>
              <c:layout>
                <c:manualLayout>
                  <c:x val="-6.3548379354232715E-2"/>
                  <c:y val="-8.9428185035189775E-2"/>
                </c:manualLayout>
              </c:layout>
              <c:tx>
                <c:rich>
                  <a:bodyPr/>
                  <a:lstStyle/>
                  <a:p>
                    <a:fld id="{15E068E5-A33D-4030-AA19-C7C9C1B9364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F02-42E8-924C-A416DC0F25E9}"/>
                </c:ext>
              </c:extLst>
            </c:dLbl>
            <c:dLbl>
              <c:idx val="2"/>
              <c:layout>
                <c:manualLayout>
                  <c:x val="-3.0374910848027854E-2"/>
                  <c:y val="-9.1188156167979026E-2"/>
                </c:manualLayout>
              </c:layout>
              <c:tx>
                <c:rich>
                  <a:bodyPr/>
                  <a:lstStyle/>
                  <a:p>
                    <a:fld id="{F687BCE3-B373-4D57-A6B2-6B19E10D1C1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F02-42E8-924C-A416DC0F25E9}"/>
                </c:ext>
              </c:extLst>
            </c:dLbl>
            <c:dLbl>
              <c:idx val="3"/>
              <c:layout>
                <c:manualLayout>
                  <c:x val="-1.3436046601984674E-2"/>
                  <c:y val="-8.0863567370287687E-2"/>
                </c:manualLayout>
              </c:layout>
              <c:tx>
                <c:rich>
                  <a:bodyPr/>
                  <a:lstStyle/>
                  <a:p>
                    <a:fld id="{C03ED85D-3F8D-4097-9995-F5548CE11E79}"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F02-42E8-924C-A416DC0F25E9}"/>
                </c:ext>
              </c:extLst>
            </c:dLbl>
            <c:dLbl>
              <c:idx val="4"/>
              <c:layout>
                <c:manualLayout>
                  <c:x val="2.9113456350620829E-3"/>
                  <c:y val="-8.0407831884664618E-2"/>
                </c:manualLayout>
              </c:layout>
              <c:tx>
                <c:rich>
                  <a:bodyPr/>
                  <a:lstStyle/>
                  <a:p>
                    <a:fld id="{A1BF454B-EE9F-41F3-A6B8-833FF7C8BD2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F02-42E8-924C-A416DC0F25E9}"/>
                </c:ext>
              </c:extLst>
            </c:dLbl>
            <c:dLbl>
              <c:idx val="5"/>
              <c:layout>
                <c:manualLayout>
                  <c:x val="2.5256795704973082E-2"/>
                  <c:y val="-8.4641287327075806E-2"/>
                </c:manualLayout>
              </c:layout>
              <c:tx>
                <c:rich>
                  <a:bodyPr/>
                  <a:lstStyle/>
                  <a:p>
                    <a:fld id="{60ECF617-CE45-4EC8-810C-CE8FA652DAA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F02-42E8-924C-A416DC0F25E9}"/>
                </c:ext>
              </c:extLst>
            </c:dLbl>
            <c:dLbl>
              <c:idx val="6"/>
              <c:layout>
                <c:manualLayout>
                  <c:x val="3.7295123676541343E-2"/>
                  <c:y val="-7.6972980560660556E-2"/>
                </c:manualLayout>
              </c:layout>
              <c:tx>
                <c:rich>
                  <a:bodyPr/>
                  <a:lstStyle/>
                  <a:p>
                    <a:fld id="{FA9200F6-76D8-4249-B165-AD35663A4BF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F02-42E8-924C-A416DC0F25E9}"/>
                </c:ext>
              </c:extLst>
            </c:dLbl>
            <c:dLbl>
              <c:idx val="7"/>
              <c:layout>
                <c:manualLayout>
                  <c:x val="3.7113799568918117E-2"/>
                  <c:y val="-7.3341849218000299E-2"/>
                </c:manualLayout>
              </c:layout>
              <c:tx>
                <c:rich>
                  <a:bodyPr/>
                  <a:lstStyle/>
                  <a:p>
                    <a:fld id="{2E7EAB1D-7FC5-4E97-A80A-94C6C69D0F7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F02-42E8-924C-A416DC0F25E9}"/>
                </c:ext>
              </c:extLst>
            </c:dLbl>
            <c:dLbl>
              <c:idx val="8"/>
              <c:layout>
                <c:manualLayout>
                  <c:x val="7.0389239114499194E-2"/>
                  <c:y val="-9.9791073886198525E-2"/>
                </c:manualLayout>
              </c:layout>
              <c:tx>
                <c:rich>
                  <a:bodyPr/>
                  <a:lstStyle/>
                  <a:p>
                    <a:fld id="{DE926485-8444-4AB7-95F3-0FE0C1ACA8E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F02-42E8-924C-A416DC0F25E9}"/>
                </c:ext>
              </c:extLst>
            </c:dLbl>
            <c:dLbl>
              <c:idx val="9"/>
              <c:layout>
                <c:manualLayout>
                  <c:x val="0.29770593509895282"/>
                  <c:y val="-0.38702739501312333"/>
                </c:manualLayout>
              </c:layout>
              <c:tx>
                <c:rich>
                  <a:bodyPr/>
                  <a:lstStyle/>
                  <a:p>
                    <a:fld id="{88FC719D-55D8-4F7C-979A-E258C0E34AA3}" type="CELLRANGE">
                      <a:rPr lang="en-US" sz="2400">
                        <a:solidFill>
                          <a:schemeClr val="tx1"/>
                        </a:solidFill>
                      </a:rPr>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F02-42E8-924C-A416DC0F25E9}"/>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Cero Tolerancia'!$C$3:$C$12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Cero Tolerancia'!$B$3:$B$12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4F02-42E8-924C-A416DC0F25E9}"/>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Cero Tolerancia'!$B$18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4F02-42E8-924C-A416DC0F25E9}"/>
              </c:ext>
            </c:extLst>
          </c:dPt>
          <c:xVal>
            <c:numRef>
              <c:f>'Avance Cero Tolerancia'!$C$19:$C$20</c:f>
              <c:numCache>
                <c:formatCode>General</c:formatCode>
                <c:ptCount val="2"/>
                <c:pt idx="0">
                  <c:v>0</c:v>
                </c:pt>
                <c:pt idx="1">
                  <c:v>-0.96592566783964773</c:v>
                </c:pt>
              </c:numCache>
            </c:numRef>
          </c:xVal>
          <c:yVal>
            <c:numRef>
              <c:f>'Avance Cero Tolerancia'!$D$19:$D$20</c:f>
              <c:numCache>
                <c:formatCode>General</c:formatCode>
                <c:ptCount val="2"/>
                <c:pt idx="0">
                  <c:v>0</c:v>
                </c:pt>
                <c:pt idx="1">
                  <c:v>0.2588196364430847</c:v>
                </c:pt>
              </c:numCache>
            </c:numRef>
          </c:yVal>
          <c:smooth val="1"/>
          <c:extLst>
            <c:ext xmlns:c16="http://schemas.microsoft.com/office/drawing/2014/chart" uri="{C3380CC4-5D6E-409C-BE32-E72D297353CC}">
              <c16:uniqueId val="{00000017-4F02-42E8-924C-A416DC0F25E9}"/>
            </c:ext>
          </c:extLst>
        </c:ser>
        <c:dLbls>
          <c:showLegendKey val="0"/>
          <c:showVal val="0"/>
          <c:showCatName val="0"/>
          <c:showSerName val="0"/>
          <c:showPercent val="0"/>
          <c:showBubbleSize val="0"/>
        </c:dLbls>
        <c:axId val="159473664"/>
        <c:axId val="159451392"/>
      </c:scatterChart>
      <c:valAx>
        <c:axId val="159451392"/>
        <c:scaling>
          <c:orientation val="minMax"/>
          <c:max val="1"/>
          <c:min val="-1"/>
        </c:scaling>
        <c:delete val="1"/>
        <c:axPos val="l"/>
        <c:numFmt formatCode="General" sourceLinked="1"/>
        <c:majorTickMark val="out"/>
        <c:minorTickMark val="none"/>
        <c:tickLblPos val="nextTo"/>
        <c:crossAx val="159473664"/>
        <c:crosses val="autoZero"/>
        <c:crossBetween val="midCat"/>
      </c:valAx>
      <c:valAx>
        <c:axId val="159473664"/>
        <c:scaling>
          <c:orientation val="minMax"/>
          <c:max val="1"/>
          <c:min val="-1"/>
        </c:scaling>
        <c:delete val="1"/>
        <c:axPos val="b"/>
        <c:numFmt formatCode="General" sourceLinked="1"/>
        <c:majorTickMark val="out"/>
        <c:minorTickMark val="none"/>
        <c:tickLblPos val="nextTo"/>
        <c:crossAx val="15945139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 PGR Cero Tolerancia A-P'!$C$12</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Cero Tolerancia A-P'!$I$11:$O$11</c:f>
              <c:strCache>
                <c:ptCount val="7"/>
                <c:pt idx="0">
                  <c:v>JUNIO</c:v>
                </c:pt>
                <c:pt idx="1">
                  <c:v>JULIO</c:v>
                </c:pt>
                <c:pt idx="2">
                  <c:v>AGOSTO</c:v>
                </c:pt>
                <c:pt idx="3">
                  <c:v>SEPTIEMBRE</c:v>
                </c:pt>
                <c:pt idx="4">
                  <c:v>OCTUBRE</c:v>
                </c:pt>
                <c:pt idx="5">
                  <c:v>NOVIEMBRE</c:v>
                </c:pt>
                <c:pt idx="6">
                  <c:v>DICIEMBRE</c:v>
                </c:pt>
              </c:strCache>
            </c:strRef>
          </c:cat>
          <c:val>
            <c:numRef>
              <c:f>'Cumpli. PGR Cero Tolerancia A-P'!$I$12:$O$12</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20A2-4BAE-9D43-674ABA8AC45A}"/>
            </c:ext>
          </c:extLst>
        </c:ser>
        <c:ser>
          <c:idx val="1"/>
          <c:order val="1"/>
          <c:tx>
            <c:strRef>
              <c:f>'Cumpli. PGR Cero Tolerancia A-P'!$C$13</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Cero Tolerancia A-P'!$I$11:$O$11</c:f>
              <c:strCache>
                <c:ptCount val="7"/>
                <c:pt idx="0">
                  <c:v>JUNIO</c:v>
                </c:pt>
                <c:pt idx="1">
                  <c:v>JULIO</c:v>
                </c:pt>
                <c:pt idx="2">
                  <c:v>AGOSTO</c:v>
                </c:pt>
                <c:pt idx="3">
                  <c:v>SEPTIEMBRE</c:v>
                </c:pt>
                <c:pt idx="4">
                  <c:v>OCTUBRE</c:v>
                </c:pt>
                <c:pt idx="5">
                  <c:v>NOVIEMBRE</c:v>
                </c:pt>
                <c:pt idx="6">
                  <c:v>DICIEMBRE</c:v>
                </c:pt>
              </c:strCache>
            </c:strRef>
          </c:cat>
          <c:val>
            <c:numRef>
              <c:f>'Cumpli. PGR Cero Tolerancia A-P'!$I$13:$O$13</c:f>
              <c:numCache>
                <c:formatCode>0%</c:formatCode>
                <c:ptCount val="7"/>
                <c:pt idx="0">
                  <c:v>0.95</c:v>
                </c:pt>
                <c:pt idx="1">
                  <c:v>0.95</c:v>
                </c:pt>
                <c:pt idx="2">
                  <c:v>0.95</c:v>
                </c:pt>
                <c:pt idx="3">
                  <c:v>0.95</c:v>
                </c:pt>
                <c:pt idx="4">
                  <c:v>0.95</c:v>
                </c:pt>
                <c:pt idx="5">
                  <c:v>0.95</c:v>
                </c:pt>
                <c:pt idx="6">
                  <c:v>0.95</c:v>
                </c:pt>
              </c:numCache>
            </c:numRef>
          </c:val>
          <c:smooth val="0"/>
          <c:extLst>
            <c:ext xmlns:c16="http://schemas.microsoft.com/office/drawing/2014/chart" uri="{C3380CC4-5D6E-409C-BE32-E72D297353CC}">
              <c16:uniqueId val="{00000001-20A2-4BAE-9D43-674ABA8AC45A}"/>
            </c:ext>
          </c:extLst>
        </c:ser>
        <c:dLbls>
          <c:showLegendKey val="0"/>
          <c:showVal val="1"/>
          <c:showCatName val="0"/>
          <c:showSerName val="0"/>
          <c:showPercent val="0"/>
          <c:showBubbleSize val="0"/>
        </c:dLbls>
        <c:smooth val="0"/>
        <c:axId val="160209152"/>
        <c:axId val="160216192"/>
      </c:lineChart>
      <c:catAx>
        <c:axId val="16020915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16192"/>
        <c:crosses val="autoZero"/>
        <c:auto val="1"/>
        <c:lblAlgn val="ctr"/>
        <c:lblOffset val="100"/>
        <c:noMultiLvlLbl val="0"/>
      </c:catAx>
      <c:valAx>
        <c:axId val="160216192"/>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209152"/>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429D-4879-AAF6-0D40D86CC2A4}"/>
              </c:ext>
            </c:extLst>
          </c:dPt>
          <c:dPt>
            <c:idx val="1"/>
            <c:bubble3D val="0"/>
            <c:spPr>
              <a:solidFill>
                <a:srgbClr val="FF0000"/>
              </a:solidFill>
              <a:ln>
                <a:noFill/>
              </a:ln>
              <a:effectLst/>
            </c:spPr>
            <c:extLst>
              <c:ext xmlns:c16="http://schemas.microsoft.com/office/drawing/2014/chart" uri="{C3380CC4-5D6E-409C-BE32-E72D297353CC}">
                <c16:uniqueId val="{00000003-429D-4879-AAF6-0D40D86CC2A4}"/>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429D-4879-AAF6-0D40D86CC2A4}"/>
              </c:ext>
            </c:extLst>
          </c:dPt>
          <c:dPt>
            <c:idx val="3"/>
            <c:bubble3D val="0"/>
            <c:spPr>
              <a:solidFill>
                <a:srgbClr val="FFC000"/>
              </a:solidFill>
              <a:ln>
                <a:noFill/>
              </a:ln>
              <a:effectLst/>
            </c:spPr>
            <c:extLst>
              <c:ext xmlns:c16="http://schemas.microsoft.com/office/drawing/2014/chart" uri="{C3380CC4-5D6E-409C-BE32-E72D297353CC}">
                <c16:uniqueId val="{00000007-429D-4879-AAF6-0D40D86CC2A4}"/>
              </c:ext>
            </c:extLst>
          </c:dPt>
          <c:dPt>
            <c:idx val="4"/>
            <c:bubble3D val="0"/>
            <c:spPr>
              <a:solidFill>
                <a:srgbClr val="FFC000"/>
              </a:solidFill>
              <a:ln>
                <a:noFill/>
              </a:ln>
              <a:effectLst/>
            </c:spPr>
            <c:extLst>
              <c:ext xmlns:c16="http://schemas.microsoft.com/office/drawing/2014/chart" uri="{C3380CC4-5D6E-409C-BE32-E72D297353CC}">
                <c16:uniqueId val="{00000009-429D-4879-AAF6-0D40D86CC2A4}"/>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429D-4879-AAF6-0D40D86CC2A4}"/>
              </c:ext>
            </c:extLst>
          </c:dPt>
          <c:dPt>
            <c:idx val="6"/>
            <c:bubble3D val="0"/>
            <c:spPr>
              <a:solidFill>
                <a:srgbClr val="FFFF00"/>
              </a:solidFill>
              <a:ln>
                <a:noFill/>
              </a:ln>
              <a:effectLst/>
            </c:spPr>
            <c:extLst>
              <c:ext xmlns:c16="http://schemas.microsoft.com/office/drawing/2014/chart" uri="{C3380CC4-5D6E-409C-BE32-E72D297353CC}">
                <c16:uniqueId val="{0000000D-429D-4879-AAF6-0D40D86CC2A4}"/>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429D-4879-AAF6-0D40D86CC2A4}"/>
              </c:ext>
            </c:extLst>
          </c:dPt>
          <c:dPt>
            <c:idx val="8"/>
            <c:bubble3D val="0"/>
            <c:spPr>
              <a:solidFill>
                <a:srgbClr val="00B050"/>
              </a:solidFill>
              <a:ln>
                <a:noFill/>
              </a:ln>
              <a:effectLst/>
            </c:spPr>
            <c:extLst>
              <c:ext xmlns:c16="http://schemas.microsoft.com/office/drawing/2014/chart" uri="{C3380CC4-5D6E-409C-BE32-E72D297353CC}">
                <c16:uniqueId val="{00000011-429D-4879-AAF6-0D40D86CC2A4}"/>
              </c:ext>
            </c:extLst>
          </c:dPt>
          <c:dPt>
            <c:idx val="9"/>
            <c:bubble3D val="0"/>
            <c:spPr>
              <a:noFill/>
              <a:ln>
                <a:noFill/>
              </a:ln>
              <a:effectLst/>
            </c:spPr>
            <c:extLst>
              <c:ext xmlns:c16="http://schemas.microsoft.com/office/drawing/2014/chart" uri="{C3380CC4-5D6E-409C-BE32-E72D297353CC}">
                <c16:uniqueId val="{00000013-429D-4879-AAF6-0D40D86CC2A4}"/>
              </c:ext>
            </c:extLst>
          </c:dPt>
          <c:dLbls>
            <c:dLbl>
              <c:idx val="0"/>
              <c:layout>
                <c:manualLayout>
                  <c:x val="-7.8965532004883404E-2"/>
                  <c:y val="-6.1121502066326841E-2"/>
                </c:manualLayout>
              </c:layout>
              <c:tx>
                <c:rich>
                  <a:bodyPr/>
                  <a:lstStyle/>
                  <a:p>
                    <a:fld id="{625A5359-7426-477A-9D47-3BAC55EFD74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29D-4879-AAF6-0D40D86CC2A4}"/>
                </c:ext>
              </c:extLst>
            </c:dLbl>
            <c:dLbl>
              <c:idx val="1"/>
              <c:layout>
                <c:manualLayout>
                  <c:x val="-6.3548379354232715E-2"/>
                  <c:y val="-8.9428185035189775E-2"/>
                </c:manualLayout>
              </c:layout>
              <c:tx>
                <c:rich>
                  <a:bodyPr/>
                  <a:lstStyle/>
                  <a:p>
                    <a:fld id="{D0A85225-0700-43CF-B35E-FDBD7EA2EA9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29D-4879-AAF6-0D40D86CC2A4}"/>
                </c:ext>
              </c:extLst>
            </c:dLbl>
            <c:dLbl>
              <c:idx val="2"/>
              <c:layout>
                <c:manualLayout>
                  <c:x val="-1.3984043372116081E-2"/>
                  <c:y val="-6.8271466066741684E-2"/>
                </c:manualLayout>
              </c:layout>
              <c:tx>
                <c:rich>
                  <a:bodyPr/>
                  <a:lstStyle/>
                  <a:p>
                    <a:fld id="{1130E1F5-A13A-426D-9756-FD6FB0E9688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29D-4879-AAF6-0D40D86CC2A4}"/>
                </c:ext>
              </c:extLst>
            </c:dLbl>
            <c:dLbl>
              <c:idx val="3"/>
              <c:layout>
                <c:manualLayout>
                  <c:x val="-4.5223390041129533E-3"/>
                  <c:y val="-7.0825723055804493E-2"/>
                </c:manualLayout>
              </c:layout>
              <c:tx>
                <c:rich>
                  <a:bodyPr/>
                  <a:lstStyle/>
                  <a:p>
                    <a:fld id="{24721683-4369-43FE-9B96-037FF99AA61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29D-4879-AAF6-0D40D86CC2A4}"/>
                </c:ext>
              </c:extLst>
            </c:dLbl>
            <c:dLbl>
              <c:idx val="4"/>
              <c:layout>
                <c:manualLayout>
                  <c:x val="-2.1822145732070214E-3"/>
                  <c:y val="-7.0369932571987828E-2"/>
                </c:manualLayout>
              </c:layout>
              <c:tx>
                <c:rich>
                  <a:bodyPr/>
                  <a:lstStyle/>
                  <a:p>
                    <a:fld id="{6AC3C3CC-926D-4FD2-BBE7-5D76B5F4F67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29D-4879-AAF6-0D40D86CC2A4}"/>
                </c:ext>
              </c:extLst>
            </c:dLbl>
            <c:dLbl>
              <c:idx val="5"/>
              <c:layout>
                <c:manualLayout>
                  <c:x val="7.4293237402951592E-3"/>
                  <c:y val="-7.05882951071794E-2"/>
                </c:manualLayout>
              </c:layout>
              <c:tx>
                <c:rich>
                  <a:bodyPr/>
                  <a:lstStyle/>
                  <a:p>
                    <a:fld id="{2516A4FA-EEA6-4265-86F3-FF2E8CF34F7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29D-4879-AAF6-0D40D86CC2A4}"/>
                </c:ext>
              </c:extLst>
            </c:dLbl>
            <c:dLbl>
              <c:idx val="6"/>
              <c:layout>
                <c:manualLayout>
                  <c:x val="2.3287837882420215E-2"/>
                  <c:y val="-7.4965459825996325E-2"/>
                </c:manualLayout>
              </c:layout>
              <c:tx>
                <c:rich>
                  <a:bodyPr/>
                  <a:lstStyle/>
                  <a:p>
                    <a:fld id="{C27A8EEA-BD54-41AD-85B8-17934E582A8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29D-4879-AAF6-0D40D86CC2A4}"/>
                </c:ext>
              </c:extLst>
            </c:dLbl>
            <c:dLbl>
              <c:idx val="7"/>
              <c:layout>
                <c:manualLayout>
                  <c:x val="3.7113799568918117E-2"/>
                  <c:y val="-7.3341849218000299E-2"/>
                </c:manualLayout>
              </c:layout>
              <c:tx>
                <c:rich>
                  <a:bodyPr/>
                  <a:lstStyle/>
                  <a:p>
                    <a:fld id="{841F0FD5-54F7-4D43-B6BE-C8D7F58B19D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29D-4879-AAF6-0D40D86CC2A4}"/>
                </c:ext>
              </c:extLst>
            </c:dLbl>
            <c:dLbl>
              <c:idx val="8"/>
              <c:layout>
                <c:manualLayout>
                  <c:x val="7.0389239114499194E-2"/>
                  <c:y val="-9.9791073886198525E-2"/>
                </c:manualLayout>
              </c:layout>
              <c:tx>
                <c:rich>
                  <a:bodyPr/>
                  <a:lstStyle/>
                  <a:p>
                    <a:fld id="{4227E408-C91E-48AC-81E1-EB8EA373FF8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29D-4879-AAF6-0D40D86CC2A4}"/>
                </c:ext>
              </c:extLst>
            </c:dLbl>
            <c:dLbl>
              <c:idx val="9"/>
              <c:layout>
                <c:manualLayout>
                  <c:x val="0.38218191348166064"/>
                  <c:y val="-0.38077738947108825"/>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n-lt"/>
                        <a:ea typeface="+mn-ea"/>
                        <a:cs typeface="+mn-cs"/>
                      </a:defRPr>
                    </a:pPr>
                    <a:fld id="{78A20825-47FA-457B-BEDD-0FBB9F1498D3}" type="CELLRANGE">
                      <a:rPr lang="en-US"/>
                      <a:pPr>
                        <a:defRPr sz="1800">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29D-4879-AAF6-0D40D86CC2A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Cero Tolerancia'!$C$3:$C$12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Cero Tolerancia'!$B$3:$B$12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429D-4879-AAF6-0D40D86CC2A4}"/>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Cero Tolerancia'!$B$18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429D-4879-AAF6-0D40D86CC2A4}"/>
              </c:ext>
            </c:extLst>
          </c:dPt>
          <c:xVal>
            <c:numRef>
              <c:f>'Avance Cero Tolerancia'!$C$19:$C$20</c:f>
              <c:numCache>
                <c:formatCode>General</c:formatCode>
                <c:ptCount val="2"/>
                <c:pt idx="0">
                  <c:v>0</c:v>
                </c:pt>
                <c:pt idx="1">
                  <c:v>-0.96592566783964773</c:v>
                </c:pt>
              </c:numCache>
            </c:numRef>
          </c:xVal>
          <c:yVal>
            <c:numRef>
              <c:f>'Avance Cero Tolerancia'!$D$19:$D$20</c:f>
              <c:numCache>
                <c:formatCode>General</c:formatCode>
                <c:ptCount val="2"/>
                <c:pt idx="0">
                  <c:v>0</c:v>
                </c:pt>
                <c:pt idx="1">
                  <c:v>0.2588196364430847</c:v>
                </c:pt>
              </c:numCache>
            </c:numRef>
          </c:yVal>
          <c:smooth val="1"/>
          <c:extLst>
            <c:ext xmlns:c16="http://schemas.microsoft.com/office/drawing/2014/chart" uri="{C3380CC4-5D6E-409C-BE32-E72D297353CC}">
              <c16:uniqueId val="{00000017-429D-4879-AAF6-0D40D86CC2A4}"/>
            </c:ext>
          </c:extLst>
        </c:ser>
        <c:dLbls>
          <c:showLegendKey val="0"/>
          <c:showVal val="0"/>
          <c:showCatName val="0"/>
          <c:showSerName val="0"/>
          <c:showPercent val="0"/>
          <c:showBubbleSize val="0"/>
        </c:dLbls>
        <c:axId val="160696960"/>
        <c:axId val="160695424"/>
      </c:scatterChart>
      <c:valAx>
        <c:axId val="160695424"/>
        <c:scaling>
          <c:orientation val="minMax"/>
          <c:max val="1"/>
          <c:min val="-1"/>
        </c:scaling>
        <c:delete val="1"/>
        <c:axPos val="l"/>
        <c:numFmt formatCode="General" sourceLinked="1"/>
        <c:majorTickMark val="out"/>
        <c:minorTickMark val="none"/>
        <c:tickLblPos val="nextTo"/>
        <c:crossAx val="160696960"/>
        <c:crosses val="autoZero"/>
        <c:crossBetween val="midCat"/>
      </c:valAx>
      <c:valAx>
        <c:axId val="160696960"/>
        <c:scaling>
          <c:orientation val="minMax"/>
          <c:max val="1"/>
          <c:min val="-1"/>
        </c:scaling>
        <c:delete val="1"/>
        <c:axPos val="b"/>
        <c:numFmt formatCode="General" sourceLinked="1"/>
        <c:majorTickMark val="out"/>
        <c:minorTickMark val="none"/>
        <c:tickLblPos val="nextTo"/>
        <c:crossAx val="16069542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Cero Tolerancia A-P'!$C$12</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 PGR Cero Tolerancia A-P'!$D$11:$O$11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 PGR Cero Tolerancia A-P'!$D$12:$O$12</c:f>
              <c:numCache>
                <c:formatCode>0%</c:formatCode>
                <c:ptCount val="12"/>
                <c:pt idx="0">
                  <c:v>0</c:v>
                </c:pt>
                <c:pt idx="1">
                  <c:v>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989-4BD6-B673-EA16E7337C2F}"/>
            </c:ext>
          </c:extLst>
        </c:ser>
        <c:ser>
          <c:idx val="1"/>
          <c:order val="1"/>
          <c:tx>
            <c:strRef>
              <c:f>'Cumpli. PGR Cero Tolerancia A-P'!$C$13</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 PGR Cero Tolerancia A-P'!$D$11:$O$11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 PGR Cero Tolerancia A-P'!$D$13:$O$13</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1-C989-4BD6-B673-EA16E7337C2F}"/>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60793344"/>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'Indice Frecuencia x Sustancia A'!$C$14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'Indice Frecuencia x Sustancia A'!$D$11:$O$11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'Indice Frecuencia x Sustancia A'!$D$14:$O$14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AAA-4BCF-BCBE-76058304C5E1}"/>
            </c:ext>
          </c:extLst>
        </c:ser>
        <c:ser>
          <c:idx val="1"/>
          <c:order val="1"/>
          <c:tx>
            <c:strRef>
              <c:f>'Indice Frecuencia x Sustancia A'!$C$15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'Indice Frecuencia x Sustancia A'!$D$11:$O$11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'Indice Frecuencia x Sustancia A'!$D$15:$O$15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AAA-4BCF-BCBE-76058304C5E1}"/>
            </c:ext>
          </c:extLst>
        </c:ser>
        <c:dLbls>
          <c:showLegendKey val="0"/>
          <c:showVal val="1"/>
          <c:showCatName val="0"/>
          <c:showSerName val="0"/>
          <c:showPercent val="0"/>
          <c:showBubbleSize val="0"/>
        </c:dLbls>
        <c:smooth val="0"/>
        <c:axId val="18101760"/>
        <c:axId val="18103296"/>
      </c:lineChart>
      <c:catAx>
        <c:axId val="1810176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3296"/>
        <c:crosses val="autoZero"/>
        <c:auto val="1"/>
        <c:lblAlgn val="ctr"/>
        <c:lblOffset val="100"/>
        <c:noMultiLvlLbl val="0"/>
      </c:catAx>
      <c:valAx>
        <c:axId val="181032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8101760"/>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'CUMPLIM - LIDERAZO ESTRA'!$C$14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'CUMPLIM - LIDERAZO ESTRA'!$D$13:$O$13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'CUMPLIM - LIDERAZO ESTRA'!$D$14:$O$14</c:f>
              <c:numCache>
                <c:formatCode>0%</c:formatCode>
                <c:ptCount val="12"/>
                <c:pt idx="0">
                  <c:v>1</c:v>
                </c:pt>
                <c:pt idx="1">
                  <c:v>1</c:v>
                </c:pt>
                <c:pt idx="2">
                  <c:v>1</c:v>
                </c:pt>
                <c:pt idx="3">
                  <c:v>1</c:v>
                </c:pt>
                <c:pt idx="4">
                  <c:v>0.75</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FE7-4345-BB90-C13C12AE51C4}"/>
            </c:ext>
          </c:extLst>
        </c:ser>
        <c:ser>
          <c:idx val="1"/>
          <c:order val="1"/>
          <c:tx>
            <c:strRef>
              <c:f>'CUMPLIM - LIDERAZO ESTRA'!$C$15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'CUMPLIM - LIDERAZO ESTRA'!$D$13:$O$13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'CUMPLIM - LIDERAZO ESTRA'!$D$15:$O$15</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1-AFE7-4345-BB90-C13C12AE51C4}"/>
            </c:ext>
          </c:extLst>
        </c:ser>
        <c:dLbls>
          <c:showLegendKey val="0"/>
          <c:showVal val="1"/>
          <c:showCatName val="0"/>
          <c:showSerName val="0"/>
          <c:showPercent val="0"/>
          <c:showBubbleSize val="0"/>
        </c:dLbls>
        <c:smooth val="0"/>
        <c:axId val="277923712"/>
        <c:axId val="277925248"/>
      </c:lineChart>
      <c:catAx>
        <c:axId val="27792371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277925248"/>
        <c:crosses val="autoZero"/>
        <c:auto val="1"/>
        <c:lblAlgn val="ctr"/>
        <c:lblOffset val="100"/>
        <c:noMultiLvlLbl val="0"/>
      </c:catAx>
      <c:valAx>
        <c:axId val="27792524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277923712"/>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'Cobertura PGR Cero Tolerancia A'!$C$14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'Cobertura PGR Cero Tolerancia A'!$D$11:$O$11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PGR Cero Tolerancia A'!$D$14:$O$14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2B6-4497-9E18-4024789A6B5D}"/>
            </c:ext>
          </c:extLst>
        </c:ser>
        <c:ser>
          <c:idx val="1"/>
          <c:order val="1"/>
          <c:tx>
            <c:strRef>
              <c:f>'Cobertura PGR Cero Tolerancia A'!$C$15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'Cobertura PGR Cero Tolerancia A'!$D$11:$O$11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PGR Cero Tolerancia A'!$D$15:$O$15</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22B6-4497-9E18-4024789A6B5D}"/>
            </c:ext>
          </c:extLst>
        </c:ser>
        <c:dLbls>
          <c:showLegendKey val="0"/>
          <c:showVal val="1"/>
          <c:showCatName val="0"/>
          <c:showSerName val="0"/>
          <c:showPercent val="0"/>
          <c:showBubbleSize val="0"/>
        </c:dLbls>
        <c:smooth val="0"/>
        <c:axId val="151890176"/>
        <c:axId val="151891968"/>
      </c:lineChart>
      <c:catAx>
        <c:axId val="1518901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1968"/>
        <c:crosses val="autoZero"/>
        <c:auto val="1"/>
        <c:lblAlgn val="ctr"/>
        <c:lblOffset val="100"/>
        <c:noMultiLvlLbl val="0"/>
      </c:catAx>
      <c:valAx>
        <c:axId val="1518919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0176"/>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AVANCE DEL PROGRAMA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36FA-4ADF-9008-25A8C543F7B9}"/>
              </c:ext>
            </c:extLst>
          </c:dPt>
          <c:dPt>
            <c:idx val="1"/>
            <c:bubble3D val="0"/>
            <c:spPr>
              <a:solidFill>
                <a:srgbClr val="FF0000"/>
              </a:solidFill>
              <a:ln>
                <a:noFill/>
              </a:ln>
              <a:effectLst/>
            </c:spPr>
            <c:extLst>
              <c:ext xmlns:c16="http://schemas.microsoft.com/office/drawing/2014/chart" uri="{C3380CC4-5D6E-409C-BE32-E72D297353CC}">
                <c16:uniqueId val="{00000003-36FA-4ADF-9008-25A8C543F7B9}"/>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36FA-4ADF-9008-25A8C543F7B9}"/>
              </c:ext>
            </c:extLst>
          </c:dPt>
          <c:dPt>
            <c:idx val="3"/>
            <c:bubble3D val="0"/>
            <c:spPr>
              <a:solidFill>
                <a:srgbClr val="FFC000"/>
              </a:solidFill>
              <a:ln>
                <a:noFill/>
              </a:ln>
              <a:effectLst/>
            </c:spPr>
            <c:extLst>
              <c:ext xmlns:c16="http://schemas.microsoft.com/office/drawing/2014/chart" uri="{C3380CC4-5D6E-409C-BE32-E72D297353CC}">
                <c16:uniqueId val="{00000007-36FA-4ADF-9008-25A8C543F7B9}"/>
              </c:ext>
            </c:extLst>
          </c:dPt>
          <c:dPt>
            <c:idx val="4"/>
            <c:bubble3D val="0"/>
            <c:spPr>
              <a:solidFill>
                <a:srgbClr val="FFC000"/>
              </a:solidFill>
              <a:ln>
                <a:noFill/>
              </a:ln>
              <a:effectLst/>
            </c:spPr>
            <c:extLst>
              <c:ext xmlns:c16="http://schemas.microsoft.com/office/drawing/2014/chart" uri="{C3380CC4-5D6E-409C-BE32-E72D297353CC}">
                <c16:uniqueId val="{00000009-36FA-4ADF-9008-25A8C543F7B9}"/>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36FA-4ADF-9008-25A8C543F7B9}"/>
              </c:ext>
            </c:extLst>
          </c:dPt>
          <c:dPt>
            <c:idx val="6"/>
            <c:bubble3D val="0"/>
            <c:spPr>
              <a:solidFill>
                <a:srgbClr val="FFFF00"/>
              </a:solidFill>
              <a:ln>
                <a:noFill/>
              </a:ln>
              <a:effectLst/>
            </c:spPr>
            <c:extLst>
              <c:ext xmlns:c16="http://schemas.microsoft.com/office/drawing/2014/chart" uri="{C3380CC4-5D6E-409C-BE32-E72D297353CC}">
                <c16:uniqueId val="{0000000D-36FA-4ADF-9008-25A8C543F7B9}"/>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36FA-4ADF-9008-25A8C543F7B9}"/>
              </c:ext>
            </c:extLst>
          </c:dPt>
          <c:dPt>
            <c:idx val="8"/>
            <c:bubble3D val="0"/>
            <c:spPr>
              <a:solidFill>
                <a:srgbClr val="00B050"/>
              </a:solidFill>
              <a:ln>
                <a:noFill/>
              </a:ln>
              <a:effectLst/>
            </c:spPr>
            <c:extLst>
              <c:ext xmlns:c16="http://schemas.microsoft.com/office/drawing/2014/chart" uri="{C3380CC4-5D6E-409C-BE32-E72D297353CC}">
                <c16:uniqueId val="{00000011-36FA-4ADF-9008-25A8C543F7B9}"/>
              </c:ext>
            </c:extLst>
          </c:dPt>
          <c:dPt>
            <c:idx val="9"/>
            <c:bubble3D val="0"/>
            <c:spPr>
              <a:noFill/>
              <a:ln>
                <a:noFill/>
              </a:ln>
              <a:effectLst/>
            </c:spPr>
            <c:extLst>
              <c:ext xmlns:c16="http://schemas.microsoft.com/office/drawing/2014/chart" uri="{C3380CC4-5D6E-409C-BE32-E72D297353CC}">
                <c16:uniqueId val="{00000013-36FA-4ADF-9008-25A8C543F7B9}"/>
              </c:ext>
            </c:extLst>
          </c:dPt>
          <c:dLbls>
            <c:dLbl>
              <c:idx val="0"/>
              <c:layout>
                <c:manualLayout>
                  <c:x val="-4.395203526733675E-2"/>
                  <c:y val="-6.1121427618157899E-2"/>
                </c:manualLayout>
              </c:layout>
              <c:tx>
                <c:rich>
                  <a:bodyPr/>
                  <a:lstStyle/>
                  <a:p>
                    <a:fld id="{4B03FC54-FFC4-4282-B3A6-61AC8D31502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6FA-4ADF-9008-25A8C543F7B9}"/>
                </c:ext>
              </c:extLst>
            </c:dLbl>
            <c:dLbl>
              <c:idx val="1"/>
              <c:layout>
                <c:manualLayout>
                  <c:x val="-2.8534775221589325E-2"/>
                  <c:y val="-6.5043056058670626E-2"/>
                </c:manualLayout>
              </c:layout>
              <c:tx>
                <c:rich>
                  <a:bodyPr/>
                  <a:lstStyle/>
                  <a:p>
                    <a:fld id="{1F6CEB99-71A7-47CC-93AC-E12DAE21D6C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6FA-4ADF-9008-25A8C543F7B9}"/>
                </c:ext>
              </c:extLst>
            </c:dLbl>
            <c:dLbl>
              <c:idx val="2"/>
              <c:layout>
                <c:manualLayout>
                  <c:x val="-1.3984043372116081E-2"/>
                  <c:y val="-6.8271466066741684E-2"/>
                </c:manualLayout>
              </c:layout>
              <c:tx>
                <c:rich>
                  <a:bodyPr/>
                  <a:lstStyle/>
                  <a:p>
                    <a:fld id="{BD168FC5-6342-47D7-9FED-F63EA132B44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6FA-4ADF-9008-25A8C543F7B9}"/>
                </c:ext>
              </c:extLst>
            </c:dLbl>
            <c:dLbl>
              <c:idx val="3"/>
              <c:layout>
                <c:manualLayout>
                  <c:x val="-4.5223390041129533E-3"/>
                  <c:y val="-7.0825723055804493E-2"/>
                </c:manualLayout>
              </c:layout>
              <c:tx>
                <c:rich>
                  <a:bodyPr/>
                  <a:lstStyle/>
                  <a:p>
                    <a:fld id="{AD2CA587-2FB0-499D-83A8-A2409163242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6FA-4ADF-9008-25A8C543F7B9}"/>
                </c:ext>
              </c:extLst>
            </c:dLbl>
            <c:dLbl>
              <c:idx val="4"/>
              <c:layout>
                <c:manualLayout>
                  <c:x val="-2.1822145732070214E-3"/>
                  <c:y val="-7.0369932571987828E-2"/>
                </c:manualLayout>
              </c:layout>
              <c:tx>
                <c:rich>
                  <a:bodyPr/>
                  <a:lstStyle/>
                  <a:p>
                    <a:fld id="{F047FD0A-737B-42CA-B1D6-036A7DA7CD7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6FA-4ADF-9008-25A8C543F7B9}"/>
                </c:ext>
              </c:extLst>
            </c:dLbl>
            <c:dLbl>
              <c:idx val="5"/>
              <c:layout>
                <c:manualLayout>
                  <c:x val="7.4293237402951592E-3"/>
                  <c:y val="-7.05882951071794E-2"/>
                </c:manualLayout>
              </c:layout>
              <c:tx>
                <c:rich>
                  <a:bodyPr/>
                  <a:lstStyle/>
                  <a:p>
                    <a:fld id="{B606AD8F-FB37-4C5F-B448-821E9408583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6FA-4ADF-9008-25A8C543F7B9}"/>
                </c:ext>
              </c:extLst>
            </c:dLbl>
            <c:dLbl>
              <c:idx val="6"/>
              <c:layout>
                <c:manualLayout>
                  <c:x val="2.3287837882420215E-2"/>
                  <c:y val="-7.4965459825996325E-2"/>
                </c:manualLayout>
              </c:layout>
              <c:tx>
                <c:rich>
                  <a:bodyPr/>
                  <a:lstStyle/>
                  <a:p>
                    <a:fld id="{EA6DBB25-4A38-46AB-B8CE-F922D8DA568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6FA-4ADF-9008-25A8C543F7B9}"/>
                </c:ext>
              </c:extLst>
            </c:dLbl>
            <c:dLbl>
              <c:idx val="7"/>
              <c:layout>
                <c:manualLayout>
                  <c:x val="3.7113799568918117E-2"/>
                  <c:y val="-7.3341849218000299E-2"/>
                </c:manualLayout>
              </c:layout>
              <c:tx>
                <c:rich>
                  <a:bodyPr/>
                  <a:lstStyle/>
                  <a:p>
                    <a:fld id="{1BEC6A54-A79C-4147-96DA-5180FE09D00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6FA-4ADF-9008-25A8C543F7B9}"/>
                </c:ext>
              </c:extLst>
            </c:dLbl>
            <c:dLbl>
              <c:idx val="8"/>
              <c:layout>
                <c:manualLayout>
                  <c:x val="4.7733452284074163E-2"/>
                  <c:y val="-6.4568200161420494E-2"/>
                </c:manualLayout>
              </c:layout>
              <c:tx>
                <c:rich>
                  <a:bodyPr/>
                  <a:lstStyle/>
                  <a:p>
                    <a:fld id="{E5EA8BD4-3A93-4949-A999-4A12E00AFC2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6FA-4ADF-9008-25A8C543F7B9}"/>
                </c:ext>
              </c:extLst>
            </c:dLbl>
            <c:dLbl>
              <c:idx val="9"/>
              <c:layout>
                <c:manualLayout>
                  <c:x val="0.27714125079728152"/>
                  <c:y val="-0.3292978208232446"/>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fld id="{660CF045-67AE-4078-8BBE-CA91DA6EA2A5}" type="CELLRANGE">
                      <a:rPr lang="en-US"/>
                      <a:pPr>
                        <a:defRPr>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6FA-4ADF-9008-25A8C543F7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showDataLabelsRange val="1"/>
              </c:ext>
            </c:extLst>
          </c:dLbls>
          <c:val>
            <c:numRef>
              <c:f>'Avance Cero Tolerancia'!$C$3:$C$12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Cero Tolerancia'!$B$3:$B$12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36FA-4ADF-9008-25A8C543F7B9}"/>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'Avance Cero Tolerancia'!$B$18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36FA-4ADF-9008-25A8C543F7B9}"/>
              </c:ext>
            </c:extLst>
          </c:dPt>
          <c:xVal>
            <c:numRef>
              <c:f>'Avance Cero Tolerancia'!$C$19:$C$20</c:f>
              <c:numCache>
                <c:formatCode>General</c:formatCode>
                <c:ptCount val="2"/>
                <c:pt idx="0">
                  <c:v>0</c:v>
                </c:pt>
                <c:pt idx="1">
                  <c:v>-0.96592566783964773</c:v>
                </c:pt>
              </c:numCache>
            </c:numRef>
          </c:xVal>
          <c:yVal>
            <c:numRef>
              <c:f>'Avance Cero Tolerancia'!$D$19:$D$20</c:f>
              <c:numCache>
                <c:formatCode>General</c:formatCode>
                <c:ptCount val="2"/>
                <c:pt idx="0">
                  <c:v>0</c:v>
                </c:pt>
                <c:pt idx="1">
                  <c:v>0.2588196364430847</c:v>
                </c:pt>
              </c:numCache>
            </c:numRef>
          </c:yVal>
          <c:smooth val="1"/>
          <c:extLst>
            <c:ext xmlns:c16="http://schemas.microsoft.com/office/drawing/2014/chart" uri="{C3380CC4-5D6E-409C-BE32-E72D297353CC}">
              <c16:uniqueId val="{00000017-36FA-4ADF-9008-25A8C543F7B9}"/>
            </c:ext>
          </c:extLst>
        </c:ser>
        <c:dLbls>
          <c:showLegendKey val="0"/>
          <c:showVal val="0"/>
          <c:showCatName val="0"/>
          <c:showSerName val="0"/>
          <c:showPercent val="0"/>
          <c:showBubbleSize val="0"/>
        </c:dLbls>
        <c:axId val="159833088"/>
        <c:axId val="159831552"/>
      </c:scatterChart>
      <c:valAx>
        <c:axId val="159831552"/>
        <c:scaling>
          <c:orientation val="minMax"/>
          <c:max val="1"/>
          <c:min val="-1"/>
        </c:scaling>
        <c:delete val="1"/>
        <c:axPos val="l"/>
        <c:numFmt formatCode="General" sourceLinked="1"/>
        <c:majorTickMark val="out"/>
        <c:minorTickMark val="none"/>
        <c:tickLblPos val="nextTo"/>
        <c:crossAx val="159833088"/>
        <c:crosses val="autoZero"/>
        <c:crossBetween val="midCat"/>
      </c:valAx>
      <c:valAx>
        <c:axId val="159833088"/>
        <c:scaling>
          <c:orientation val="minMax"/>
          <c:max val="1"/>
          <c:min val="-1"/>
        </c:scaling>
        <c:delete val="1"/>
        <c:axPos val="b"/>
        <c:numFmt formatCode="General" sourceLinked="1"/>
        <c:majorTickMark val="out"/>
        <c:minorTickMark val="none"/>
        <c:tickLblPos val="nextTo"/>
        <c:crossAx val="1598315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Gestión</a:t>
            </a:r>
            <a:r>
              <a:rPr lang="es-CO" b="1" baseline="0"/>
              <a:t> tareas PDT 1er trimestre </a:t>
            </a:r>
            <a:endParaRPr lang="es-CO"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val>
            <c:numRef>
              <c:f>'PLAN ANUAL DE TRABAJO'!#REF!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'PLAN ANUAL DE TRABAJO'!#REF!</c15:sqref>
                        </c15:formulaRef>
                      </c:ext>
                    </c:extLst>
                    <c:strCache>
                      <c:ptCount val="1"/>
                      <c:pt idx="0">
                        <c:v>#¡REF!</c:v>
                      </c:pt>
                    </c:strCache>
                  </c:strRef>
                </c15:cat>
              </c15:filteredCategoryTitle>
            </c:ext>
            <c:ext xmlns:c16="http://schemas.microsoft.com/office/drawing/2014/chart" uri="{C3380CC4-5D6E-409C-BE32-E72D297353CC}">
              <c16:uniqueId val="{00000004-A2E2-4737-91EF-D02E4CC51FA0}"/>
            </c:ext>
          </c:extLst>
        </c:ser>
        <c:dLbls>
          <c:showLegendKey val="0"/>
          <c:showVal val="0"/>
          <c:showCatName val="0"/>
          <c:showSerName val="0"/>
          <c:showPercent val="0"/>
          <c:showBubbleSize val="0"/>
        </c:dLbls>
        <c:gapWidth val="150"/>
        <c:axId val="162689496"/>
        <c:axId val="162686360"/>
      </c:barChart>
      <c:catAx>
        <c:axId val="162689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b="1"/>
                  <a:t>Actividades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686360"/>
        <c:crosses val="autoZero"/>
        <c:auto val="1"/>
        <c:lblAlgn val="ctr"/>
        <c:lblOffset val="100"/>
        <c:noMultiLvlLbl val="0"/>
      </c:catAx>
      <c:valAx>
        <c:axId val="16268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b="1"/>
                  <a:t>N° de</a:t>
                </a:r>
                <a:r>
                  <a:rPr lang="es-CO" b="1" baseline="0"/>
                  <a:t> actividades </a:t>
                </a:r>
                <a:endParaRPr lang="es-CO"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689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Gestión</a:t>
            </a:r>
            <a:r>
              <a:rPr lang="es-CO" b="1" baseline="0"/>
              <a:t> tareas PDT 2do trimestre </a:t>
            </a:r>
            <a:endParaRPr lang="es-CO"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val>
            <c:numRef>
              <c:f>'PLAN ANUAL DE TRABAJO'!#REF!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'PLAN ANUAL DE TRABAJO'!#REF!</c15:sqref>
                        </c15:formulaRef>
                      </c:ext>
                    </c:extLst>
                    <c:strCache>
                      <c:ptCount val="1"/>
                      <c:pt idx="0">
                        <c:v>#¡REF!</c:v>
                      </c:pt>
                    </c:strCache>
                  </c:strRef>
                </c15:cat>
              </c15:filteredCategoryTitle>
            </c:ext>
            <c:ext xmlns:c16="http://schemas.microsoft.com/office/drawing/2014/chart" uri="{C3380CC4-5D6E-409C-BE32-E72D297353CC}">
              <c16:uniqueId val="{00000000-2C62-4038-BE40-924C7F3AE166}"/>
            </c:ext>
          </c:extLst>
        </c:ser>
        <c:dLbls>
          <c:showLegendKey val="0"/>
          <c:showVal val="0"/>
          <c:showCatName val="0"/>
          <c:showSerName val="0"/>
          <c:showPercent val="0"/>
          <c:showBubbleSize val="0"/>
        </c:dLbls>
        <c:gapWidth val="150"/>
        <c:axId val="162691064"/>
        <c:axId val="162690280"/>
      </c:barChart>
      <c:catAx>
        <c:axId val="1626910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b="1"/>
                  <a:t>Actividades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690280"/>
        <c:crosses val="autoZero"/>
        <c:auto val="1"/>
        <c:lblAlgn val="ctr"/>
        <c:lblOffset val="100"/>
        <c:noMultiLvlLbl val="0"/>
      </c:catAx>
      <c:valAx>
        <c:axId val="162690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b="1"/>
                  <a:t>N° de</a:t>
                </a:r>
                <a:r>
                  <a:rPr lang="es-CO" b="1" baseline="0"/>
                  <a:t> actividades </a:t>
                </a:r>
                <a:endParaRPr lang="es-CO"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691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1532-4020-8814-AB7D192F12FC}"/>
              </c:ext>
            </c:extLst>
          </c:dPt>
          <c:dPt>
            <c:idx val="1"/>
            <c:bubble3D val="0"/>
            <c:spPr>
              <a:solidFill>
                <a:srgbClr val="FF0000"/>
              </a:solidFill>
              <a:ln>
                <a:noFill/>
              </a:ln>
              <a:effectLst/>
            </c:spPr>
            <c:extLst>
              <c:ext xmlns:c16="http://schemas.microsoft.com/office/drawing/2014/chart" uri="{C3380CC4-5D6E-409C-BE32-E72D297353CC}">
                <c16:uniqueId val="{00000003-1532-4020-8814-AB7D192F12FC}"/>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1532-4020-8814-AB7D192F12FC}"/>
              </c:ext>
            </c:extLst>
          </c:dPt>
          <c:dPt>
            <c:idx val="3"/>
            <c:bubble3D val="0"/>
            <c:spPr>
              <a:solidFill>
                <a:srgbClr val="FFC000"/>
              </a:solidFill>
              <a:ln>
                <a:noFill/>
              </a:ln>
              <a:effectLst/>
            </c:spPr>
            <c:extLst>
              <c:ext xmlns:c16="http://schemas.microsoft.com/office/drawing/2014/chart" uri="{C3380CC4-5D6E-409C-BE32-E72D297353CC}">
                <c16:uniqueId val="{00000007-1532-4020-8814-AB7D192F12FC}"/>
              </c:ext>
            </c:extLst>
          </c:dPt>
          <c:dPt>
            <c:idx val="4"/>
            <c:bubble3D val="0"/>
            <c:spPr>
              <a:solidFill>
                <a:srgbClr val="FFC000"/>
              </a:solidFill>
              <a:ln>
                <a:noFill/>
              </a:ln>
              <a:effectLst/>
            </c:spPr>
            <c:extLst>
              <c:ext xmlns:c16="http://schemas.microsoft.com/office/drawing/2014/chart" uri="{C3380CC4-5D6E-409C-BE32-E72D297353CC}">
                <c16:uniqueId val="{00000009-1532-4020-8814-AB7D192F12FC}"/>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1532-4020-8814-AB7D192F12FC}"/>
              </c:ext>
            </c:extLst>
          </c:dPt>
          <c:dPt>
            <c:idx val="6"/>
            <c:bubble3D val="0"/>
            <c:spPr>
              <a:solidFill>
                <a:srgbClr val="FFFF00"/>
              </a:solidFill>
              <a:ln>
                <a:noFill/>
              </a:ln>
              <a:effectLst/>
            </c:spPr>
            <c:extLst>
              <c:ext xmlns:c16="http://schemas.microsoft.com/office/drawing/2014/chart" uri="{C3380CC4-5D6E-409C-BE32-E72D297353CC}">
                <c16:uniqueId val="{0000000D-1532-4020-8814-AB7D192F12FC}"/>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1532-4020-8814-AB7D192F12FC}"/>
              </c:ext>
            </c:extLst>
          </c:dPt>
          <c:dPt>
            <c:idx val="8"/>
            <c:bubble3D val="0"/>
            <c:spPr>
              <a:solidFill>
                <a:srgbClr val="00B050"/>
              </a:solidFill>
              <a:ln>
                <a:noFill/>
              </a:ln>
              <a:effectLst/>
            </c:spPr>
            <c:extLst>
              <c:ext xmlns:c16="http://schemas.microsoft.com/office/drawing/2014/chart" uri="{C3380CC4-5D6E-409C-BE32-E72D297353CC}">
                <c16:uniqueId val="{00000011-1532-4020-8814-AB7D192F12FC}"/>
              </c:ext>
            </c:extLst>
          </c:dPt>
          <c:dPt>
            <c:idx val="9"/>
            <c:bubble3D val="0"/>
            <c:spPr>
              <a:noFill/>
              <a:ln>
                <a:noFill/>
              </a:ln>
              <a:effectLst/>
            </c:spPr>
            <c:extLst>
              <c:ext xmlns:c16="http://schemas.microsoft.com/office/drawing/2014/chart" uri="{C3380CC4-5D6E-409C-BE32-E72D297353CC}">
                <c16:uniqueId val="{00000013-1532-4020-8814-AB7D192F12FC}"/>
              </c:ext>
            </c:extLst>
          </c:dPt>
          <c:dLbls>
            <c:dLbl>
              <c:idx val="0"/>
              <c:layout>
                <c:manualLayout>
                  <c:x val="-4.395203526733675E-2"/>
                  <c:y val="-6.1121427618157899E-2"/>
                </c:manualLayout>
              </c:layout>
              <c:tx>
                <c:rich>
                  <a:bodyPr/>
                  <a:lstStyle/>
                  <a:p>
                    <a:fld id="{4799286D-89C2-4E43-8AAC-8CEBC4C9A02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532-4020-8814-AB7D192F12FC}"/>
                </c:ext>
              </c:extLst>
            </c:dLbl>
            <c:dLbl>
              <c:idx val="1"/>
              <c:layout>
                <c:manualLayout>
                  <c:x val="-2.8534775221589325E-2"/>
                  <c:y val="-6.5043056058670626E-2"/>
                </c:manualLayout>
              </c:layout>
              <c:tx>
                <c:rich>
                  <a:bodyPr/>
                  <a:lstStyle/>
                  <a:p>
                    <a:fld id="{9950D7B6-7D25-475B-946E-6AE76DD127D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532-4020-8814-AB7D192F12FC}"/>
                </c:ext>
              </c:extLst>
            </c:dLbl>
            <c:dLbl>
              <c:idx val="2"/>
              <c:layout>
                <c:manualLayout>
                  <c:x val="-1.3984043372116081E-2"/>
                  <c:y val="-6.8271466066741684E-2"/>
                </c:manualLayout>
              </c:layout>
              <c:tx>
                <c:rich>
                  <a:bodyPr/>
                  <a:lstStyle/>
                  <a:p>
                    <a:fld id="{A17B52C4-9F9E-4F64-8183-2922EE58391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532-4020-8814-AB7D192F12FC}"/>
                </c:ext>
              </c:extLst>
            </c:dLbl>
            <c:dLbl>
              <c:idx val="3"/>
              <c:layout>
                <c:manualLayout>
                  <c:x val="-4.5223390041129533E-3"/>
                  <c:y val="-7.0825723055804493E-2"/>
                </c:manualLayout>
              </c:layout>
              <c:tx>
                <c:rich>
                  <a:bodyPr/>
                  <a:lstStyle/>
                  <a:p>
                    <a:fld id="{AD8C1BB8-70BC-43E5-9A73-A2F4896504D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532-4020-8814-AB7D192F12FC}"/>
                </c:ext>
              </c:extLst>
            </c:dLbl>
            <c:dLbl>
              <c:idx val="4"/>
              <c:layout>
                <c:manualLayout>
                  <c:x val="-2.1822145732070214E-3"/>
                  <c:y val="-7.0369932571987828E-2"/>
                </c:manualLayout>
              </c:layout>
              <c:tx>
                <c:rich>
                  <a:bodyPr/>
                  <a:lstStyle/>
                  <a:p>
                    <a:fld id="{3820794B-99D1-4E73-918B-4F81D197E39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532-4020-8814-AB7D192F12FC}"/>
                </c:ext>
              </c:extLst>
            </c:dLbl>
            <c:dLbl>
              <c:idx val="5"/>
              <c:layout>
                <c:manualLayout>
                  <c:x val="7.4293237402951592E-3"/>
                  <c:y val="-7.05882951071794E-2"/>
                </c:manualLayout>
              </c:layout>
              <c:tx>
                <c:rich>
                  <a:bodyPr/>
                  <a:lstStyle/>
                  <a:p>
                    <a:fld id="{E9B30FBA-7AF3-44F3-B18B-62D0113C15DE}"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532-4020-8814-AB7D192F12FC}"/>
                </c:ext>
              </c:extLst>
            </c:dLbl>
            <c:dLbl>
              <c:idx val="6"/>
              <c:layout>
                <c:manualLayout>
                  <c:x val="2.3287837882420215E-2"/>
                  <c:y val="-7.4965459825996325E-2"/>
                </c:manualLayout>
              </c:layout>
              <c:tx>
                <c:rich>
                  <a:bodyPr/>
                  <a:lstStyle/>
                  <a:p>
                    <a:fld id="{7FD744D0-89F5-4554-853D-A1E927B4FD77}"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532-4020-8814-AB7D192F12FC}"/>
                </c:ext>
              </c:extLst>
            </c:dLbl>
            <c:dLbl>
              <c:idx val="7"/>
              <c:layout>
                <c:manualLayout>
                  <c:x val="3.7113799568918117E-2"/>
                  <c:y val="-7.3341849218000299E-2"/>
                </c:manualLayout>
              </c:layout>
              <c:tx>
                <c:rich>
                  <a:bodyPr/>
                  <a:lstStyle/>
                  <a:p>
                    <a:fld id="{9AB2822F-7F84-4B46-A70F-F52EBAA3A8B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532-4020-8814-AB7D192F12FC}"/>
                </c:ext>
              </c:extLst>
            </c:dLbl>
            <c:dLbl>
              <c:idx val="8"/>
              <c:layout>
                <c:manualLayout>
                  <c:x val="4.7733452284074163E-2"/>
                  <c:y val="-6.4568200161420494E-2"/>
                </c:manualLayout>
              </c:layout>
              <c:tx>
                <c:rich>
                  <a:bodyPr/>
                  <a:lstStyle/>
                  <a:p>
                    <a:fld id="{2D6CA57E-CCCB-4850-8642-5837B623A7B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532-4020-8814-AB7D192F12FC}"/>
                </c:ext>
              </c:extLst>
            </c:dLbl>
            <c:dLbl>
              <c:idx val="9"/>
              <c:layout>
                <c:manualLayout>
                  <c:x val="0.27714125079728152"/>
                  <c:y val="-0.3292978208232446"/>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fld id="{ADB0478B-48A1-427A-8C74-6BADB4E348EA}" type="CELLRANGE">
                      <a:rPr lang="en-US"/>
                      <a:pPr>
                        <a:defRPr>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532-4020-8814-AB7D192F12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showDataLabelsRange val="1"/>
              </c:ext>
            </c:extLst>
          </c:dLbls>
          <c:val>
            <c:numRef>
              <c:f>'Grafica Avance Plan Anual'!$C$3:$C$12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'Grafica Avance Plan Anual'!$B$3:$B$12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1532-4020-8814-AB7D192F12FC}"/>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'Grafica Avance Plan Anual'!$B$18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1532-4020-8814-AB7D192F12FC}"/>
              </c:ext>
            </c:extLst>
          </c:dPt>
          <c:xVal>
            <c:numRef>
              <c:f>'Grafica Avance Plan Anual'!$C$19:$C$20</c:f>
              <c:numCache>
                <c:formatCode>General</c:formatCode>
                <c:ptCount val="2"/>
                <c:pt idx="0">
                  <c:v>0</c:v>
                </c:pt>
                <c:pt idx="1">
                  <c:v>0</c:v>
                </c:pt>
              </c:numCache>
            </c:numRef>
          </c:xVal>
          <c:yVal>
            <c:numRef>
              <c:f>'Grafica Avance Plan Anual'!$D$19:$D$20</c:f>
              <c:numCache>
                <c:formatCode>General</c:formatCode>
                <c:ptCount val="2"/>
                <c:pt idx="0">
                  <c:v>0</c:v>
                </c:pt>
                <c:pt idx="1">
                  <c:v>0</c:v>
                </c:pt>
              </c:numCache>
            </c:numRef>
          </c:yVal>
          <c:smooth val="1"/>
          <c:extLst>
            <c:ext xmlns:c16="http://schemas.microsoft.com/office/drawing/2014/chart" uri="{C3380CC4-5D6E-409C-BE32-E72D297353CC}">
              <c16:uniqueId val="{00000017-1532-4020-8814-AB7D192F12FC}"/>
            </c:ext>
          </c:extLst>
        </c:ser>
        <c:dLbls>
          <c:showLegendKey val="0"/>
          <c:showVal val="0"/>
          <c:showCatName val="0"/>
          <c:showSerName val="0"/>
          <c:showPercent val="0"/>
          <c:showBubbleSize val="0"/>
        </c:dLbls>
        <c:axId val="277237120"/>
        <c:axId val="277235584"/>
      </c:scatterChart>
      <c:valAx>
        <c:axId val="277235584"/>
        <c:scaling>
          <c:orientation val="minMax"/>
          <c:max val="1"/>
          <c:min val="-1"/>
        </c:scaling>
        <c:delete val="1"/>
        <c:axPos val="l"/>
        <c:numFmt formatCode="General" sourceLinked="1"/>
        <c:majorTickMark val="out"/>
        <c:minorTickMark val="none"/>
        <c:tickLblPos val="nextTo"/>
        <c:crossAx val="277237120"/>
        <c:crosses val="autoZero"/>
        <c:crossBetween val="midCat"/>
      </c:valAx>
      <c:valAx>
        <c:axId val="277237120"/>
        <c:scaling>
          <c:orientation val="minMax"/>
          <c:max val="1"/>
          <c:min val="-1"/>
        </c:scaling>
        <c:delete val="1"/>
        <c:axPos val="b"/>
        <c:numFmt formatCode="General" sourceLinked="1"/>
        <c:majorTickMark val="out"/>
        <c:minorTickMark val="none"/>
        <c:tickLblPos val="nextTo"/>
        <c:crossAx val="2772355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#REF!$D$12:$O$12</c:f>
              <c:numCache>
                <c:formatCode>0%</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#REF!$C$12</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#REF!$D$11:$O$11</c15:sqref>
                        </c15:formulaRef>
                      </c:ext>
                    </c:extLst>
                    <c:strCache>
                      <c:ptCount val="1"/>
                      <c:pt idx="0">
                        <c:v>#¡REF!</c:v>
                      </c:pt>
                    </c:strCache>
                  </c:strRef>
                </c15:cat>
              </c15:filteredCategoryTitle>
            </c:ext>
            <c:ext xmlns:c16="http://schemas.microsoft.com/office/drawing/2014/chart" uri="{C3380CC4-5D6E-409C-BE32-E72D297353CC}">
              <c16:uniqueId val="{00000000-5EEE-4A32-9593-44F683917AC6}"/>
            </c:ext>
          </c:extLst>
        </c:ser>
        <c:ser>
          <c:idx val="1"/>
          <c:order val="1"/>
          <c:spPr>
            <a:ln w="38100" cap="rnd">
              <a:solidFill>
                <a:schemeClr val="accent2"/>
              </a:solidFill>
              <a:round/>
            </a:ln>
            <a:effectLst/>
          </c:spPr>
          <c:marker>
            <c:symbol val="none"/>
          </c:marker>
          <c:dLbls>
            <c:delete val="1"/>
          </c:dLbls>
          <c:val>
            <c:numRef>
              <c:f>#REF!$D$13:$O$13</c:f>
              <c:numCache>
                <c:formatCode>0%</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#REF!$C$13</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#REF!$D$11:$O$11</c15:sqref>
                        </c15:formulaRef>
                      </c:ext>
                    </c:extLst>
                    <c:strCache>
                      <c:ptCount val="1"/>
                      <c:pt idx="0">
                        <c:v>#¡REF!</c:v>
                      </c:pt>
                    </c:strCache>
                  </c:strRef>
                </c15:cat>
              </c15:filteredCategoryTitle>
            </c:ext>
            <c:ext xmlns:c16="http://schemas.microsoft.com/office/drawing/2014/chart" uri="{C3380CC4-5D6E-409C-BE32-E72D297353CC}">
              <c16:uniqueId val="{00000001-5EEE-4A32-9593-44F683917AC6}"/>
            </c:ext>
          </c:extLst>
        </c:ser>
        <c:dLbls>
          <c:showLegendKey val="0"/>
          <c:showVal val="1"/>
          <c:showCatName val="0"/>
          <c:showSerName val="0"/>
          <c:showPercent val="0"/>
          <c:showBubbleSize val="0"/>
        </c:dLbls>
        <c:smooth val="0"/>
        <c:axId val="159609984"/>
        <c:axId val="159611520"/>
      </c:lineChart>
      <c:catAx>
        <c:axId val="15960998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cap="none" spc="0" normalizeH="0" baseline="0">
                <a:solidFill>
                  <a:schemeClr val="dk1">
                    <a:lumMod val="65000"/>
                    <a:lumOff val="35000"/>
                  </a:schemeClr>
                </a:solidFill>
                <a:latin typeface="+mn-lt"/>
                <a:ea typeface="+mn-ea"/>
                <a:cs typeface="+mn-cs"/>
              </a:defRPr>
            </a:pPr>
            <a:endParaRPr lang="es-MX"/>
          </a:p>
        </c:txPr>
        <c:crossAx val="159611520"/>
        <c:crosses val="autoZero"/>
        <c:auto val="1"/>
        <c:lblAlgn val="ctr"/>
        <c:lblOffset val="100"/>
        <c:noMultiLvlLbl val="0"/>
      </c:catAx>
      <c:valAx>
        <c:axId val="15961152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s-MX"/>
          </a:p>
        </c:txPr>
        <c:crossAx val="15960998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1E98-4CB6-9E46-57C2B0B169B8}"/>
              </c:ext>
            </c:extLst>
          </c:dPt>
          <c:dPt>
            <c:idx val="1"/>
            <c:bubble3D val="0"/>
            <c:spPr>
              <a:solidFill>
                <a:srgbClr val="FF0000"/>
              </a:solidFill>
              <a:ln>
                <a:noFill/>
              </a:ln>
              <a:effectLst/>
            </c:spPr>
            <c:extLst>
              <c:ext xmlns:c16="http://schemas.microsoft.com/office/drawing/2014/chart" uri="{C3380CC4-5D6E-409C-BE32-E72D297353CC}">
                <c16:uniqueId val="{00000003-1E98-4CB6-9E46-57C2B0B169B8}"/>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1E98-4CB6-9E46-57C2B0B169B8}"/>
              </c:ext>
            </c:extLst>
          </c:dPt>
          <c:dPt>
            <c:idx val="3"/>
            <c:bubble3D val="0"/>
            <c:spPr>
              <a:solidFill>
                <a:srgbClr val="FFC000"/>
              </a:solidFill>
              <a:ln>
                <a:noFill/>
              </a:ln>
              <a:effectLst/>
            </c:spPr>
            <c:extLst>
              <c:ext xmlns:c16="http://schemas.microsoft.com/office/drawing/2014/chart" uri="{C3380CC4-5D6E-409C-BE32-E72D297353CC}">
                <c16:uniqueId val="{00000007-1E98-4CB6-9E46-57C2B0B169B8}"/>
              </c:ext>
            </c:extLst>
          </c:dPt>
          <c:dPt>
            <c:idx val="4"/>
            <c:bubble3D val="0"/>
            <c:spPr>
              <a:solidFill>
                <a:srgbClr val="FFC000"/>
              </a:solidFill>
              <a:ln>
                <a:noFill/>
              </a:ln>
              <a:effectLst/>
            </c:spPr>
            <c:extLst>
              <c:ext xmlns:c16="http://schemas.microsoft.com/office/drawing/2014/chart" uri="{C3380CC4-5D6E-409C-BE32-E72D297353CC}">
                <c16:uniqueId val="{00000009-1E98-4CB6-9E46-57C2B0B169B8}"/>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1E98-4CB6-9E46-57C2B0B169B8}"/>
              </c:ext>
            </c:extLst>
          </c:dPt>
          <c:dPt>
            <c:idx val="6"/>
            <c:bubble3D val="0"/>
            <c:spPr>
              <a:solidFill>
                <a:srgbClr val="FFFF00"/>
              </a:solidFill>
              <a:ln>
                <a:noFill/>
              </a:ln>
              <a:effectLst/>
            </c:spPr>
            <c:extLst>
              <c:ext xmlns:c16="http://schemas.microsoft.com/office/drawing/2014/chart" uri="{C3380CC4-5D6E-409C-BE32-E72D297353CC}">
                <c16:uniqueId val="{0000000D-1E98-4CB6-9E46-57C2B0B169B8}"/>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1E98-4CB6-9E46-57C2B0B169B8}"/>
              </c:ext>
            </c:extLst>
          </c:dPt>
          <c:dPt>
            <c:idx val="8"/>
            <c:bubble3D val="0"/>
            <c:spPr>
              <a:solidFill>
                <a:srgbClr val="00B050"/>
              </a:solidFill>
              <a:ln>
                <a:noFill/>
              </a:ln>
              <a:effectLst/>
            </c:spPr>
            <c:extLst>
              <c:ext xmlns:c16="http://schemas.microsoft.com/office/drawing/2014/chart" uri="{C3380CC4-5D6E-409C-BE32-E72D297353CC}">
                <c16:uniqueId val="{00000011-1E98-4CB6-9E46-57C2B0B169B8}"/>
              </c:ext>
            </c:extLst>
          </c:dPt>
          <c:dPt>
            <c:idx val="9"/>
            <c:bubble3D val="0"/>
            <c:spPr>
              <a:noFill/>
              <a:ln>
                <a:noFill/>
              </a:ln>
              <a:effectLst/>
            </c:spPr>
            <c:extLst>
              <c:ext xmlns:c16="http://schemas.microsoft.com/office/drawing/2014/chart" uri="{C3380CC4-5D6E-409C-BE32-E72D297353CC}">
                <c16:uniqueId val="{00000013-1E98-4CB6-9E46-57C2B0B169B8}"/>
              </c:ext>
            </c:extLst>
          </c:dPt>
          <c:dLbls>
            <c:dLbl>
              <c:idx val="0"/>
              <c:layout>
                <c:manualLayout>
                  <c:x val="-7.8965532004883404E-2"/>
                  <c:y val="-6.1121502066326841E-2"/>
                </c:manualLayout>
              </c:layout>
              <c:tx>
                <c:rich>
                  <a:bodyPr/>
                  <a:lstStyle/>
                  <a:p>
                    <a:fld id="{DAA7201F-AA8C-4817-81D5-B67BAEC9FD7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E98-4CB6-9E46-57C2B0B169B8}"/>
                </c:ext>
              </c:extLst>
            </c:dLbl>
            <c:dLbl>
              <c:idx val="1"/>
              <c:layout>
                <c:manualLayout>
                  <c:x val="-6.3548379354232715E-2"/>
                  <c:y val="-8.9428185035189775E-2"/>
                </c:manualLayout>
              </c:layout>
              <c:tx>
                <c:rich>
                  <a:bodyPr/>
                  <a:lstStyle/>
                  <a:p>
                    <a:fld id="{F992ACD0-0ACF-4BDD-8C6E-FEB97DDAC00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E98-4CB6-9E46-57C2B0B169B8}"/>
                </c:ext>
              </c:extLst>
            </c:dLbl>
            <c:dLbl>
              <c:idx val="2"/>
              <c:layout>
                <c:manualLayout>
                  <c:x val="-3.0374910848027854E-2"/>
                  <c:y val="-9.1188156167979026E-2"/>
                </c:manualLayout>
              </c:layout>
              <c:tx>
                <c:rich>
                  <a:bodyPr/>
                  <a:lstStyle/>
                  <a:p>
                    <a:fld id="{3E0B7745-C672-44B3-9AA7-D458C2A8E531}"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E98-4CB6-9E46-57C2B0B169B8}"/>
                </c:ext>
              </c:extLst>
            </c:dLbl>
            <c:dLbl>
              <c:idx val="3"/>
              <c:layout>
                <c:manualLayout>
                  <c:x val="-1.3436046601984674E-2"/>
                  <c:y val="-8.0863567370287687E-2"/>
                </c:manualLayout>
              </c:layout>
              <c:tx>
                <c:rich>
                  <a:bodyPr/>
                  <a:lstStyle/>
                  <a:p>
                    <a:fld id="{D9E9C491-33B2-4B66-A507-7E62637416B4}"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E98-4CB6-9E46-57C2B0B169B8}"/>
                </c:ext>
              </c:extLst>
            </c:dLbl>
            <c:dLbl>
              <c:idx val="4"/>
              <c:layout>
                <c:manualLayout>
                  <c:x val="2.9113456350620829E-3"/>
                  <c:y val="-8.0407831884664618E-2"/>
                </c:manualLayout>
              </c:layout>
              <c:tx>
                <c:rich>
                  <a:bodyPr/>
                  <a:lstStyle/>
                  <a:p>
                    <a:fld id="{1B41D76E-35EE-45AB-880F-E23762495799}"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E98-4CB6-9E46-57C2B0B169B8}"/>
                </c:ext>
              </c:extLst>
            </c:dLbl>
            <c:dLbl>
              <c:idx val="5"/>
              <c:layout>
                <c:manualLayout>
                  <c:x val="2.5256795704973082E-2"/>
                  <c:y val="-8.4641287327075806E-2"/>
                </c:manualLayout>
              </c:layout>
              <c:tx>
                <c:rich>
                  <a:bodyPr/>
                  <a:lstStyle/>
                  <a:p>
                    <a:fld id="{12988DAA-28F0-44FD-A898-DADCA1DE0BCF}"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E98-4CB6-9E46-57C2B0B169B8}"/>
                </c:ext>
              </c:extLst>
            </c:dLbl>
            <c:dLbl>
              <c:idx val="6"/>
              <c:layout>
                <c:manualLayout>
                  <c:x val="3.7295123676541343E-2"/>
                  <c:y val="-7.6972980560660556E-2"/>
                </c:manualLayout>
              </c:layout>
              <c:tx>
                <c:rich>
                  <a:bodyPr/>
                  <a:lstStyle/>
                  <a:p>
                    <a:fld id="{B4EB5793-DA68-45E3-92F9-3B4B4A27C44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E98-4CB6-9E46-57C2B0B169B8}"/>
                </c:ext>
              </c:extLst>
            </c:dLbl>
            <c:dLbl>
              <c:idx val="7"/>
              <c:layout>
                <c:manualLayout>
                  <c:x val="3.7113799568918117E-2"/>
                  <c:y val="-7.3341849218000299E-2"/>
                </c:manualLayout>
              </c:layout>
              <c:tx>
                <c:rich>
                  <a:bodyPr/>
                  <a:lstStyle/>
                  <a:p>
                    <a:fld id="{05DD5400-781C-46B5-BFCB-2D16D626F57D}"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E98-4CB6-9E46-57C2B0B169B8}"/>
                </c:ext>
              </c:extLst>
            </c:dLbl>
            <c:dLbl>
              <c:idx val="8"/>
              <c:layout>
                <c:manualLayout>
                  <c:x val="7.0389239114499194E-2"/>
                  <c:y val="-9.9791073886198525E-2"/>
                </c:manualLayout>
              </c:layout>
              <c:tx>
                <c:rich>
                  <a:bodyPr/>
                  <a:lstStyle/>
                  <a:p>
                    <a:fld id="{C8432FA7-E8D8-489C-9CAC-26B6BCAFF41A}"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E98-4CB6-9E46-57C2B0B169B8}"/>
                </c:ext>
              </c:extLst>
            </c:dLbl>
            <c:dLbl>
              <c:idx val="9"/>
              <c:layout>
                <c:manualLayout>
                  <c:x val="0.22574499798687478"/>
                  <c:y val="-0.3965511811023622"/>
                </c:manualLayout>
              </c:layout>
              <c:tx>
                <c:rich>
                  <a:bodyPr/>
                  <a:lstStyle/>
                  <a:p>
                    <a:fld id="{88FC719D-55D8-4F7C-979A-E258C0E34AA3}" type="CELLRANGE">
                      <a:rPr lang="en-US" sz="2400">
                        <a:solidFill>
                          <a:schemeClr val="tx1"/>
                        </a:solidFill>
                      </a:rPr>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E98-4CB6-9E46-57C2B0B169B8}"/>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 Competencia y Formación'!$C$3:$C$12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Competencia y Formación'!$B$3:$B$12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1E98-4CB6-9E46-57C2B0B169B8}"/>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'Avance Competencia y Formación'!$B$18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1E98-4CB6-9E46-57C2B0B169B8}"/>
              </c:ext>
            </c:extLst>
          </c:dPt>
          <c:xVal>
            <c:numRef>
              <c:f>'Avance Competencia y Formación'!$C$19:$C$20</c:f>
              <c:numCache>
                <c:formatCode>General</c:formatCode>
                <c:ptCount val="2"/>
                <c:pt idx="0">
                  <c:v>0</c:v>
                </c:pt>
                <c:pt idx="1">
                  <c:v>0</c:v>
                </c:pt>
              </c:numCache>
            </c:numRef>
          </c:xVal>
          <c:yVal>
            <c:numRef>
              <c:f>'Avance Competencia y Formación'!$D$19:$D$20</c:f>
              <c:numCache>
                <c:formatCode>General</c:formatCode>
                <c:ptCount val="2"/>
                <c:pt idx="0">
                  <c:v>0</c:v>
                </c:pt>
                <c:pt idx="1">
                  <c:v>0</c:v>
                </c:pt>
              </c:numCache>
            </c:numRef>
          </c:yVal>
          <c:smooth val="1"/>
          <c:extLst>
            <c:ext xmlns:c16="http://schemas.microsoft.com/office/drawing/2014/chart" uri="{C3380CC4-5D6E-409C-BE32-E72D297353CC}">
              <c16:uniqueId val="{00000017-1E98-4CB6-9E46-57C2B0B169B8}"/>
            </c:ext>
          </c:extLst>
        </c:ser>
        <c:dLbls>
          <c:showLegendKey val="0"/>
          <c:showVal val="0"/>
          <c:showCatName val="0"/>
          <c:showSerName val="0"/>
          <c:showPercent val="0"/>
          <c:showBubbleSize val="0"/>
        </c:dLbls>
        <c:axId val="159473664"/>
        <c:axId val="159451392"/>
      </c:scatterChart>
      <c:valAx>
        <c:axId val="159451392"/>
        <c:scaling>
          <c:orientation val="minMax"/>
          <c:max val="1"/>
          <c:min val="-1"/>
        </c:scaling>
        <c:delete val="1"/>
        <c:axPos val="l"/>
        <c:numFmt formatCode="General" sourceLinked="1"/>
        <c:majorTickMark val="out"/>
        <c:minorTickMark val="none"/>
        <c:tickLblPos val="nextTo"/>
        <c:crossAx val="159473664"/>
        <c:crosses val="autoZero"/>
        <c:crossBetween val="midCat"/>
      </c:valAx>
      <c:valAx>
        <c:axId val="159473664"/>
        <c:scaling>
          <c:orientation val="minMax"/>
          <c:max val="1"/>
          <c:min val="-1"/>
        </c:scaling>
        <c:delete val="1"/>
        <c:axPos val="b"/>
        <c:numFmt formatCode="General" sourceLinked="1"/>
        <c:majorTickMark val="out"/>
        <c:minorTickMark val="none"/>
        <c:tickLblPos val="nextTo"/>
        <c:crossAx val="15945139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'Cobertura Formacion'!$C$14</c:f>
              <c:strCache>
                <c:ptCount val="1"/>
                <c:pt idx="0">
                  <c:v>RESULTADO</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'Cobertura Formacion'!$D$11:$O$11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Formacion'!$D$14:$O$14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750-42E4-A383-1F803F3DC6AB}"/>
            </c:ext>
          </c:extLst>
        </c:ser>
        <c:ser>
          <c:idx val="1"/>
          <c:order val="1"/>
          <c:tx>
            <c:strRef>
              <c:f>'Cobertura Formacion'!$C$15</c:f>
              <c:strCache>
                <c:ptCount val="1"/>
                <c:pt idx="0">
                  <c:v>META</c:v>
                </c:pt>
              </c:strCache>
            </c:strRef>
          </c:tx>
          <c:spPr>
            <a:ln w="22225" cap="rnd">
              <a:solidFill>
                <a:schemeClr val="accent2"/>
              </a:solidFill>
            </a:ln>
            <a:effectLst>
              <a:glow rad="139700">
                <a:schemeClr val="accent2">
                  <a:satMod val="175000"/>
                  <a:alpha val="14000"/>
                </a:schemeClr>
              </a:glow>
            </a:effectLst>
          </c:spPr>
          <c:marker>
            <c:symbol val="none"/>
          </c:marker>
          <c:dLbls>
            <c:delete val="1"/>
          </c:dLbls>
          <c:cat>
            <c:strRef>
              <c:f>'Cobertura Formacion'!$D$11:$O$11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'Cobertura Formacion'!$D$15:$O$15</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1-A750-42E4-A383-1F803F3DC6AB}"/>
            </c:ext>
          </c:extLst>
        </c:ser>
        <c:dLbls>
          <c:showLegendKey val="0"/>
          <c:showVal val="1"/>
          <c:showCatName val="0"/>
          <c:showSerName val="0"/>
          <c:showPercent val="0"/>
          <c:showBubbleSize val="0"/>
        </c:dLbls>
        <c:smooth val="0"/>
        <c:axId val="151890176"/>
        <c:axId val="151891968"/>
      </c:lineChart>
      <c:catAx>
        <c:axId val="1518901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1968"/>
        <c:crosses val="autoZero"/>
        <c:auto val="1"/>
        <c:lblAlgn val="ctr"/>
        <c:lblOffset val="100"/>
        <c:noMultiLvlLbl val="0"/>
      </c:catAx>
      <c:valAx>
        <c:axId val="1518919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MX"/>
          </a:p>
        </c:txPr>
        <c:crossAx val="151890176"/>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AVANCE DEL PROGRAMA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plotArea>
      <c:layout/>
      <c:doughnutChart>
        <c:varyColors val="1"/>
        <c:ser>
          <c:idx val="0"/>
          <c:order val="0"/>
          <c:spPr>
            <a:gradFill>
              <a:gsLst>
                <a:gs pos="0">
                  <a:srgbClr val="FFC000"/>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dPt>
            <c:idx val="0"/>
            <c:bubble3D val="0"/>
            <c:spPr>
              <a:solidFill>
                <a:srgbClr val="FF0000"/>
              </a:solidFill>
              <a:ln>
                <a:noFill/>
              </a:ln>
              <a:effectLst/>
            </c:spPr>
            <c:extLst>
              <c:ext xmlns:c16="http://schemas.microsoft.com/office/drawing/2014/chart" uri="{C3380CC4-5D6E-409C-BE32-E72D297353CC}">
                <c16:uniqueId val="{00000001-C812-4764-963D-D962900D3B0F}"/>
              </c:ext>
            </c:extLst>
          </c:dPt>
          <c:dPt>
            <c:idx val="1"/>
            <c:bubble3D val="0"/>
            <c:spPr>
              <a:solidFill>
                <a:srgbClr val="FF0000"/>
              </a:solidFill>
              <a:ln>
                <a:noFill/>
              </a:ln>
              <a:effectLst/>
            </c:spPr>
            <c:extLst>
              <c:ext xmlns:c16="http://schemas.microsoft.com/office/drawing/2014/chart" uri="{C3380CC4-5D6E-409C-BE32-E72D297353CC}">
                <c16:uniqueId val="{00000003-C812-4764-963D-D962900D3B0F}"/>
              </c:ext>
            </c:extLst>
          </c:dPt>
          <c:dPt>
            <c:idx val="2"/>
            <c:bubble3D val="0"/>
            <c:spPr>
              <a:gradFill flip="none" rotWithShape="1">
                <a:gsLst>
                  <a:gs pos="98000">
                    <a:srgbClr val="FF0000"/>
                  </a:gs>
                  <a:gs pos="12000">
                    <a:srgbClr val="FFC000"/>
                  </a:gs>
                </a:gsLst>
                <a:lin ang="8100000" scaled="1"/>
                <a:tileRect/>
              </a:gradFill>
              <a:ln>
                <a:noFill/>
              </a:ln>
              <a:effectLst/>
            </c:spPr>
            <c:extLst>
              <c:ext xmlns:c16="http://schemas.microsoft.com/office/drawing/2014/chart" uri="{C3380CC4-5D6E-409C-BE32-E72D297353CC}">
                <c16:uniqueId val="{00000005-C812-4764-963D-D962900D3B0F}"/>
              </c:ext>
            </c:extLst>
          </c:dPt>
          <c:dPt>
            <c:idx val="3"/>
            <c:bubble3D val="0"/>
            <c:spPr>
              <a:solidFill>
                <a:srgbClr val="FFC000"/>
              </a:solidFill>
              <a:ln>
                <a:noFill/>
              </a:ln>
              <a:effectLst/>
            </c:spPr>
            <c:extLst>
              <c:ext xmlns:c16="http://schemas.microsoft.com/office/drawing/2014/chart" uri="{C3380CC4-5D6E-409C-BE32-E72D297353CC}">
                <c16:uniqueId val="{00000007-C812-4764-963D-D962900D3B0F}"/>
              </c:ext>
            </c:extLst>
          </c:dPt>
          <c:dPt>
            <c:idx val="4"/>
            <c:bubble3D val="0"/>
            <c:spPr>
              <a:solidFill>
                <a:srgbClr val="FFC000"/>
              </a:solidFill>
              <a:ln>
                <a:noFill/>
              </a:ln>
              <a:effectLst/>
            </c:spPr>
            <c:extLst>
              <c:ext xmlns:c16="http://schemas.microsoft.com/office/drawing/2014/chart" uri="{C3380CC4-5D6E-409C-BE32-E72D297353CC}">
                <c16:uniqueId val="{00000009-C812-4764-963D-D962900D3B0F}"/>
              </c:ext>
            </c:extLst>
          </c:dPt>
          <c:dPt>
            <c:idx val="5"/>
            <c:bubble3D val="0"/>
            <c:spPr>
              <a:gradFill flip="none" rotWithShape="1">
                <a:gsLst>
                  <a:gs pos="0">
                    <a:srgbClr val="FFC000"/>
                  </a:gs>
                  <a:gs pos="55000">
                    <a:srgbClr val="FFFF00"/>
                  </a:gs>
                </a:gsLst>
                <a:lin ang="0" scaled="1"/>
                <a:tileRect/>
              </a:gradFill>
              <a:ln>
                <a:noFill/>
              </a:ln>
              <a:effectLst/>
            </c:spPr>
            <c:extLst>
              <c:ext xmlns:c16="http://schemas.microsoft.com/office/drawing/2014/chart" uri="{C3380CC4-5D6E-409C-BE32-E72D297353CC}">
                <c16:uniqueId val="{0000000B-C812-4764-963D-D962900D3B0F}"/>
              </c:ext>
            </c:extLst>
          </c:dPt>
          <c:dPt>
            <c:idx val="6"/>
            <c:bubble3D val="0"/>
            <c:spPr>
              <a:solidFill>
                <a:srgbClr val="FFFF00"/>
              </a:solidFill>
              <a:ln>
                <a:noFill/>
              </a:ln>
              <a:effectLst/>
            </c:spPr>
            <c:extLst>
              <c:ext xmlns:c16="http://schemas.microsoft.com/office/drawing/2014/chart" uri="{C3380CC4-5D6E-409C-BE32-E72D297353CC}">
                <c16:uniqueId val="{0000000D-C812-4764-963D-D962900D3B0F}"/>
              </c:ext>
            </c:extLst>
          </c:dPt>
          <c:dPt>
            <c:idx val="7"/>
            <c:bubble3D val="0"/>
            <c:spPr>
              <a:gradFill rotWithShape="1">
                <a:gsLst>
                  <a:gs pos="0">
                    <a:srgbClr val="FFFF00"/>
                  </a:gs>
                  <a:gs pos="100000">
                    <a:srgbClr val="00B050"/>
                  </a:gs>
                </a:gsLst>
                <a:lin ang="5400000" scaled="1"/>
              </a:gradFill>
              <a:ln>
                <a:noFill/>
              </a:ln>
              <a:effectLst/>
            </c:spPr>
            <c:extLst>
              <c:ext xmlns:c16="http://schemas.microsoft.com/office/drawing/2014/chart" uri="{C3380CC4-5D6E-409C-BE32-E72D297353CC}">
                <c16:uniqueId val="{0000000F-C812-4764-963D-D962900D3B0F}"/>
              </c:ext>
            </c:extLst>
          </c:dPt>
          <c:dPt>
            <c:idx val="8"/>
            <c:bubble3D val="0"/>
            <c:spPr>
              <a:solidFill>
                <a:srgbClr val="00B050"/>
              </a:solidFill>
              <a:ln>
                <a:noFill/>
              </a:ln>
              <a:effectLst/>
            </c:spPr>
            <c:extLst>
              <c:ext xmlns:c16="http://schemas.microsoft.com/office/drawing/2014/chart" uri="{C3380CC4-5D6E-409C-BE32-E72D297353CC}">
                <c16:uniqueId val="{00000011-C812-4764-963D-D962900D3B0F}"/>
              </c:ext>
            </c:extLst>
          </c:dPt>
          <c:dPt>
            <c:idx val="9"/>
            <c:bubble3D val="0"/>
            <c:spPr>
              <a:noFill/>
              <a:ln>
                <a:noFill/>
              </a:ln>
              <a:effectLst/>
            </c:spPr>
            <c:extLst>
              <c:ext xmlns:c16="http://schemas.microsoft.com/office/drawing/2014/chart" uri="{C3380CC4-5D6E-409C-BE32-E72D297353CC}">
                <c16:uniqueId val="{00000013-C812-4764-963D-D962900D3B0F}"/>
              </c:ext>
            </c:extLst>
          </c:dPt>
          <c:dLbls>
            <c:dLbl>
              <c:idx val="0"/>
              <c:layout>
                <c:manualLayout>
                  <c:x val="-4.395203526733675E-2"/>
                  <c:y val="-6.1121427618157899E-2"/>
                </c:manualLayout>
              </c:layout>
              <c:tx>
                <c:rich>
                  <a:bodyPr/>
                  <a:lstStyle/>
                  <a:p>
                    <a:fld id="{9E514305-3D1E-4954-80E7-6B78FA6B5A05}"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812-4764-963D-D962900D3B0F}"/>
                </c:ext>
              </c:extLst>
            </c:dLbl>
            <c:dLbl>
              <c:idx val="1"/>
              <c:layout>
                <c:manualLayout>
                  <c:x val="-2.8534775221589325E-2"/>
                  <c:y val="-6.5043056058670626E-2"/>
                </c:manualLayout>
              </c:layout>
              <c:tx>
                <c:rich>
                  <a:bodyPr/>
                  <a:lstStyle/>
                  <a:p>
                    <a:fld id="{CDD9140C-BA7B-4401-8966-8B8D96C749B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812-4764-963D-D962900D3B0F}"/>
                </c:ext>
              </c:extLst>
            </c:dLbl>
            <c:dLbl>
              <c:idx val="2"/>
              <c:layout>
                <c:manualLayout>
                  <c:x val="-1.3984043372116081E-2"/>
                  <c:y val="-6.8271466066741684E-2"/>
                </c:manualLayout>
              </c:layout>
              <c:tx>
                <c:rich>
                  <a:bodyPr/>
                  <a:lstStyle/>
                  <a:p>
                    <a:fld id="{9FD86BC9-EA90-435B-9479-764A717D78D6}"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812-4764-963D-D962900D3B0F}"/>
                </c:ext>
              </c:extLst>
            </c:dLbl>
            <c:dLbl>
              <c:idx val="3"/>
              <c:layout>
                <c:manualLayout>
                  <c:x val="-4.5223390041129533E-3"/>
                  <c:y val="-7.0825723055804493E-2"/>
                </c:manualLayout>
              </c:layout>
              <c:tx>
                <c:rich>
                  <a:bodyPr/>
                  <a:lstStyle/>
                  <a:p>
                    <a:fld id="{D9382950-564E-41A9-93AF-E1748D93749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812-4764-963D-D962900D3B0F}"/>
                </c:ext>
              </c:extLst>
            </c:dLbl>
            <c:dLbl>
              <c:idx val="4"/>
              <c:layout>
                <c:manualLayout>
                  <c:x val="-2.1822145732070214E-3"/>
                  <c:y val="-7.0369932571987828E-2"/>
                </c:manualLayout>
              </c:layout>
              <c:tx>
                <c:rich>
                  <a:bodyPr/>
                  <a:lstStyle/>
                  <a:p>
                    <a:fld id="{9FFEED34-3C37-42B5-A580-6A713E77267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812-4764-963D-D962900D3B0F}"/>
                </c:ext>
              </c:extLst>
            </c:dLbl>
            <c:dLbl>
              <c:idx val="5"/>
              <c:layout>
                <c:manualLayout>
                  <c:x val="7.4293237402951592E-3"/>
                  <c:y val="-7.05882951071794E-2"/>
                </c:manualLayout>
              </c:layout>
              <c:tx>
                <c:rich>
                  <a:bodyPr/>
                  <a:lstStyle/>
                  <a:p>
                    <a:fld id="{17972CE1-3996-4D33-A849-A4BE53E9785B}"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812-4764-963D-D962900D3B0F}"/>
                </c:ext>
              </c:extLst>
            </c:dLbl>
            <c:dLbl>
              <c:idx val="6"/>
              <c:layout>
                <c:manualLayout>
                  <c:x val="2.3287837882420215E-2"/>
                  <c:y val="-7.4965459825996325E-2"/>
                </c:manualLayout>
              </c:layout>
              <c:tx>
                <c:rich>
                  <a:bodyPr/>
                  <a:lstStyle/>
                  <a:p>
                    <a:fld id="{F4057CF5-4583-40B4-9A29-EA2A9435FB18}"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812-4764-963D-D962900D3B0F}"/>
                </c:ext>
              </c:extLst>
            </c:dLbl>
            <c:dLbl>
              <c:idx val="7"/>
              <c:layout>
                <c:manualLayout>
                  <c:x val="3.7113799568918117E-2"/>
                  <c:y val="-7.3341849218000299E-2"/>
                </c:manualLayout>
              </c:layout>
              <c:tx>
                <c:rich>
                  <a:bodyPr/>
                  <a:lstStyle/>
                  <a:p>
                    <a:fld id="{056DDF54-FCD8-4B91-AB4C-68498EF4977C}"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812-4764-963D-D962900D3B0F}"/>
                </c:ext>
              </c:extLst>
            </c:dLbl>
            <c:dLbl>
              <c:idx val="8"/>
              <c:layout>
                <c:manualLayout>
                  <c:x val="4.7733452284074163E-2"/>
                  <c:y val="-6.4568200161420494E-2"/>
                </c:manualLayout>
              </c:layout>
              <c:tx>
                <c:rich>
                  <a:bodyPr/>
                  <a:lstStyle/>
                  <a:p>
                    <a:fld id="{D5BDFA36-9884-4853-9AA1-F072666048D0}" type="CELLRANGE">
                      <a:rPr lang="en-US"/>
                      <a:pPr/>
                      <a:t>[CELLRANGE]</a:t>
                    </a:fld>
                    <a:endParaRPr lang="es-MX"/>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812-4764-963D-D962900D3B0F}"/>
                </c:ext>
              </c:extLst>
            </c:dLbl>
            <c:dLbl>
              <c:idx val="9"/>
              <c:layout>
                <c:manualLayout>
                  <c:x val="0.27714125079728152"/>
                  <c:y val="-0.3292978208232446"/>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fld id="{3D69E59E-C2F3-49D6-BC31-4D0463F643D2}" type="CELLRANGE">
                      <a:rPr lang="en-US"/>
                      <a:pPr>
                        <a:defRPr>
                          <a:solidFill>
                            <a:schemeClr val="tx1"/>
                          </a:solidFill>
                        </a:defRPr>
                      </a:pPr>
                      <a:t>[CELLRANGE]</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812-4764-963D-D962900D3B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showLegendKey val="0"/>
            <c:showVal val="0"/>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showDataLabelsRange val="1"/>
              </c:ext>
            </c:extLst>
          </c:dLbls>
          <c:val>
            <c:numRef>
              <c:f>'Avance Competencia y Formación'!$C$3:$C$12</c:f>
              <c:numCache>
                <c:formatCode>General</c:formatCode>
                <c:ptCount val="10"/>
                <c:pt idx="0">
                  <c:v>1</c:v>
                </c:pt>
                <c:pt idx="1">
                  <c:v>1</c:v>
                </c:pt>
                <c:pt idx="2">
                  <c:v>1</c:v>
                </c:pt>
                <c:pt idx="3">
                  <c:v>1</c:v>
                </c:pt>
                <c:pt idx="4">
                  <c:v>1</c:v>
                </c:pt>
                <c:pt idx="5">
                  <c:v>1</c:v>
                </c:pt>
                <c:pt idx="6">
                  <c:v>1</c:v>
                </c:pt>
                <c:pt idx="7">
                  <c:v>1</c:v>
                </c:pt>
                <c:pt idx="8">
                  <c:v>1</c:v>
                </c:pt>
                <c:pt idx="9">
                  <c:v>9</c:v>
                </c:pt>
              </c:numCache>
            </c:numRef>
          </c:val>
          <c:extLst>
            <c:ext xmlns:c15="http://schemas.microsoft.com/office/drawing/2012/chart" uri="{02D57815-91ED-43cb-92C2-25804820EDAC}">
              <c15:datalabelsRange>
                <c15:f>'Avance Competencia y Formación'!$B$3:$B$12</c15:f>
                <c15:dlblRangeCache>
                  <c:ptCount val="10"/>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4-C812-4764-963D-D962900D3B0F}"/>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'Avance Competencia y Formación'!$B$18</c:f>
              <c:strCache>
                <c:ptCount val="1"/>
                <c:pt idx="0">
                  <c:v>Puntos</c:v>
                </c:pt>
              </c:strCache>
            </c:strRef>
          </c:tx>
          <c:spPr>
            <a:ln w="31750" cap="rnd">
              <a:solidFill>
                <a:schemeClr val="tx1"/>
              </a:solidFill>
              <a:round/>
              <a:headEnd type="oval" w="lg" len="lg"/>
              <a:tailEnd type="stealth"/>
            </a:ln>
            <a:effectLst/>
          </c:spPr>
          <c:marker>
            <c:symbol val="none"/>
          </c:marker>
          <c:dPt>
            <c:idx val="1"/>
            <c:marker>
              <c:symbol val="none"/>
            </c:marker>
            <c:bubble3D val="0"/>
            <c:spPr>
              <a:ln w="31750" cap="rnd">
                <a:solidFill>
                  <a:schemeClr val="tx1"/>
                </a:solidFill>
                <a:round/>
                <a:headEnd type="oval" w="med" len="med"/>
                <a:tailEnd type="stealth" w="lg" len="med"/>
              </a:ln>
              <a:effectLst/>
            </c:spPr>
            <c:extLst>
              <c:ext xmlns:c16="http://schemas.microsoft.com/office/drawing/2014/chart" uri="{C3380CC4-5D6E-409C-BE32-E72D297353CC}">
                <c16:uniqueId val="{00000016-C812-4764-963D-D962900D3B0F}"/>
              </c:ext>
            </c:extLst>
          </c:dPt>
          <c:xVal>
            <c:numRef>
              <c:f>'Avance Competencia y Formación'!$C$19:$C$20</c:f>
              <c:numCache>
                <c:formatCode>General</c:formatCode>
                <c:ptCount val="2"/>
                <c:pt idx="0">
                  <c:v>0</c:v>
                </c:pt>
                <c:pt idx="1">
                  <c:v>0</c:v>
                </c:pt>
              </c:numCache>
            </c:numRef>
          </c:xVal>
          <c:yVal>
            <c:numRef>
              <c:f>'Avance Competencia y Formación'!$D$19:$D$20</c:f>
              <c:numCache>
                <c:formatCode>General</c:formatCode>
                <c:ptCount val="2"/>
                <c:pt idx="0">
                  <c:v>0</c:v>
                </c:pt>
                <c:pt idx="1">
                  <c:v>0</c:v>
                </c:pt>
              </c:numCache>
            </c:numRef>
          </c:yVal>
          <c:smooth val="1"/>
          <c:extLst>
            <c:ext xmlns:c16="http://schemas.microsoft.com/office/drawing/2014/chart" uri="{C3380CC4-5D6E-409C-BE32-E72D297353CC}">
              <c16:uniqueId val="{00000017-C812-4764-963D-D962900D3B0F}"/>
            </c:ext>
          </c:extLst>
        </c:ser>
        <c:dLbls>
          <c:showLegendKey val="0"/>
          <c:showVal val="0"/>
          <c:showCatName val="0"/>
          <c:showSerName val="0"/>
          <c:showPercent val="0"/>
          <c:showBubbleSize val="0"/>
        </c:dLbls>
        <c:axId val="159833088"/>
        <c:axId val="159831552"/>
      </c:scatterChart>
      <c:valAx>
        <c:axId val="159831552"/>
        <c:scaling>
          <c:orientation val="minMax"/>
          <c:max val="1"/>
          <c:min val="-1"/>
        </c:scaling>
        <c:delete val="1"/>
        <c:axPos val="l"/>
        <c:numFmt formatCode="General" sourceLinked="1"/>
        <c:majorTickMark val="out"/>
        <c:minorTickMark val="none"/>
        <c:tickLblPos val="nextTo"/>
        <c:crossAx val="159833088"/>
        <c:crosses val="autoZero"/>
        <c:crossBetween val="midCat"/>
      </c:valAx>
      <c:valAx>
        <c:axId val="159833088"/>
        <c:scaling>
          <c:orientation val="minMax"/>
          <c:max val="1"/>
          <c:min val="-1"/>
        </c:scaling>
        <c:delete val="1"/>
        <c:axPos val="b"/>
        <c:numFmt formatCode="General" sourceLinked="1"/>
        <c:majorTickMark val="out"/>
        <c:minorTickMark val="none"/>
        <c:tickLblPos val="nextTo"/>
        <c:crossAx val="1598315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6350" cap="flat" cmpd="sng" algn="ctr">
                <a:solidFill>
                  <a:schemeClr val="accent6"/>
                </a:solidFill>
                <a:prstDash val="solid"/>
                <a:miter lim="800000"/>
              </a:ln>
              <a:effectLst/>
              <a:sp3d contourW="6350">
                <a:contourClr>
                  <a:schemeClr val="accent6"/>
                </a:contourClr>
              </a:sp3d>
            </c:spPr>
            <c:extLst>
              <c:ext xmlns:c16="http://schemas.microsoft.com/office/drawing/2014/chart" uri="{C3380CC4-5D6E-409C-BE32-E72D297353CC}">
                <c16:uniqueId val="{00000001-156E-457A-987E-454F6DFEC3E1}"/>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6350" cap="flat" cmpd="sng" algn="ctr">
                <a:solidFill>
                  <a:schemeClr val="accent2"/>
                </a:solidFill>
                <a:prstDash val="solid"/>
                <a:miter lim="800000"/>
              </a:ln>
              <a:effectLst/>
              <a:sp3d contourW="6350">
                <a:contourClr>
                  <a:schemeClr val="accent2"/>
                </a:contourClr>
              </a:sp3d>
            </c:spPr>
            <c:extLst>
              <c:ext xmlns:c16="http://schemas.microsoft.com/office/drawing/2014/chart" uri="{C3380CC4-5D6E-409C-BE32-E72D297353CC}">
                <c16:uniqueId val="{00000003-156E-457A-987E-454F6DFEC3E1}"/>
              </c:ext>
            </c:extLst>
          </c:dPt>
          <c:dLbls>
            <c:dLbl>
              <c:idx val="0"/>
              <c:layout>
                <c:manualLayout>
                  <c:x val="4.8433342665729705E-2"/>
                  <c:y val="-1.633330844784435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56E-457A-987E-454F6DFEC3E1}"/>
                </c:ext>
              </c:extLst>
            </c:dLbl>
            <c:dLbl>
              <c:idx val="1"/>
              <c:layout>
                <c:manualLayout>
                  <c:x val="-2.7541338582677165E-2"/>
                  <c:y val="-4.51902887139107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56E-457A-987E-454F6DFEC3E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es-MX"/>
              </a:p>
            </c:txPr>
            <c:dLblPos val="ctr"/>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multiLvlStrRef>
              <c:f>EVALUACIÓN!$D$87:$E$88</c:f>
              <c:multiLvlStrCache>
                <c:ptCount val="2"/>
                <c:lvl>
                  <c:pt idx="0">
                    <c:v>CUMPLE </c:v>
                  </c:pt>
                  <c:pt idx="1">
                    <c:v>NO  CUMPLE</c:v>
                  </c:pt>
                </c:lvl>
                <c:lvl>
                  <c:pt idx="0">
                    <c:v>CUMPLIMIENTO</c:v>
                  </c:pt>
                </c:lvl>
              </c:multiLvlStrCache>
            </c:multiLvlStrRef>
          </c:cat>
          <c:val>
            <c:numRef>
              <c:f>EVALUACIÓN!$D$89:$E$89</c:f>
              <c:numCache>
                <c:formatCode>General</c:formatCode>
                <c:ptCount val="2"/>
                <c:pt idx="0">
                  <c:v>32</c:v>
                </c:pt>
                <c:pt idx="1">
                  <c:v>1</c:v>
                </c:pt>
              </c:numCache>
            </c:numRef>
          </c:val>
          <c:extLst>
            <c:ext xmlns:c16="http://schemas.microsoft.com/office/drawing/2014/chart" uri="{C3380CC4-5D6E-409C-BE32-E72D297353CC}">
              <c16:uniqueId val="{00000004-156E-457A-987E-454F6DFEC3E1}"/>
            </c:ext>
          </c:extLst>
        </c:ser>
        <c:dLbls>
          <c:dLblPos val="ctr"/>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0.11316386812234965"/>
          <c:y val="0.92325649123669018"/>
          <c:w val="0.77367213562171377"/>
          <c:h val="7.6743508763309667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50000"/>
                  <a:lumOff val="50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6350" cap="flat" cmpd="sng" algn="ctr">
                <a:solidFill>
                  <a:schemeClr val="accent6"/>
                </a:solidFill>
                <a:prstDash val="solid"/>
                <a:miter lim="800000"/>
              </a:ln>
              <a:effectLst/>
              <a:sp3d contourW="6350">
                <a:contourClr>
                  <a:schemeClr val="accent6"/>
                </a:contourClr>
              </a:sp3d>
            </c:spPr>
            <c:extLst>
              <c:ext xmlns:c16="http://schemas.microsoft.com/office/drawing/2014/chart" uri="{C3380CC4-5D6E-409C-BE32-E72D297353CC}">
                <c16:uniqueId val="{00000002-00BE-4ACA-9A3D-E7ACFDAEB81F}"/>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6350" cap="flat" cmpd="sng" algn="ctr">
                <a:solidFill>
                  <a:schemeClr val="accent2"/>
                </a:solidFill>
                <a:prstDash val="solid"/>
                <a:miter lim="800000"/>
              </a:ln>
              <a:effectLst/>
              <a:sp3d contourW="6350">
                <a:contourClr>
                  <a:schemeClr val="accent2"/>
                </a:contourClr>
              </a:sp3d>
            </c:spPr>
            <c:extLst>
              <c:ext xmlns:c16="http://schemas.microsoft.com/office/drawing/2014/chart" uri="{C3380CC4-5D6E-409C-BE32-E72D297353CC}">
                <c16:uniqueId val="{00000001-00BE-4ACA-9A3D-E7ACFDAEB81F}"/>
              </c:ext>
            </c:extLst>
          </c:dPt>
          <c:dLbls>
            <c:dLbl>
              <c:idx val="0"/>
              <c:layout>
                <c:manualLayout>
                  <c:x val="2.2396487187500185E-2"/>
                  <c:y val="-3.216608340624088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BE-4ACA-9A3D-E7ACFDAEB81F}"/>
                </c:ext>
              </c:extLst>
            </c:dLbl>
            <c:dLbl>
              <c:idx val="1"/>
              <c:layout>
                <c:manualLayout>
                  <c:x val="-2.7541338582677165E-2"/>
                  <c:y val="-4.51902887139107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BE-4ACA-9A3D-E7ACFDAEB8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MX"/>
              </a:p>
            </c:txPr>
            <c:dLblPos val="ctr"/>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multiLvlStrRef>
              <c:f>EVALUACIÓN!$D$87:$E$88</c:f>
              <c:multiLvlStrCache>
                <c:ptCount val="2"/>
                <c:lvl>
                  <c:pt idx="0">
                    <c:v>CUMPLE </c:v>
                  </c:pt>
                  <c:pt idx="1">
                    <c:v>NO  CUMPLE</c:v>
                  </c:pt>
                </c:lvl>
                <c:lvl>
                  <c:pt idx="0">
                    <c:v>CUMPLIMIENTO</c:v>
                  </c:pt>
                </c:lvl>
              </c:multiLvlStrCache>
            </c:multiLvlStrRef>
          </c:cat>
          <c:val>
            <c:numRef>
              <c:f>EVALUACIÓN!$D$89:$E$89</c:f>
              <c:numCache>
                <c:formatCode>General</c:formatCode>
                <c:ptCount val="2"/>
                <c:pt idx="0">
                  <c:v>32</c:v>
                </c:pt>
                <c:pt idx="1">
                  <c:v>1</c:v>
                </c:pt>
              </c:numCache>
            </c:numRef>
          </c:val>
          <c:extLst>
            <c:ext xmlns:c16="http://schemas.microsoft.com/office/drawing/2014/chart" uri="{C3380CC4-5D6E-409C-BE32-E72D297353CC}">
              <c16:uniqueId val="{00000000-00BE-4ACA-9A3D-E7ACFDAEB81F}"/>
            </c:ext>
          </c:extLst>
        </c:ser>
        <c:dLbls>
          <c:dLblPos val="ctr"/>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0.15707936391740498"/>
          <c:y val="0.91724482356372106"/>
          <c:w val="0.67573600833724046"/>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de la Velocidad'!$C$11</c:f>
              <c:strCache>
                <c:ptCount val="1"/>
                <c:pt idx="0">
                  <c:v>RESULTADO</c:v>
                </c:pt>
              </c:strCache>
            </c:strRef>
          </c:tx>
          <c:spPr>
            <a:ln w="2222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de la Velocidad'!$F$10:$O$10</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Velocidad'!$F$11:$O$11</c:f>
              <c:numCache>
                <c:formatCode>0%</c:formatCode>
                <c:ptCount val="10"/>
                <c:pt idx="0">
                  <c:v>1</c:v>
                </c:pt>
                <c:pt idx="1">
                  <c:v>1</c:v>
                </c:pt>
                <c:pt idx="2">
                  <c:v>0.33333333333333331</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196D-4295-90DB-AFD7857416A5}"/>
            </c:ext>
          </c:extLst>
        </c:ser>
        <c:ser>
          <c:idx val="1"/>
          <c:order val="1"/>
          <c:tx>
            <c:strRef>
              <c:f>'Cumpli. PGR de la Velocidad'!$C$12</c:f>
              <c:strCache>
                <c:ptCount val="1"/>
                <c:pt idx="0">
                  <c:v>META</c:v>
                </c:pt>
              </c:strCache>
            </c:strRef>
          </c:tx>
          <c:spPr>
            <a:ln w="22225" cap="rnd">
              <a:solidFill>
                <a:schemeClr val="accent2"/>
              </a:solidFill>
              <a:round/>
            </a:ln>
            <a:effectLst/>
          </c:spPr>
          <c:marker>
            <c:symbol val="none"/>
          </c:marker>
          <c:dLbls>
            <c:delete val="1"/>
          </c:dLbls>
          <c:cat>
            <c:strRef>
              <c:f>'Cumpli. PGR de la Velocidad'!$F$10:$O$10</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Velocidad'!$F$12:$O$12</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196D-4295-90DB-AFD7857416A5}"/>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cap="none" spc="0" normalizeH="0" baseline="0">
                <a:solidFill>
                  <a:schemeClr val="dk1">
                    <a:lumMod val="65000"/>
                    <a:lumOff val="3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s-MX"/>
          </a:p>
        </c:txPr>
        <c:crossAx val="16079334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noFill/>
      <a:round/>
    </a:ln>
    <a:effectLst/>
  </c:spPr>
  <c:txPr>
    <a:bodyPr/>
    <a:lstStyle/>
    <a:p>
      <a:pPr>
        <a:defRPr sz="1600"/>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34064791494072E-2"/>
          <c:y val="7.453415237759177E-2"/>
          <c:w val="0.94457139194652218"/>
          <c:h val="0.84069131893537941"/>
        </c:manualLayout>
      </c:layout>
      <c:lineChart>
        <c:grouping val="standard"/>
        <c:varyColors val="0"/>
        <c:ser>
          <c:idx val="0"/>
          <c:order val="0"/>
          <c:tx>
            <c:strRef>
              <c:f>'Cumpli. PGR de la Fatiga'!$C$12</c:f>
              <c:strCache>
                <c:ptCount val="1"/>
                <c:pt idx="0">
                  <c:v>RESULTADO</c:v>
                </c:pt>
              </c:strCache>
            </c:strRef>
          </c:tx>
          <c:spPr>
            <a:ln w="2222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dk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'Cumpli. PGR de la Fatiga'!$F$11:$O$11</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Fatiga'!$F$12:$O$12</c:f>
              <c:numCache>
                <c:formatCode>0%</c:formatCode>
                <c:ptCount val="10"/>
                <c:pt idx="0">
                  <c:v>1</c:v>
                </c:pt>
                <c:pt idx="1">
                  <c:v>1</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95C1-4C54-9937-A201AC8D9144}"/>
            </c:ext>
          </c:extLst>
        </c:ser>
        <c:ser>
          <c:idx val="1"/>
          <c:order val="1"/>
          <c:tx>
            <c:strRef>
              <c:f>'Cumpli. PGR de la Fatiga'!$C$13</c:f>
              <c:strCache>
                <c:ptCount val="1"/>
                <c:pt idx="0">
                  <c:v>META</c:v>
                </c:pt>
              </c:strCache>
            </c:strRef>
          </c:tx>
          <c:spPr>
            <a:ln w="22225" cap="rnd">
              <a:solidFill>
                <a:schemeClr val="accent2"/>
              </a:solidFill>
              <a:round/>
            </a:ln>
            <a:effectLst/>
          </c:spPr>
          <c:marker>
            <c:symbol val="none"/>
          </c:marker>
          <c:dLbls>
            <c:delete val="1"/>
          </c:dLbls>
          <c:cat>
            <c:strRef>
              <c:f>'Cumpli. PGR de la Fatiga'!$F$11:$O$11</c:f>
              <c:strCache>
                <c:ptCount val="10"/>
                <c:pt idx="0">
                  <c:v>MARZO</c:v>
                </c:pt>
                <c:pt idx="1">
                  <c:v>ABRIL</c:v>
                </c:pt>
                <c:pt idx="2">
                  <c:v>MAYO</c:v>
                </c:pt>
                <c:pt idx="3">
                  <c:v>JUNIO</c:v>
                </c:pt>
                <c:pt idx="4">
                  <c:v>JULIO</c:v>
                </c:pt>
                <c:pt idx="5">
                  <c:v>AGOSTO</c:v>
                </c:pt>
                <c:pt idx="6">
                  <c:v>SEPTIEMBRE</c:v>
                </c:pt>
                <c:pt idx="7">
                  <c:v>OCTUBRE</c:v>
                </c:pt>
                <c:pt idx="8">
                  <c:v>NOVIEMBRE</c:v>
                </c:pt>
                <c:pt idx="9">
                  <c:v>DICIEMBRE</c:v>
                </c:pt>
              </c:strCache>
            </c:strRef>
          </c:cat>
          <c:val>
            <c:numRef>
              <c:f>'Cumpli. PGR de la Fatiga'!$F$13:$O$13</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95C1-4C54-9937-A201AC8D9144}"/>
            </c:ext>
          </c:extLst>
        </c:ser>
        <c:dLbls>
          <c:showLegendKey val="0"/>
          <c:showVal val="1"/>
          <c:showCatName val="0"/>
          <c:showSerName val="0"/>
          <c:showPercent val="0"/>
          <c:showBubbleSize val="0"/>
        </c:dLbls>
        <c:smooth val="0"/>
        <c:axId val="160793344"/>
        <c:axId val="160794880"/>
      </c:lineChart>
      <c:catAx>
        <c:axId val="16079334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cap="none" spc="0" normalizeH="0" baseline="0">
                <a:solidFill>
                  <a:schemeClr val="dk1">
                    <a:lumMod val="65000"/>
                    <a:lumOff val="35000"/>
                  </a:schemeClr>
                </a:solidFill>
                <a:latin typeface="+mn-lt"/>
                <a:ea typeface="+mn-ea"/>
                <a:cs typeface="+mn-cs"/>
              </a:defRPr>
            </a:pPr>
            <a:endParaRPr lang="es-MX"/>
          </a:p>
        </c:txPr>
        <c:crossAx val="160794880"/>
        <c:crosses val="autoZero"/>
        <c:auto val="1"/>
        <c:lblAlgn val="ctr"/>
        <c:lblOffset val="100"/>
        <c:noMultiLvlLbl val="0"/>
      </c:catAx>
      <c:valAx>
        <c:axId val="16079488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s-MX"/>
          </a:p>
        </c:txPr>
        <c:crossAx val="16079334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OBJETIVOS Y METAS.'!A1"/><Relationship Id="rId13" Type="http://schemas.openxmlformats.org/officeDocument/2006/relationships/hyperlink" Target="#EMERGENCIAS!A1"/><Relationship Id="rId18" Type="http://schemas.openxmlformats.org/officeDocument/2006/relationships/hyperlink" Target="#'INDICADORES PESV'!&#193;rea_de_impresi&#243;n"/><Relationship Id="rId26" Type="http://schemas.openxmlformats.org/officeDocument/2006/relationships/image" Target="../media/image8.svg"/><Relationship Id="rId3" Type="http://schemas.openxmlformats.org/officeDocument/2006/relationships/hyperlink" Target="#'GESTI&#211;N POL&#205;TICAS DEL SIG'!A1"/><Relationship Id="rId21" Type="http://schemas.openxmlformats.org/officeDocument/2006/relationships/image" Target="../media/image3.png"/><Relationship Id="rId7" Type="http://schemas.openxmlformats.org/officeDocument/2006/relationships/hyperlink" Target="#'EVALUACION DE RIESGOS'!A1"/><Relationship Id="rId12" Type="http://schemas.openxmlformats.org/officeDocument/2006/relationships/hyperlink" Target="#'PLAN ANUAL DE TRABAJO'!A1"/><Relationship Id="rId17" Type="http://schemas.openxmlformats.org/officeDocument/2006/relationships/hyperlink" Target="#'MEJORA DEL PESV'!&#193;rea_de_impresi&#243;n"/><Relationship Id="rId25" Type="http://schemas.openxmlformats.org/officeDocument/2006/relationships/image" Target="../media/image7.png"/><Relationship Id="rId2" Type="http://schemas.openxmlformats.org/officeDocument/2006/relationships/hyperlink" Target="#'DESIGNACION LIDERES PESV'!A1"/><Relationship Id="rId16" Type="http://schemas.openxmlformats.org/officeDocument/2006/relationships/hyperlink" Target="#'MEJORA DEL PESV'!A1"/><Relationship Id="rId20" Type="http://schemas.openxmlformats.org/officeDocument/2006/relationships/image" Target="../media/image2.svg"/><Relationship Id="rId29" Type="http://schemas.openxmlformats.org/officeDocument/2006/relationships/image" Target="../media/image11.jpeg"/><Relationship Id="rId1" Type="http://schemas.openxmlformats.org/officeDocument/2006/relationships/hyperlink" Target="#'ROLES Y RESPONSABILIDADES'!A1"/><Relationship Id="rId6" Type="http://schemas.openxmlformats.org/officeDocument/2006/relationships/hyperlink" Target="#'Matriz de Riesgos Viales'!A1"/><Relationship Id="rId11" Type="http://schemas.openxmlformats.org/officeDocument/2006/relationships/hyperlink" Target="#'PLAN DE FORMACIONES'!A1"/><Relationship Id="rId24" Type="http://schemas.openxmlformats.org/officeDocument/2006/relationships/image" Target="../media/image6.svg"/><Relationship Id="rId5" Type="http://schemas.openxmlformats.org/officeDocument/2006/relationships/hyperlink" Target="#'LIDERAZGO ESTRATEGICO'!A1"/><Relationship Id="rId15" Type="http://schemas.openxmlformats.org/officeDocument/2006/relationships/hyperlink" Target="#'ESQUEMA DE MANTENIMIENTOS'!A1"/><Relationship Id="rId23" Type="http://schemas.openxmlformats.org/officeDocument/2006/relationships/image" Target="../media/image5.png"/><Relationship Id="rId28" Type="http://schemas.openxmlformats.org/officeDocument/2006/relationships/image" Target="../media/image10.svg"/><Relationship Id="rId10" Type="http://schemas.openxmlformats.org/officeDocument/2006/relationships/hyperlink" Target="#DIAGNOSTICO!A1"/><Relationship Id="rId19" Type="http://schemas.openxmlformats.org/officeDocument/2006/relationships/image" Target="../media/image1.png"/><Relationship Id="rId4" Type="http://schemas.openxmlformats.org/officeDocument/2006/relationships/hyperlink" Target="#'POLITICA DE SEGURIDAD VIAL'!A1"/><Relationship Id="rId9" Type="http://schemas.openxmlformats.org/officeDocument/2006/relationships/hyperlink" Target="#PROGRAMAS!A1"/><Relationship Id="rId14" Type="http://schemas.openxmlformats.org/officeDocument/2006/relationships/hyperlink" Target="#'INSPECCI&#211;N DE VEH&#205;CULOS'!A1"/><Relationship Id="rId22" Type="http://schemas.openxmlformats.org/officeDocument/2006/relationships/image" Target="../media/image4.svg"/><Relationship Id="rId27" Type="http://schemas.openxmlformats.org/officeDocument/2006/relationships/image" Target="../media/image9.png"/><Relationship Id="rId30" Type="http://schemas.openxmlformats.org/officeDocument/2006/relationships/hyperlink" Target="#'PROGRAMACION DESPLAZAMIENTOS'!A1"/></Relationships>
</file>

<file path=xl/drawings/_rels/drawing10.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Misionales!A1"/><Relationship Id="rId7" Type="http://schemas.openxmlformats.org/officeDocument/2006/relationships/hyperlink" Target="#'Evaluacion Independiente'!A1"/><Relationship Id="rId2" Type="http://schemas.openxmlformats.org/officeDocument/2006/relationships/image" Target="../media/image18.png"/><Relationship Id="rId1" Type="http://schemas.openxmlformats.org/officeDocument/2006/relationships/hyperlink" Target="#Estrategicos!A1"/><Relationship Id="rId6" Type="http://schemas.openxmlformats.org/officeDocument/2006/relationships/image" Target="../media/image20.png"/><Relationship Id="rId5" Type="http://schemas.openxmlformats.org/officeDocument/2006/relationships/hyperlink" Target="#Apoyo!A1"/><Relationship Id="rId4" Type="http://schemas.openxmlformats.org/officeDocument/2006/relationships/image" Target="../media/image19.jpg"/><Relationship Id="rId9"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EVALUACION DE RIESGOS'!A1"/></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EVALUACION DE RIESGOS'!A1"/></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EVALUACION DE RIESGO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EVALUACION DE RIESGOS'!A1"/></Relationships>
</file>

<file path=xl/drawings/_rels/drawing1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22.png"/><Relationship Id="rId1" Type="http://schemas.openxmlformats.org/officeDocument/2006/relationships/hyperlink" Target="#'INDICADORES PESV'!A1"/><Relationship Id="rId4" Type="http://schemas.openxmlformats.org/officeDocument/2006/relationships/hyperlink" Target="#'OBJETIVOS - METAS - ALCANCE'!A1"/></Relationships>
</file>

<file path=xl/drawings/_rels/drawing1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PESV - GENERALIDADES'!A1"/></Relationships>
</file>

<file path=xl/drawings/_rels/drawing17.xml.rels><?xml version="1.0" encoding="UTF-8" standalone="yes"?>
<Relationships xmlns="http://schemas.openxmlformats.org/package/2006/relationships"><Relationship Id="rId8" Type="http://schemas.openxmlformats.org/officeDocument/2006/relationships/hyperlink" Target="#'Gesti&#243;n Cero Tolerancia A-P'!A1"/><Relationship Id="rId3" Type="http://schemas.openxmlformats.org/officeDocument/2006/relationships/chart" Target="../charts/chart9.xml"/><Relationship Id="rId7" Type="http://schemas.openxmlformats.org/officeDocument/2006/relationships/chart" Target="../charts/chart11.xml"/><Relationship Id="rId2" Type="http://schemas.openxmlformats.org/officeDocument/2006/relationships/hyperlink" Target="#'Gesti&#243;n de La velocidad'!A1"/><Relationship Id="rId1" Type="http://schemas.openxmlformats.org/officeDocument/2006/relationships/chart" Target="../charts/chart8.xml"/><Relationship Id="rId6" Type="http://schemas.openxmlformats.org/officeDocument/2006/relationships/hyperlink" Target="#'Gesti&#243;n de La Distracci&#243;n'!A1"/><Relationship Id="rId11" Type="http://schemas.openxmlformats.org/officeDocument/2006/relationships/image" Target="../media/image11.jpeg"/><Relationship Id="rId5" Type="http://schemas.openxmlformats.org/officeDocument/2006/relationships/chart" Target="../charts/chart10.xml"/><Relationship Id="rId10" Type="http://schemas.openxmlformats.org/officeDocument/2006/relationships/hyperlink" Target="#'Gesti&#243;n Protecci&#243;n Actores V'!A1"/><Relationship Id="rId4" Type="http://schemas.openxmlformats.org/officeDocument/2006/relationships/hyperlink" Target="#'Gesti&#243;n de La Fatiga'!A1"/><Relationship Id="rId9"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8" Type="http://schemas.openxmlformats.org/officeDocument/2006/relationships/hyperlink" Target="#'Cobertura PGR de la Velocidad'!A1"/><Relationship Id="rId3" Type="http://schemas.openxmlformats.org/officeDocument/2006/relationships/chart" Target="../charts/chart13.xml"/><Relationship Id="rId7" Type="http://schemas.openxmlformats.org/officeDocument/2006/relationships/hyperlink" Target="#PROGRAMAS!A1"/><Relationship Id="rId2" Type="http://schemas.openxmlformats.org/officeDocument/2006/relationships/hyperlink" Target="#'Cumpli. PGR de la Fatiga'!A1"/><Relationship Id="rId1" Type="http://schemas.openxmlformats.org/officeDocument/2006/relationships/hyperlink" Target="#'PGR Gesti&#243;n de la Velocida'!A1"/><Relationship Id="rId6" Type="http://schemas.openxmlformats.org/officeDocument/2006/relationships/chart" Target="../charts/chart14.xml"/><Relationship Id="rId5" Type="http://schemas.openxmlformats.org/officeDocument/2006/relationships/hyperlink" Target="#'Cobertura PGR de Limite Velocid'!A1"/><Relationship Id="rId4" Type="http://schemas.openxmlformats.org/officeDocument/2006/relationships/hyperlink" Target="#'Indice Frecuencia x Velocidad'!A1"/><Relationship Id="rId9"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3" Type="http://schemas.openxmlformats.org/officeDocument/2006/relationships/hyperlink" Target="#'Gesti&#243;n de La velocidad'!A1"/><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1.jpeg"/><Relationship Id="rId5" Type="http://schemas.openxmlformats.org/officeDocument/2006/relationships/image" Target="../media/image16.jpeg"/><Relationship Id="rId4" Type="http://schemas.openxmlformats.org/officeDocument/2006/relationships/image" Target="../media/image15.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de La velocidad'!A1"/><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de La velocidad'!A1"/><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de La velocidad'!A1"/><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de La velocidad'!A1"/><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image" Target="../media/image11.jpeg"/><Relationship Id="rId2" Type="http://schemas.openxmlformats.org/officeDocument/2006/relationships/hyperlink" Target="#'Cumpli. PGR de la Fatiga'!A1"/><Relationship Id="rId1" Type="http://schemas.openxmlformats.org/officeDocument/2006/relationships/hyperlink" Target="#'PGR Gesti&#243;n de la Fatiga'!A1"/><Relationship Id="rId6" Type="http://schemas.openxmlformats.org/officeDocument/2006/relationships/hyperlink" Target="#PROGRAMAS!A1"/><Relationship Id="rId5" Type="http://schemas.openxmlformats.org/officeDocument/2006/relationships/chart" Target="../charts/chart23.xml"/><Relationship Id="rId4" Type="http://schemas.openxmlformats.org/officeDocument/2006/relationships/hyperlink" Target="#'Indice Frecuencia x Fatiga'!A1"/></Relationships>
</file>

<file path=xl/drawings/_rels/drawing26.xml.rels><?xml version="1.0" encoding="UTF-8" standalone="yes"?>
<Relationships xmlns="http://schemas.openxmlformats.org/package/2006/relationships"><Relationship Id="rId3" Type="http://schemas.openxmlformats.org/officeDocument/2006/relationships/hyperlink" Target="#'Gesti&#243;n de La Fatiga'!A1"/><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image" Target="../media/image11.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de La Fatiga'!A1"/><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de La Fatiga'!A1"/><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image" Target="../media/image11.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chart" Target="../charts/chart29.xml"/><Relationship Id="rId7" Type="http://schemas.openxmlformats.org/officeDocument/2006/relationships/hyperlink" Target="#PROGRAMAS!A1"/><Relationship Id="rId2" Type="http://schemas.openxmlformats.org/officeDocument/2006/relationships/hyperlink" Target="#'Cumpli. PGR de la Distracci&#243;n'!A1"/><Relationship Id="rId1" Type="http://schemas.openxmlformats.org/officeDocument/2006/relationships/hyperlink" Target="#'PGR Gesti&#243;n de la Distracci&#243;n'!A1"/><Relationship Id="rId6" Type="http://schemas.openxmlformats.org/officeDocument/2006/relationships/chart" Target="../charts/chart30.xml"/><Relationship Id="rId5" Type="http://schemas.openxmlformats.org/officeDocument/2006/relationships/hyperlink" Target="#'Cobertura PGR de la Distracci&#243;n'!A1"/><Relationship Id="rId4" Type="http://schemas.openxmlformats.org/officeDocument/2006/relationships/hyperlink" Target="#'Indice Frecuencia x Distracci&#243;n'!A1"/></Relationships>
</file>

<file path=xl/drawings/_rels/drawing31.xml.rels><?xml version="1.0" encoding="UTF-8" standalone="yes"?>
<Relationships xmlns="http://schemas.openxmlformats.org/package/2006/relationships"><Relationship Id="rId3" Type="http://schemas.openxmlformats.org/officeDocument/2006/relationships/hyperlink" Target="#'Gesti&#243;n de La Distracci&#243;n'!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1.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de La Distracci&#243;n'!A1"/><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de La Distracci&#243;n'!A1"/><Relationship Id="rId1"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chart" Target="../charts/chart36.xml"/><Relationship Id="rId7" Type="http://schemas.openxmlformats.org/officeDocument/2006/relationships/hyperlink" Target="#PROGRAMAS!A1"/><Relationship Id="rId2" Type="http://schemas.openxmlformats.org/officeDocument/2006/relationships/hyperlink" Target="#'Cumpli. PGR Cero Tolerancia A-P'!A1"/><Relationship Id="rId1" Type="http://schemas.openxmlformats.org/officeDocument/2006/relationships/hyperlink" Target="#'PGR Protecci&#243;n Actores V '!A1"/><Relationship Id="rId6" Type="http://schemas.openxmlformats.org/officeDocument/2006/relationships/chart" Target="../charts/chart37.xml"/><Relationship Id="rId5" Type="http://schemas.openxmlformats.org/officeDocument/2006/relationships/hyperlink" Target="#'Cobertura PGR Actores Vulnerabl'!A1"/><Relationship Id="rId4" Type="http://schemas.openxmlformats.org/officeDocument/2006/relationships/hyperlink" Target="#'Indice Frecuencia x Actores Vul'!A1"/></Relationships>
</file>

<file path=xl/drawings/_rels/drawing36.xml.rels><?xml version="1.0" encoding="UTF-8" standalone="yes"?>
<Relationships xmlns="http://schemas.openxmlformats.org/package/2006/relationships"><Relationship Id="rId3" Type="http://schemas.openxmlformats.org/officeDocument/2006/relationships/hyperlink" Target="#'Gesti&#243;n Cero Tolerancia A-P'!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1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Protecci&#243;n Actores V'!A1"/><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Protecci&#243;n Actores V'!A1"/><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Protecci&#243;n Actores V'!A1"/><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3" Type="http://schemas.openxmlformats.org/officeDocument/2006/relationships/hyperlink" Target="#'Programa Gesti&#243;n Liderazgo '!A1"/><Relationship Id="rId2" Type="http://schemas.openxmlformats.org/officeDocument/2006/relationships/hyperlink" Target="#' Cumplimiento - Liderazgo Estra'!A1"/><Relationship Id="rId1" Type="http://schemas.openxmlformats.org/officeDocument/2006/relationships/chart" Target="../charts/chart1.xml"/><Relationship Id="rId5" Type="http://schemas.openxmlformats.org/officeDocument/2006/relationships/image" Target="../media/image11.jpeg"/><Relationship Id="rId4"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chart" Target="../charts/chart44.xml"/><Relationship Id="rId7" Type="http://schemas.openxmlformats.org/officeDocument/2006/relationships/hyperlink" Target="#PROGRAMAS!A1"/><Relationship Id="rId2" Type="http://schemas.openxmlformats.org/officeDocument/2006/relationships/hyperlink" Target="#'Cumpli. PGR Protecci&#243;n Actores '!A1"/><Relationship Id="rId1" Type="http://schemas.openxmlformats.org/officeDocument/2006/relationships/hyperlink" Target="#'PGR Gesti&#243;n Cero Tolerancia A-P'!A1"/><Relationship Id="rId6" Type="http://schemas.openxmlformats.org/officeDocument/2006/relationships/chart" Target="../charts/chart45.xml"/><Relationship Id="rId5" Type="http://schemas.openxmlformats.org/officeDocument/2006/relationships/hyperlink" Target="#'Cobertura PGR Cero Tolerancia A'!A1"/><Relationship Id="rId4" Type="http://schemas.openxmlformats.org/officeDocument/2006/relationships/hyperlink" Target="#'Indice Frecuencia x Actores Vul'!A1"/></Relationships>
</file>

<file path=xl/drawings/_rels/drawing42.xml.rels><?xml version="1.0" encoding="UTF-8" standalone="yes"?>
<Relationships xmlns="http://schemas.openxmlformats.org/package/2006/relationships"><Relationship Id="rId3" Type="http://schemas.openxmlformats.org/officeDocument/2006/relationships/hyperlink" Target="#'Gesti&#243;n Cero Tolerancia A-P'!A1"/><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11.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Cero Tolerancia A-P'!A1"/><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Cero Tolerancia A-P'!A1"/><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Gesti&#243;n Cero Tolerancia A-P'!A1"/><Relationship Id="rId1" Type="http://schemas.openxmlformats.org/officeDocument/2006/relationships/chart" Target="../charts/chart5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hyperlink" Target="#'Planeaci&#243;n PDT'!A1"/><Relationship Id="rId1" Type="http://schemas.openxmlformats.org/officeDocument/2006/relationships/hyperlink" Target="#Recursos!A1"/><Relationship Id="rId5" Type="http://schemas.openxmlformats.org/officeDocument/2006/relationships/image" Target="../media/image11.jpeg"/><Relationship Id="rId4"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2" Type="http://schemas.openxmlformats.org/officeDocument/2006/relationships/hyperlink" Target="#'PLAN ANUAL DE TRABAJO'!A1"/><Relationship Id="rId1" Type="http://schemas.openxmlformats.org/officeDocument/2006/relationships/image" Target="../media/image23.jpeg"/></Relationships>
</file>

<file path=xl/drawings/_rels/drawing49.xml.rels><?xml version="1.0" encoding="UTF-8" standalone="yes"?>
<Relationships xmlns="http://schemas.openxmlformats.org/package/2006/relationships"><Relationship Id="rId1" Type="http://schemas.openxmlformats.org/officeDocument/2006/relationships/hyperlink" Target="#'PLAN ANUAL DE TRABAJO'!A1"/></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1.jpeg"/><Relationship Id="rId1" Type="http://schemas.openxmlformats.org/officeDocument/2006/relationships/hyperlink" Target="#'LIDERAZGO ESTRATEGICO'!A1"/></Relationships>
</file>

<file path=xl/drawings/_rels/drawing5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1.xml.rels><?xml version="1.0" encoding="UTF-8" standalone="yes"?>
<Relationships xmlns="http://schemas.openxmlformats.org/package/2006/relationships"><Relationship Id="rId3" Type="http://schemas.openxmlformats.org/officeDocument/2006/relationships/hyperlink" Target="#'Matriz de Capacitaci&#243;n'!A1"/><Relationship Id="rId7" Type="http://schemas.openxmlformats.org/officeDocument/2006/relationships/image" Target="../media/image11.jpeg"/><Relationship Id="rId2" Type="http://schemas.openxmlformats.org/officeDocument/2006/relationships/chart" Target="../charts/chart55.xml"/><Relationship Id="rId1" Type="http://schemas.openxmlformats.org/officeDocument/2006/relationships/hyperlink" Target="#'Cumpli. PGR Competencia y Forma'!A1"/><Relationship Id="rId6" Type="http://schemas.openxmlformats.org/officeDocument/2006/relationships/hyperlink" Target="#PROGRAMAS!A1"/><Relationship Id="rId5" Type="http://schemas.openxmlformats.org/officeDocument/2006/relationships/chart" Target="../charts/chart56.xml"/><Relationship Id="rId4" Type="http://schemas.openxmlformats.org/officeDocument/2006/relationships/hyperlink" Target="#'Cobertura PGR Competencia y For'!A1"/></Relationships>
</file>

<file path=xl/drawings/_rels/drawing5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PLAN DE FORMACIONES'!A1"/></Relationships>
</file>

<file path=xl/drawings/_rels/drawing5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hyperlink" Target="#'PLAN DE FORMACIONES'!A1"/><Relationship Id="rId1" Type="http://schemas.openxmlformats.org/officeDocument/2006/relationships/chart" Target="../charts/chart57.xml"/><Relationship Id="rId5" Type="http://schemas.openxmlformats.org/officeDocument/2006/relationships/image" Target="../media/image11.jpeg"/><Relationship Id="rId4" Type="http://schemas.openxmlformats.org/officeDocument/2006/relationships/image" Target="../media/image24.png"/></Relationships>
</file>

<file path=xl/drawings/_rels/drawing5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hyperlink" Target="#'Varada en Carretera'!A1"/><Relationship Id="rId7" Type="http://schemas.openxmlformats.org/officeDocument/2006/relationships/hyperlink" Target="#Home!A1"/><Relationship Id="rId2" Type="http://schemas.openxmlformats.org/officeDocument/2006/relationships/hyperlink" Target="#'Accidente con Herido'!A1"/><Relationship Id="rId1" Type="http://schemas.openxmlformats.org/officeDocument/2006/relationships/hyperlink" Target="#'Alteraci&#243;n Orden P&#250;blico'!A1"/><Relationship Id="rId6" Type="http://schemas.openxmlformats.org/officeDocument/2006/relationships/hyperlink" Target="#'Da&#241;o a la Propiedad'!A1"/><Relationship Id="rId5" Type="http://schemas.openxmlformats.org/officeDocument/2006/relationships/hyperlink" Target="#'Hurto de Veh&#237;culo'!A1"/><Relationship Id="rId4" Type="http://schemas.openxmlformats.org/officeDocument/2006/relationships/hyperlink" Target="#'Cierre de Vias'!A1"/><Relationship Id="rId9" Type="http://schemas.openxmlformats.org/officeDocument/2006/relationships/image" Target="../media/image11.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Home!A1"/><Relationship Id="rId1" Type="http://schemas.openxmlformats.org/officeDocument/2006/relationships/hyperlink" Target="#EMERGENCIAS!A1"/><Relationship Id="rId4" Type="http://schemas.openxmlformats.org/officeDocument/2006/relationships/image" Target="../media/image11.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Home!A1"/><Relationship Id="rId1" Type="http://schemas.openxmlformats.org/officeDocument/2006/relationships/hyperlink" Target="#EMERGENCIAS!A1"/><Relationship Id="rId4" Type="http://schemas.openxmlformats.org/officeDocument/2006/relationships/image" Target="../media/image11.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EMERGENCIAS!A1"/></Relationships>
</file>

<file path=xl/drawings/_rels/drawing5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EMERGENCIAS!A1"/></Relationships>
</file>

<file path=xl/drawings/_rels/drawing5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EMERGENCIAS!A1"/></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EMERGENCIAS!A1"/></Relationships>
</file>

<file path=xl/drawings/_rels/drawing61.xml.rels><?xml version="1.0" encoding="UTF-8" standalone="yes"?>
<Relationships xmlns="http://schemas.openxmlformats.org/package/2006/relationships"><Relationship Id="rId2" Type="http://schemas.openxmlformats.org/officeDocument/2006/relationships/image" Target="../media/image25.jpg"/><Relationship Id="rId1" Type="http://schemas.openxmlformats.org/officeDocument/2006/relationships/image" Target="../media/image1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hyperlink" Target="#'Preoperacional Veh&#237;culos'!A1"/><Relationship Id="rId1" Type="http://schemas.openxmlformats.org/officeDocument/2006/relationships/image" Target="../media/image26.png"/><Relationship Id="rId6" Type="http://schemas.openxmlformats.org/officeDocument/2006/relationships/image" Target="../media/image28.jpeg"/><Relationship Id="rId5" Type="http://schemas.openxmlformats.org/officeDocument/2006/relationships/hyperlink" Target="#'Consolidado inspecciones'!A1"/><Relationship Id="rId4" Type="http://schemas.openxmlformats.org/officeDocument/2006/relationships/image" Target="../media/image1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30.jpeg"/><Relationship Id="rId1" Type="http://schemas.openxmlformats.org/officeDocument/2006/relationships/image" Target="../media/image29.jpeg"/></Relationships>
</file>

<file path=xl/drawings/_rels/drawing6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INSPECCI&#211;N DE VEH&#205;CULOS'!A1"/></Relationships>
</file>

<file path=xl/drawings/_rels/drawing6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LIDERAZGO ESTRATEGICO'!A1"/><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hyperlink" Target="#Evaluaci&#243;n!A1"/><Relationship Id="rId1" Type="http://schemas.openxmlformats.org/officeDocument/2006/relationships/hyperlink" Target="#'Plan de Mejora'!A1"/><Relationship Id="rId4"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chart" Target="../charts/chart7.xml"/><Relationship Id="rId1" Type="http://schemas.openxmlformats.org/officeDocument/2006/relationships/hyperlink" Target="#DIAGNOSTICO!A1"/></Relationships>
</file>

<file path=xl/drawings/drawing1.xml><?xml version="1.0" encoding="utf-8"?>
<xdr:wsDr xmlns:xdr="http://schemas.openxmlformats.org/drawingml/2006/spreadsheetDrawing" xmlns:a="http://schemas.openxmlformats.org/drawingml/2006/main">
  <xdr:twoCellAnchor>
    <xdr:from>
      <xdr:col>4</xdr:col>
      <xdr:colOff>550787</xdr:colOff>
      <xdr:row>15</xdr:row>
      <xdr:rowOff>68639</xdr:rowOff>
    </xdr:from>
    <xdr:to>
      <xdr:col>6</xdr:col>
      <xdr:colOff>545495</xdr:colOff>
      <xdr:row>16</xdr:row>
      <xdr:rowOff>162832</xdr:rowOff>
    </xdr:to>
    <xdr:sp macro="" textlink="">
      <xdr:nvSpPr>
        <xdr:cNvPr id="84" name="TextBox 48">
          <a:extLst>
            <a:ext uri="{FF2B5EF4-FFF2-40B4-BE49-F238E27FC236}">
              <a16:creationId xmlns:a16="http://schemas.microsoft.com/office/drawing/2014/main" id="{00000000-0008-0000-0000-000054000000}"/>
            </a:ext>
          </a:extLst>
        </xdr:cNvPr>
        <xdr:cNvSpPr txBox="1"/>
      </xdr:nvSpPr>
      <xdr:spPr>
        <a:xfrm>
          <a:off x="5735108" y="4341282"/>
          <a:ext cx="1518708" cy="284693"/>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Diagnostico</a:t>
          </a:r>
        </a:p>
      </xdr:txBody>
    </xdr:sp>
    <xdr:clientData/>
  </xdr:twoCellAnchor>
  <xdr:twoCellAnchor>
    <xdr:from>
      <xdr:col>1</xdr:col>
      <xdr:colOff>244930</xdr:colOff>
      <xdr:row>7</xdr:row>
      <xdr:rowOff>163283</xdr:rowOff>
    </xdr:from>
    <xdr:to>
      <xdr:col>2</xdr:col>
      <xdr:colOff>898073</xdr:colOff>
      <xdr:row>17</xdr:row>
      <xdr:rowOff>40823</xdr:rowOff>
    </xdr:to>
    <xdr:grpSp>
      <xdr:nvGrpSpPr>
        <xdr:cNvPr id="14" name="Grupo 13">
          <a:hlinkClick xmlns:r="http://schemas.openxmlformats.org/officeDocument/2006/relationships" r:id="rId1"/>
          <a:extLst>
            <a:ext uri="{FF2B5EF4-FFF2-40B4-BE49-F238E27FC236}">
              <a16:creationId xmlns:a16="http://schemas.microsoft.com/office/drawing/2014/main" id="{00000000-0008-0000-0000-00000E000000}"/>
            </a:ext>
          </a:extLst>
        </xdr:cNvPr>
        <xdr:cNvGrpSpPr/>
      </xdr:nvGrpSpPr>
      <xdr:grpSpPr>
        <a:xfrm>
          <a:off x="975180" y="2941408"/>
          <a:ext cx="1415143" cy="1750790"/>
          <a:chOff x="966109" y="2939140"/>
          <a:chExt cx="1415143" cy="1755326"/>
        </a:xfrm>
      </xdr:grpSpPr>
      <xdr:sp macro="" textlink="">
        <xdr:nvSpPr>
          <xdr:cNvPr id="42" name="TextBox 48">
            <a:extLst>
              <a:ext uri="{FF2B5EF4-FFF2-40B4-BE49-F238E27FC236}">
                <a16:creationId xmlns:a16="http://schemas.microsoft.com/office/drawing/2014/main" id="{00000000-0008-0000-0000-00002A000000}"/>
              </a:ext>
            </a:extLst>
          </xdr:cNvPr>
          <xdr:cNvSpPr txBox="1"/>
        </xdr:nvSpPr>
        <xdr:spPr>
          <a:xfrm>
            <a:off x="966109" y="4217412"/>
            <a:ext cx="1415143" cy="477054"/>
          </a:xfrm>
          <a:prstGeom prst="rect">
            <a:avLst/>
          </a:prstGeom>
          <a:noFill/>
        </xdr:spPr>
        <xdr:txBody>
          <a:bodyPr wrap="square" rtlCol="0" anchor="b" anchorCtr="0">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Líder del Diseño del PESV</a:t>
            </a:r>
          </a:p>
        </xdr:txBody>
      </xdr:sp>
      <xdr:grpSp>
        <xdr:nvGrpSpPr>
          <xdr:cNvPr id="4" name="Grupo 3">
            <a:extLst>
              <a:ext uri="{FF2B5EF4-FFF2-40B4-BE49-F238E27FC236}">
                <a16:creationId xmlns:a16="http://schemas.microsoft.com/office/drawing/2014/main" id="{00000000-0008-0000-0000-000004000000}"/>
              </a:ext>
            </a:extLst>
          </xdr:cNvPr>
          <xdr:cNvGrpSpPr/>
        </xdr:nvGrpSpPr>
        <xdr:grpSpPr>
          <a:xfrm>
            <a:off x="1129394" y="2939140"/>
            <a:ext cx="1143000" cy="1333502"/>
            <a:chOff x="7267348" y="3216953"/>
            <a:chExt cx="2481943" cy="2943051"/>
          </a:xfrm>
        </xdr:grpSpPr>
        <xdr:sp macro="" textlink="">
          <xdr:nvSpPr>
            <xdr:cNvPr id="5" name="Forma libre: forma 4">
              <a:extLst>
                <a:ext uri="{FF2B5EF4-FFF2-40B4-BE49-F238E27FC236}">
                  <a16:creationId xmlns:a16="http://schemas.microsoft.com/office/drawing/2014/main" id="{00000000-0008-0000-0000-000005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6" name="Rectángulo: esquinas redondeadas 5">
              <a:extLst>
                <a:ext uri="{FF2B5EF4-FFF2-40B4-BE49-F238E27FC236}">
                  <a16:creationId xmlns:a16="http://schemas.microsoft.com/office/drawing/2014/main" id="{00000000-0008-0000-0000-000006000000}"/>
                </a:ext>
              </a:extLst>
            </xdr:cNvPr>
            <xdr:cNvSpPr/>
          </xdr:nvSpPr>
          <xdr:spPr>
            <a:xfrm>
              <a:off x="7267348" y="5429540"/>
              <a:ext cx="2481943" cy="730464"/>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7" name="TextBox 90">
              <a:hlinkClick xmlns:r="http://schemas.openxmlformats.org/officeDocument/2006/relationships" r:id="rId2"/>
              <a:extLst>
                <a:ext uri="{FF2B5EF4-FFF2-40B4-BE49-F238E27FC236}">
                  <a16:creationId xmlns:a16="http://schemas.microsoft.com/office/drawing/2014/main" id="{00000000-0008-0000-0000-000007000000}"/>
                </a:ext>
              </a:extLst>
            </xdr:cNvPr>
            <xdr:cNvSpPr txBox="1"/>
          </xdr:nvSpPr>
          <xdr:spPr>
            <a:xfrm>
              <a:off x="7683617" y="5459383"/>
              <a:ext cx="1651415" cy="670774"/>
            </a:xfrm>
            <a:prstGeom prst="rect">
              <a:avLst/>
            </a:prstGeom>
            <a:no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01</a:t>
              </a:r>
              <a:endParaRPr lang="en-US" sz="1100" b="1">
                <a:solidFill>
                  <a:schemeClr val="bg1"/>
                </a:solidFill>
                <a:latin typeface="Poppins SemiBold" pitchFamily="2" charset="77"/>
                <a:ea typeface="League Spartan" charset="0"/>
                <a:cs typeface="Poppins SemiBold" pitchFamily="2" charset="77"/>
              </a:endParaRPr>
            </a:p>
          </xdr:txBody>
        </xdr:sp>
        <xdr:sp macro="" textlink="">
          <xdr:nvSpPr>
            <xdr:cNvPr id="8" name="Shape 2536">
              <a:extLst>
                <a:ext uri="{FF2B5EF4-FFF2-40B4-BE49-F238E27FC236}">
                  <a16:creationId xmlns:a16="http://schemas.microsoft.com/office/drawing/2014/main" id="{00000000-0008-0000-0000-000008000000}"/>
                </a:ext>
              </a:extLst>
            </xdr:cNvPr>
            <xdr:cNvSpPr>
              <a:spLocks noChangeAspect="1"/>
            </xdr:cNvSpPr>
          </xdr:nvSpPr>
          <xdr:spPr>
            <a:xfrm>
              <a:off x="8120515" y="3829691"/>
              <a:ext cx="777618" cy="777618"/>
            </a:xfrm>
            <a:custGeom>
              <a:avLst/>
              <a:gdLst/>
              <a:ahLst/>
              <a:cxnLst>
                <a:cxn ang="0">
                  <a:pos x="wd2" y="hd2"/>
                </a:cxn>
                <a:cxn ang="5400000">
                  <a:pos x="wd2" y="hd2"/>
                </a:cxn>
                <a:cxn ang="10800000">
                  <a:pos x="wd2" y="hd2"/>
                </a:cxn>
                <a:cxn ang="16200000">
                  <a:pos x="wd2" y="hd2"/>
                </a:cxn>
              </a:cxnLst>
              <a:rect l="0" t="0" r="r" b="b"/>
              <a:pathLst>
                <a:path w="21600" h="21600" extrusionOk="0">
                  <a:moveTo>
                    <a:pt x="4418" y="11782"/>
                  </a:moveTo>
                  <a:lnTo>
                    <a:pt x="14236" y="11782"/>
                  </a:lnTo>
                  <a:cubicBezTo>
                    <a:pt x="14507" y="11782"/>
                    <a:pt x="14727" y="11562"/>
                    <a:pt x="14727" y="11291"/>
                  </a:cubicBezTo>
                  <a:cubicBezTo>
                    <a:pt x="14727" y="11020"/>
                    <a:pt x="14507" y="10800"/>
                    <a:pt x="14236" y="10800"/>
                  </a:cubicBezTo>
                  <a:lnTo>
                    <a:pt x="4418" y="10800"/>
                  </a:lnTo>
                  <a:cubicBezTo>
                    <a:pt x="4147" y="10800"/>
                    <a:pt x="3927" y="11020"/>
                    <a:pt x="3927" y="11291"/>
                  </a:cubicBezTo>
                  <a:cubicBezTo>
                    <a:pt x="3927" y="11562"/>
                    <a:pt x="4147" y="11782"/>
                    <a:pt x="4418" y="11782"/>
                  </a:cubicBezTo>
                  <a:moveTo>
                    <a:pt x="20618" y="20618"/>
                  </a:moveTo>
                  <a:lnTo>
                    <a:pt x="5891" y="20618"/>
                  </a:lnTo>
                  <a:lnTo>
                    <a:pt x="5891" y="16200"/>
                  </a:lnTo>
                  <a:cubicBezTo>
                    <a:pt x="5891" y="15929"/>
                    <a:pt x="5671" y="15709"/>
                    <a:pt x="5400" y="15709"/>
                  </a:cubicBezTo>
                  <a:lnTo>
                    <a:pt x="982" y="15709"/>
                  </a:lnTo>
                  <a:lnTo>
                    <a:pt x="982" y="982"/>
                  </a:lnTo>
                  <a:lnTo>
                    <a:pt x="20618" y="982"/>
                  </a:lnTo>
                  <a:cubicBezTo>
                    <a:pt x="20618" y="982"/>
                    <a:pt x="20618" y="20618"/>
                    <a:pt x="20618" y="20618"/>
                  </a:cubicBezTo>
                  <a:close/>
                  <a:moveTo>
                    <a:pt x="4909" y="20127"/>
                  </a:moveTo>
                  <a:lnTo>
                    <a:pt x="1473" y="16691"/>
                  </a:lnTo>
                  <a:lnTo>
                    <a:pt x="4909" y="16691"/>
                  </a:lnTo>
                  <a:cubicBezTo>
                    <a:pt x="4909" y="16691"/>
                    <a:pt x="4909" y="20127"/>
                    <a:pt x="4909" y="20127"/>
                  </a:cubicBezTo>
                  <a:close/>
                  <a:moveTo>
                    <a:pt x="20618" y="0"/>
                  </a:moveTo>
                  <a:lnTo>
                    <a:pt x="982" y="0"/>
                  </a:lnTo>
                  <a:cubicBezTo>
                    <a:pt x="440" y="0"/>
                    <a:pt x="0" y="440"/>
                    <a:pt x="0" y="982"/>
                  </a:cubicBezTo>
                  <a:lnTo>
                    <a:pt x="0" y="16691"/>
                  </a:lnTo>
                  <a:lnTo>
                    <a:pt x="4909" y="21600"/>
                  </a:lnTo>
                  <a:lnTo>
                    <a:pt x="20618" y="21600"/>
                  </a:lnTo>
                  <a:cubicBezTo>
                    <a:pt x="21160" y="21600"/>
                    <a:pt x="21600" y="21161"/>
                    <a:pt x="21600" y="20618"/>
                  </a:cubicBezTo>
                  <a:lnTo>
                    <a:pt x="21600" y="982"/>
                  </a:lnTo>
                  <a:cubicBezTo>
                    <a:pt x="21600" y="440"/>
                    <a:pt x="21160" y="0"/>
                    <a:pt x="20618" y="0"/>
                  </a:cubicBezTo>
                  <a:moveTo>
                    <a:pt x="4418" y="8836"/>
                  </a:moveTo>
                  <a:lnTo>
                    <a:pt x="17182" y="8836"/>
                  </a:lnTo>
                  <a:cubicBezTo>
                    <a:pt x="17453" y="8836"/>
                    <a:pt x="17673" y="8617"/>
                    <a:pt x="17673" y="8345"/>
                  </a:cubicBezTo>
                  <a:cubicBezTo>
                    <a:pt x="17673" y="8075"/>
                    <a:pt x="17453" y="7855"/>
                    <a:pt x="17182" y="7855"/>
                  </a:cubicBezTo>
                  <a:lnTo>
                    <a:pt x="4418" y="7855"/>
                  </a:lnTo>
                  <a:cubicBezTo>
                    <a:pt x="4147" y="7855"/>
                    <a:pt x="3927" y="8075"/>
                    <a:pt x="3927" y="8345"/>
                  </a:cubicBezTo>
                  <a:cubicBezTo>
                    <a:pt x="3927" y="8617"/>
                    <a:pt x="4147" y="8836"/>
                    <a:pt x="4418" y="8836"/>
                  </a:cubicBezTo>
                  <a:moveTo>
                    <a:pt x="4418" y="5891"/>
                  </a:moveTo>
                  <a:lnTo>
                    <a:pt x="10309" y="5891"/>
                  </a:lnTo>
                  <a:cubicBezTo>
                    <a:pt x="10580" y="5891"/>
                    <a:pt x="10800" y="5672"/>
                    <a:pt x="10800" y="5400"/>
                  </a:cubicBezTo>
                  <a:cubicBezTo>
                    <a:pt x="10800" y="5129"/>
                    <a:pt x="10580" y="4909"/>
                    <a:pt x="10309" y="4909"/>
                  </a:cubicBezTo>
                  <a:lnTo>
                    <a:pt x="4418" y="4909"/>
                  </a:lnTo>
                  <a:cubicBezTo>
                    <a:pt x="4147" y="4909"/>
                    <a:pt x="3927" y="5129"/>
                    <a:pt x="3927" y="5400"/>
                  </a:cubicBezTo>
                  <a:cubicBezTo>
                    <a:pt x="3927" y="5672"/>
                    <a:pt x="4147" y="5891"/>
                    <a:pt x="4418" y="5891"/>
                  </a:cubicBezTo>
                </a:path>
              </a:pathLst>
            </a:custGeom>
            <a:solidFill>
              <a:schemeClr val="tx2"/>
            </a:solidFill>
            <a:ln w="12700">
              <a:miter lim="400000"/>
            </a:ln>
          </xdr:spPr>
          <xdr:txBody>
            <a:bodyPr wrap="square" lIns="38090" tIns="38090" rIns="38090" bIns="38090"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defTabSz="457063">
                <a:defRPr sz="3000" cap="none">
                  <a:solidFill>
                    <a:srgbClr val="FFFFFF"/>
                  </a:solidFill>
                  <a:effectLst>
                    <a:outerShdw blurRad="38100" dist="12700" dir="5400000" rotWithShape="0">
                      <a:srgbClr val="000000">
                        <a:alpha val="50000"/>
                      </a:srgbClr>
                    </a:outerShdw>
                  </a:effectLst>
                  <a:latin typeface="Gill Sans"/>
                  <a:ea typeface="Gill Sans"/>
                  <a:cs typeface="Gill Sans"/>
                  <a:sym typeface="Gill Sans"/>
                </a:defRPr>
              </a:pPr>
              <a:endParaRPr sz="2999" b="1">
                <a:latin typeface="Open Sans Semibold" charset="0"/>
                <a:ea typeface="Open Sans Semibold" charset="0"/>
                <a:cs typeface="Open Sans Semibold" charset="0"/>
              </a:endParaRPr>
            </a:p>
          </xdr:txBody>
        </xdr:sp>
      </xdr:grpSp>
    </xdr:grpSp>
    <xdr:clientData/>
  </xdr:twoCellAnchor>
  <xdr:twoCellAnchor>
    <xdr:from>
      <xdr:col>2</xdr:col>
      <xdr:colOff>1087816</xdr:colOff>
      <xdr:row>7</xdr:row>
      <xdr:rowOff>163285</xdr:rowOff>
    </xdr:from>
    <xdr:to>
      <xdr:col>2</xdr:col>
      <xdr:colOff>2571750</xdr:colOff>
      <xdr:row>17</xdr:row>
      <xdr:rowOff>40823</xdr:rowOff>
    </xdr:to>
    <xdr:grpSp>
      <xdr:nvGrpSpPr>
        <xdr:cNvPr id="55" name="Grupo 54">
          <a:hlinkClick xmlns:r="http://schemas.openxmlformats.org/officeDocument/2006/relationships" r:id="rId3"/>
          <a:extLst>
            <a:ext uri="{FF2B5EF4-FFF2-40B4-BE49-F238E27FC236}">
              <a16:creationId xmlns:a16="http://schemas.microsoft.com/office/drawing/2014/main" id="{00000000-0008-0000-0000-000037000000}"/>
            </a:ext>
          </a:extLst>
        </xdr:cNvPr>
        <xdr:cNvGrpSpPr/>
      </xdr:nvGrpSpPr>
      <xdr:grpSpPr>
        <a:xfrm>
          <a:off x="2580066" y="2941410"/>
          <a:ext cx="1483934" cy="1750788"/>
          <a:chOff x="3632351" y="2122714"/>
          <a:chExt cx="1483935" cy="1755323"/>
        </a:xfrm>
      </xdr:grpSpPr>
      <xdr:sp macro="" textlink="">
        <xdr:nvSpPr>
          <xdr:cNvPr id="60" name="TextBox 48">
            <a:extLst>
              <a:ext uri="{FF2B5EF4-FFF2-40B4-BE49-F238E27FC236}">
                <a16:creationId xmlns:a16="http://schemas.microsoft.com/office/drawing/2014/main" id="{00000000-0008-0000-0000-00003C000000}"/>
              </a:ext>
            </a:extLst>
          </xdr:cNvPr>
          <xdr:cNvSpPr txBox="1"/>
        </xdr:nvSpPr>
        <xdr:spPr>
          <a:xfrm>
            <a:off x="3632351" y="3400983"/>
            <a:ext cx="1483935" cy="477054"/>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Política</a:t>
            </a:r>
            <a:r>
              <a:rPr lang="en-US" sz="1000" b="1" baseline="0">
                <a:solidFill>
                  <a:schemeClr val="tx2"/>
                </a:solidFill>
                <a:latin typeface="Poppins SemiBold" pitchFamily="2" charset="77"/>
                <a:ea typeface="League Spartan" charset="0"/>
                <a:cs typeface="Poppins SemiBold" pitchFamily="2" charset="77"/>
              </a:rPr>
              <a:t> de Seguridad Vial</a:t>
            </a:r>
            <a:endParaRPr lang="en-US" sz="1000" b="1">
              <a:solidFill>
                <a:schemeClr val="tx2"/>
              </a:solidFill>
              <a:latin typeface="Poppins SemiBold" pitchFamily="2" charset="77"/>
              <a:ea typeface="League Spartan" charset="0"/>
              <a:cs typeface="Poppins SemiBold" pitchFamily="2" charset="77"/>
            </a:endParaRPr>
          </a:p>
        </xdr:txBody>
      </xdr:sp>
      <xdr:grpSp>
        <xdr:nvGrpSpPr>
          <xdr:cNvPr id="31" name="Grupo 30">
            <a:extLst>
              <a:ext uri="{FF2B5EF4-FFF2-40B4-BE49-F238E27FC236}">
                <a16:creationId xmlns:a16="http://schemas.microsoft.com/office/drawing/2014/main" id="{00000000-0008-0000-0000-00001F000000}"/>
              </a:ext>
            </a:extLst>
          </xdr:cNvPr>
          <xdr:cNvGrpSpPr/>
        </xdr:nvGrpSpPr>
        <xdr:grpSpPr>
          <a:xfrm>
            <a:off x="3796392" y="2122714"/>
            <a:ext cx="1143000" cy="1333501"/>
            <a:chOff x="3796392" y="2122714"/>
            <a:chExt cx="1143000" cy="1333501"/>
          </a:xfrm>
        </xdr:grpSpPr>
        <xdr:grpSp>
          <xdr:nvGrpSpPr>
            <xdr:cNvPr id="18" name="Grupo 17">
              <a:extLst>
                <a:ext uri="{FF2B5EF4-FFF2-40B4-BE49-F238E27FC236}">
                  <a16:creationId xmlns:a16="http://schemas.microsoft.com/office/drawing/2014/main" id="{00000000-0008-0000-0000-000012000000}"/>
                </a:ext>
              </a:extLst>
            </xdr:cNvPr>
            <xdr:cNvGrpSpPr/>
          </xdr:nvGrpSpPr>
          <xdr:grpSpPr>
            <a:xfrm>
              <a:off x="3796392" y="2122714"/>
              <a:ext cx="1143000" cy="1333501"/>
              <a:chOff x="7267348" y="3216953"/>
              <a:chExt cx="2481943" cy="2943051"/>
            </a:xfrm>
            <a:solidFill>
              <a:schemeClr val="accent4"/>
            </a:solidFill>
          </xdr:grpSpPr>
          <xdr:sp macro="" textlink="">
            <xdr:nvSpPr>
              <xdr:cNvPr id="20" name="Forma libre: forma 19">
                <a:extLst>
                  <a:ext uri="{FF2B5EF4-FFF2-40B4-BE49-F238E27FC236}">
                    <a16:creationId xmlns:a16="http://schemas.microsoft.com/office/drawing/2014/main" id="{00000000-0008-0000-0000-000014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21" name="Rectángulo: esquinas redondeadas 20">
                <a:extLst>
                  <a:ext uri="{FF2B5EF4-FFF2-40B4-BE49-F238E27FC236}">
                    <a16:creationId xmlns:a16="http://schemas.microsoft.com/office/drawing/2014/main" id="{00000000-0008-0000-0000-000015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23" name="TextBox 90">
                <a:hlinkClick xmlns:r="http://schemas.openxmlformats.org/officeDocument/2006/relationships" r:id="rId4"/>
                <a:extLst>
                  <a:ext uri="{FF2B5EF4-FFF2-40B4-BE49-F238E27FC236}">
                    <a16:creationId xmlns:a16="http://schemas.microsoft.com/office/drawing/2014/main" id="{00000000-0008-0000-0000-000017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03</a:t>
                </a:r>
                <a:endParaRPr lang="en-US" sz="1100" b="1">
                  <a:solidFill>
                    <a:schemeClr val="bg1"/>
                  </a:solidFill>
                  <a:latin typeface="Poppins SemiBold" pitchFamily="2" charset="77"/>
                  <a:ea typeface="League Spartan" charset="0"/>
                  <a:cs typeface="Poppins SemiBold" pitchFamily="2" charset="77"/>
                </a:endParaRPr>
              </a:p>
            </xdr:txBody>
          </xdr:sp>
        </xdr:grpSp>
        <xdr:sp macro="" textlink="">
          <xdr:nvSpPr>
            <xdr:cNvPr id="30" name="Freeform 73">
              <a:extLst>
                <a:ext uri="{FF2B5EF4-FFF2-40B4-BE49-F238E27FC236}">
                  <a16:creationId xmlns:a16="http://schemas.microsoft.com/office/drawing/2014/main" id="{00000000-0008-0000-0000-00001E000000}"/>
                </a:ext>
              </a:extLst>
            </xdr:cNvPr>
            <xdr:cNvSpPr>
              <a:spLocks noEditPoints="1"/>
            </xdr:cNvSpPr>
          </xdr:nvSpPr>
          <xdr:spPr bwMode="auto">
            <a:xfrm>
              <a:off x="4191000" y="2408464"/>
              <a:ext cx="334275" cy="335898"/>
            </a:xfrm>
            <a:custGeom>
              <a:avLst/>
              <a:gdLst>
                <a:gd name="T0" fmla="*/ 36 w 176"/>
                <a:gd name="T1" fmla="*/ 48 h 176"/>
                <a:gd name="T2" fmla="*/ 84 w 176"/>
                <a:gd name="T3" fmla="*/ 48 h 176"/>
                <a:gd name="T4" fmla="*/ 88 w 176"/>
                <a:gd name="T5" fmla="*/ 44 h 176"/>
                <a:gd name="T6" fmla="*/ 84 w 176"/>
                <a:gd name="T7" fmla="*/ 40 h 176"/>
                <a:gd name="T8" fmla="*/ 36 w 176"/>
                <a:gd name="T9" fmla="*/ 40 h 176"/>
                <a:gd name="T10" fmla="*/ 32 w 176"/>
                <a:gd name="T11" fmla="*/ 44 h 176"/>
                <a:gd name="T12" fmla="*/ 36 w 176"/>
                <a:gd name="T13" fmla="*/ 48 h 176"/>
                <a:gd name="T14" fmla="*/ 36 w 176"/>
                <a:gd name="T15" fmla="*/ 72 h 176"/>
                <a:gd name="T16" fmla="*/ 140 w 176"/>
                <a:gd name="T17" fmla="*/ 72 h 176"/>
                <a:gd name="T18" fmla="*/ 144 w 176"/>
                <a:gd name="T19" fmla="*/ 68 h 176"/>
                <a:gd name="T20" fmla="*/ 140 w 176"/>
                <a:gd name="T21" fmla="*/ 64 h 176"/>
                <a:gd name="T22" fmla="*/ 36 w 176"/>
                <a:gd name="T23" fmla="*/ 64 h 176"/>
                <a:gd name="T24" fmla="*/ 32 w 176"/>
                <a:gd name="T25" fmla="*/ 68 h 176"/>
                <a:gd name="T26" fmla="*/ 36 w 176"/>
                <a:gd name="T27" fmla="*/ 72 h 176"/>
                <a:gd name="T28" fmla="*/ 168 w 176"/>
                <a:gd name="T29" fmla="*/ 0 h 176"/>
                <a:gd name="T30" fmla="*/ 8 w 176"/>
                <a:gd name="T31" fmla="*/ 0 h 176"/>
                <a:gd name="T32" fmla="*/ 0 w 176"/>
                <a:gd name="T33" fmla="*/ 8 h 176"/>
                <a:gd name="T34" fmla="*/ 0 w 176"/>
                <a:gd name="T35" fmla="*/ 136 h 176"/>
                <a:gd name="T36" fmla="*/ 40 w 176"/>
                <a:gd name="T37" fmla="*/ 176 h 176"/>
                <a:gd name="T38" fmla="*/ 168 w 176"/>
                <a:gd name="T39" fmla="*/ 176 h 176"/>
                <a:gd name="T40" fmla="*/ 176 w 176"/>
                <a:gd name="T41" fmla="*/ 168 h 176"/>
                <a:gd name="T42" fmla="*/ 176 w 176"/>
                <a:gd name="T43" fmla="*/ 8 h 176"/>
                <a:gd name="T44" fmla="*/ 168 w 176"/>
                <a:gd name="T45" fmla="*/ 0 h 176"/>
                <a:gd name="T46" fmla="*/ 40 w 176"/>
                <a:gd name="T47" fmla="*/ 164 h 176"/>
                <a:gd name="T48" fmla="*/ 12 w 176"/>
                <a:gd name="T49" fmla="*/ 136 h 176"/>
                <a:gd name="T50" fmla="*/ 40 w 176"/>
                <a:gd name="T51" fmla="*/ 136 h 176"/>
                <a:gd name="T52" fmla="*/ 40 w 176"/>
                <a:gd name="T53" fmla="*/ 164 h 176"/>
                <a:gd name="T54" fmla="*/ 168 w 176"/>
                <a:gd name="T55" fmla="*/ 168 h 176"/>
                <a:gd name="T56" fmla="*/ 48 w 176"/>
                <a:gd name="T57" fmla="*/ 168 h 176"/>
                <a:gd name="T58" fmla="*/ 48 w 176"/>
                <a:gd name="T59" fmla="*/ 132 h 176"/>
                <a:gd name="T60" fmla="*/ 44 w 176"/>
                <a:gd name="T61" fmla="*/ 128 h 176"/>
                <a:gd name="T62" fmla="*/ 8 w 176"/>
                <a:gd name="T63" fmla="*/ 128 h 176"/>
                <a:gd name="T64" fmla="*/ 8 w 176"/>
                <a:gd name="T65" fmla="*/ 8 h 176"/>
                <a:gd name="T66" fmla="*/ 168 w 176"/>
                <a:gd name="T67" fmla="*/ 8 h 176"/>
                <a:gd name="T68" fmla="*/ 168 w 176"/>
                <a:gd name="T69" fmla="*/ 168 h 176"/>
                <a:gd name="T70" fmla="*/ 36 w 176"/>
                <a:gd name="T71" fmla="*/ 96 h 176"/>
                <a:gd name="T72" fmla="*/ 116 w 176"/>
                <a:gd name="T73" fmla="*/ 96 h 176"/>
                <a:gd name="T74" fmla="*/ 120 w 176"/>
                <a:gd name="T75" fmla="*/ 92 h 176"/>
                <a:gd name="T76" fmla="*/ 116 w 176"/>
                <a:gd name="T77" fmla="*/ 88 h 176"/>
                <a:gd name="T78" fmla="*/ 36 w 176"/>
                <a:gd name="T79" fmla="*/ 88 h 176"/>
                <a:gd name="T80" fmla="*/ 32 w 176"/>
                <a:gd name="T81" fmla="*/ 92 h 176"/>
                <a:gd name="T82" fmla="*/ 36 w 176"/>
                <a:gd name="T83" fmla="*/ 9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76" h="176">
                  <a:moveTo>
                    <a:pt x="36" y="48"/>
                  </a:moveTo>
                  <a:cubicBezTo>
                    <a:pt x="84" y="48"/>
                    <a:pt x="84" y="48"/>
                    <a:pt x="84" y="48"/>
                  </a:cubicBezTo>
                  <a:cubicBezTo>
                    <a:pt x="86" y="48"/>
                    <a:pt x="88" y="46"/>
                    <a:pt x="88" y="44"/>
                  </a:cubicBezTo>
                  <a:cubicBezTo>
                    <a:pt x="88" y="42"/>
                    <a:pt x="86" y="40"/>
                    <a:pt x="84" y="40"/>
                  </a:cubicBezTo>
                  <a:cubicBezTo>
                    <a:pt x="36" y="40"/>
                    <a:pt x="36" y="40"/>
                    <a:pt x="36" y="40"/>
                  </a:cubicBezTo>
                  <a:cubicBezTo>
                    <a:pt x="34" y="40"/>
                    <a:pt x="32" y="42"/>
                    <a:pt x="32" y="44"/>
                  </a:cubicBezTo>
                  <a:cubicBezTo>
                    <a:pt x="32" y="46"/>
                    <a:pt x="34" y="48"/>
                    <a:pt x="36" y="48"/>
                  </a:cubicBezTo>
                  <a:moveTo>
                    <a:pt x="36" y="72"/>
                  </a:moveTo>
                  <a:cubicBezTo>
                    <a:pt x="140" y="72"/>
                    <a:pt x="140" y="72"/>
                    <a:pt x="140" y="72"/>
                  </a:cubicBezTo>
                  <a:cubicBezTo>
                    <a:pt x="142" y="72"/>
                    <a:pt x="144" y="70"/>
                    <a:pt x="144" y="68"/>
                  </a:cubicBezTo>
                  <a:cubicBezTo>
                    <a:pt x="144" y="66"/>
                    <a:pt x="142" y="64"/>
                    <a:pt x="140" y="64"/>
                  </a:cubicBezTo>
                  <a:cubicBezTo>
                    <a:pt x="36" y="64"/>
                    <a:pt x="36" y="64"/>
                    <a:pt x="36" y="64"/>
                  </a:cubicBezTo>
                  <a:cubicBezTo>
                    <a:pt x="34" y="64"/>
                    <a:pt x="32" y="66"/>
                    <a:pt x="32" y="68"/>
                  </a:cubicBezTo>
                  <a:cubicBezTo>
                    <a:pt x="32" y="70"/>
                    <a:pt x="34" y="72"/>
                    <a:pt x="36" y="72"/>
                  </a:cubicBezTo>
                  <a:moveTo>
                    <a:pt x="168" y="0"/>
                  </a:moveTo>
                  <a:cubicBezTo>
                    <a:pt x="8" y="0"/>
                    <a:pt x="8" y="0"/>
                    <a:pt x="8" y="0"/>
                  </a:cubicBezTo>
                  <a:cubicBezTo>
                    <a:pt x="4" y="0"/>
                    <a:pt x="0" y="4"/>
                    <a:pt x="0" y="8"/>
                  </a:cubicBezTo>
                  <a:cubicBezTo>
                    <a:pt x="0" y="136"/>
                    <a:pt x="0" y="136"/>
                    <a:pt x="0" y="136"/>
                  </a:cubicBezTo>
                  <a:cubicBezTo>
                    <a:pt x="40" y="176"/>
                    <a:pt x="40" y="176"/>
                    <a:pt x="40" y="176"/>
                  </a:cubicBezTo>
                  <a:cubicBezTo>
                    <a:pt x="168" y="176"/>
                    <a:pt x="168" y="176"/>
                    <a:pt x="168" y="176"/>
                  </a:cubicBezTo>
                  <a:cubicBezTo>
                    <a:pt x="172" y="176"/>
                    <a:pt x="176" y="172"/>
                    <a:pt x="176" y="168"/>
                  </a:cubicBezTo>
                  <a:cubicBezTo>
                    <a:pt x="176" y="8"/>
                    <a:pt x="176" y="8"/>
                    <a:pt x="176" y="8"/>
                  </a:cubicBezTo>
                  <a:cubicBezTo>
                    <a:pt x="176" y="4"/>
                    <a:pt x="172" y="0"/>
                    <a:pt x="168" y="0"/>
                  </a:cubicBezTo>
                  <a:moveTo>
                    <a:pt x="40" y="164"/>
                  </a:moveTo>
                  <a:cubicBezTo>
                    <a:pt x="12" y="136"/>
                    <a:pt x="12" y="136"/>
                    <a:pt x="12" y="136"/>
                  </a:cubicBezTo>
                  <a:cubicBezTo>
                    <a:pt x="40" y="136"/>
                    <a:pt x="40" y="136"/>
                    <a:pt x="40" y="136"/>
                  </a:cubicBezTo>
                  <a:lnTo>
                    <a:pt x="40" y="164"/>
                  </a:lnTo>
                  <a:close/>
                  <a:moveTo>
                    <a:pt x="168" y="168"/>
                  </a:moveTo>
                  <a:cubicBezTo>
                    <a:pt x="48" y="168"/>
                    <a:pt x="48" y="168"/>
                    <a:pt x="48" y="168"/>
                  </a:cubicBezTo>
                  <a:cubicBezTo>
                    <a:pt x="48" y="132"/>
                    <a:pt x="48" y="132"/>
                    <a:pt x="48" y="132"/>
                  </a:cubicBezTo>
                  <a:cubicBezTo>
                    <a:pt x="48" y="130"/>
                    <a:pt x="46" y="128"/>
                    <a:pt x="44" y="128"/>
                  </a:cubicBezTo>
                  <a:cubicBezTo>
                    <a:pt x="8" y="128"/>
                    <a:pt x="8" y="128"/>
                    <a:pt x="8" y="128"/>
                  </a:cubicBezTo>
                  <a:cubicBezTo>
                    <a:pt x="8" y="8"/>
                    <a:pt x="8" y="8"/>
                    <a:pt x="8" y="8"/>
                  </a:cubicBezTo>
                  <a:cubicBezTo>
                    <a:pt x="168" y="8"/>
                    <a:pt x="168" y="8"/>
                    <a:pt x="168" y="8"/>
                  </a:cubicBezTo>
                  <a:lnTo>
                    <a:pt x="168" y="168"/>
                  </a:lnTo>
                  <a:close/>
                  <a:moveTo>
                    <a:pt x="36" y="96"/>
                  </a:moveTo>
                  <a:cubicBezTo>
                    <a:pt x="116" y="96"/>
                    <a:pt x="116" y="96"/>
                    <a:pt x="116" y="96"/>
                  </a:cubicBezTo>
                  <a:cubicBezTo>
                    <a:pt x="118" y="96"/>
                    <a:pt x="120" y="94"/>
                    <a:pt x="120" y="92"/>
                  </a:cubicBezTo>
                  <a:cubicBezTo>
                    <a:pt x="120" y="90"/>
                    <a:pt x="118" y="88"/>
                    <a:pt x="116" y="88"/>
                  </a:cubicBezTo>
                  <a:cubicBezTo>
                    <a:pt x="36" y="88"/>
                    <a:pt x="36" y="88"/>
                    <a:pt x="36" y="88"/>
                  </a:cubicBezTo>
                  <a:cubicBezTo>
                    <a:pt x="34" y="88"/>
                    <a:pt x="32" y="90"/>
                    <a:pt x="32" y="92"/>
                  </a:cubicBezTo>
                  <a:cubicBezTo>
                    <a:pt x="32" y="94"/>
                    <a:pt x="34" y="96"/>
                    <a:pt x="36" y="96"/>
                  </a:cubicBezTo>
                </a:path>
              </a:pathLst>
            </a:custGeom>
            <a:solidFill>
              <a:schemeClr val="accent4"/>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grpSp>
    <xdr:clientData/>
  </xdr:twoCellAnchor>
  <xdr:twoCellAnchor>
    <xdr:from>
      <xdr:col>2</xdr:col>
      <xdr:colOff>2589444</xdr:colOff>
      <xdr:row>7</xdr:row>
      <xdr:rowOff>166006</xdr:rowOff>
    </xdr:from>
    <xdr:to>
      <xdr:col>4</xdr:col>
      <xdr:colOff>407010</xdr:colOff>
      <xdr:row>17</xdr:row>
      <xdr:rowOff>57754</xdr:rowOff>
    </xdr:to>
    <xdr:grpSp>
      <xdr:nvGrpSpPr>
        <xdr:cNvPr id="90" name="Grupo 89">
          <a:hlinkClick xmlns:r="http://schemas.openxmlformats.org/officeDocument/2006/relationships" r:id="rId5"/>
          <a:extLst>
            <a:ext uri="{FF2B5EF4-FFF2-40B4-BE49-F238E27FC236}">
              <a16:creationId xmlns:a16="http://schemas.microsoft.com/office/drawing/2014/main" id="{00000000-0008-0000-0000-00005A000000}"/>
            </a:ext>
          </a:extLst>
        </xdr:cNvPr>
        <xdr:cNvGrpSpPr/>
      </xdr:nvGrpSpPr>
      <xdr:grpSpPr>
        <a:xfrm>
          <a:off x="4081694" y="2944131"/>
          <a:ext cx="1516441" cy="1764998"/>
          <a:chOff x="5065937" y="2125435"/>
          <a:chExt cx="1518708" cy="1769533"/>
        </a:xfrm>
      </xdr:grpSpPr>
      <xdr:sp macro="" textlink="">
        <xdr:nvSpPr>
          <xdr:cNvPr id="69" name="TextBox 48">
            <a:extLst>
              <a:ext uri="{FF2B5EF4-FFF2-40B4-BE49-F238E27FC236}">
                <a16:creationId xmlns:a16="http://schemas.microsoft.com/office/drawing/2014/main" id="{00000000-0008-0000-0000-000045000000}"/>
              </a:ext>
            </a:extLst>
          </xdr:cNvPr>
          <xdr:cNvSpPr txBox="1"/>
        </xdr:nvSpPr>
        <xdr:spPr>
          <a:xfrm>
            <a:off x="5065937" y="3417914"/>
            <a:ext cx="1518708" cy="477054"/>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Liderazgo Y Copromiso</a:t>
            </a:r>
          </a:p>
        </xdr:txBody>
      </xdr:sp>
      <xdr:grpSp>
        <xdr:nvGrpSpPr>
          <xdr:cNvPr id="54" name="Grupo 53">
            <a:extLst>
              <a:ext uri="{FF2B5EF4-FFF2-40B4-BE49-F238E27FC236}">
                <a16:creationId xmlns:a16="http://schemas.microsoft.com/office/drawing/2014/main" id="{00000000-0008-0000-0000-000036000000}"/>
              </a:ext>
            </a:extLst>
          </xdr:cNvPr>
          <xdr:cNvGrpSpPr/>
        </xdr:nvGrpSpPr>
        <xdr:grpSpPr>
          <a:xfrm>
            <a:off x="5295898" y="2125435"/>
            <a:ext cx="1143000" cy="1333501"/>
            <a:chOff x="5336720" y="2125435"/>
            <a:chExt cx="1143000" cy="1333501"/>
          </a:xfrm>
        </xdr:grpSpPr>
        <xdr:grpSp>
          <xdr:nvGrpSpPr>
            <xdr:cNvPr id="43" name="Grupo 42">
              <a:extLst>
                <a:ext uri="{FF2B5EF4-FFF2-40B4-BE49-F238E27FC236}">
                  <a16:creationId xmlns:a16="http://schemas.microsoft.com/office/drawing/2014/main" id="{00000000-0008-0000-0000-00002B000000}"/>
                </a:ext>
              </a:extLst>
            </xdr:cNvPr>
            <xdr:cNvGrpSpPr/>
          </xdr:nvGrpSpPr>
          <xdr:grpSpPr>
            <a:xfrm>
              <a:off x="5336720" y="2125435"/>
              <a:ext cx="1143000" cy="1333501"/>
              <a:chOff x="7267348" y="3216953"/>
              <a:chExt cx="2481943" cy="2943051"/>
            </a:xfrm>
            <a:solidFill>
              <a:schemeClr val="accent2">
                <a:lumMod val="75000"/>
              </a:schemeClr>
            </a:solidFill>
          </xdr:grpSpPr>
          <xdr:sp macro="" textlink="">
            <xdr:nvSpPr>
              <xdr:cNvPr id="50" name="Forma libre: forma 49">
                <a:extLst>
                  <a:ext uri="{FF2B5EF4-FFF2-40B4-BE49-F238E27FC236}">
                    <a16:creationId xmlns:a16="http://schemas.microsoft.com/office/drawing/2014/main" id="{00000000-0008-0000-0000-000032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51" name="Rectángulo: esquinas redondeadas 50">
                <a:extLst>
                  <a:ext uri="{FF2B5EF4-FFF2-40B4-BE49-F238E27FC236}">
                    <a16:creationId xmlns:a16="http://schemas.microsoft.com/office/drawing/2014/main" id="{00000000-0008-0000-0000-000033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52" name="TextBox 90">
                <a:hlinkClick xmlns:r="http://schemas.openxmlformats.org/officeDocument/2006/relationships" r:id="rId5"/>
                <a:extLst>
                  <a:ext uri="{FF2B5EF4-FFF2-40B4-BE49-F238E27FC236}">
                    <a16:creationId xmlns:a16="http://schemas.microsoft.com/office/drawing/2014/main" id="{00000000-0008-0000-0000-000034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04</a:t>
                </a:r>
                <a:endParaRPr lang="en-US" sz="1100" b="1">
                  <a:solidFill>
                    <a:schemeClr val="bg1"/>
                  </a:solidFill>
                  <a:latin typeface="Poppins SemiBold" pitchFamily="2" charset="77"/>
                  <a:ea typeface="League Spartan" charset="0"/>
                  <a:cs typeface="Poppins SemiBold" pitchFamily="2" charset="77"/>
                </a:endParaRPr>
              </a:p>
            </xdr:txBody>
          </xdr:sp>
        </xdr:grpSp>
        <xdr:sp macro="" textlink="">
          <xdr:nvSpPr>
            <xdr:cNvPr id="53" name="Freeform 118">
              <a:extLst>
                <a:ext uri="{FF2B5EF4-FFF2-40B4-BE49-F238E27FC236}">
                  <a16:creationId xmlns:a16="http://schemas.microsoft.com/office/drawing/2014/main" id="{00000000-0008-0000-0000-000035000000}"/>
                </a:ext>
              </a:extLst>
            </xdr:cNvPr>
            <xdr:cNvSpPr>
              <a:spLocks noEditPoints="1"/>
            </xdr:cNvSpPr>
          </xdr:nvSpPr>
          <xdr:spPr bwMode="auto">
            <a:xfrm>
              <a:off x="5701393" y="2381251"/>
              <a:ext cx="408214" cy="375096"/>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00 w 176"/>
                <a:gd name="T21" fmla="*/ 72 h 176"/>
                <a:gd name="T22" fmla="*/ 86 w 176"/>
                <a:gd name="T23" fmla="*/ 36 h 176"/>
                <a:gd name="T24" fmla="*/ 72 w 176"/>
                <a:gd name="T25" fmla="*/ 72 h 176"/>
                <a:gd name="T26" fmla="*/ 36 w 176"/>
                <a:gd name="T27" fmla="*/ 72 h 176"/>
                <a:gd name="T28" fmla="*/ 66 w 176"/>
                <a:gd name="T29" fmla="*/ 95 h 176"/>
                <a:gd name="T30" fmla="*/ 52 w 176"/>
                <a:gd name="T31" fmla="*/ 136 h 176"/>
                <a:gd name="T32" fmla="*/ 86 w 176"/>
                <a:gd name="T33" fmla="*/ 111 h 176"/>
                <a:gd name="T34" fmla="*/ 120 w 176"/>
                <a:gd name="T35" fmla="*/ 136 h 176"/>
                <a:gd name="T36" fmla="*/ 106 w 176"/>
                <a:gd name="T37" fmla="*/ 95 h 176"/>
                <a:gd name="T38" fmla="*/ 136 w 176"/>
                <a:gd name="T39" fmla="*/ 72 h 176"/>
                <a:gd name="T40" fmla="*/ 100 w 176"/>
                <a:gd name="T41" fmla="*/ 72 h 176"/>
                <a:gd name="T42" fmla="*/ 99 w 176"/>
                <a:gd name="T43" fmla="*/ 97 h 176"/>
                <a:gd name="T44" fmla="*/ 105 w 176"/>
                <a:gd name="T45" fmla="*/ 114 h 176"/>
                <a:gd name="T46" fmla="*/ 91 w 176"/>
                <a:gd name="T47" fmla="*/ 104 h 176"/>
                <a:gd name="T48" fmla="*/ 86 w 176"/>
                <a:gd name="T49" fmla="*/ 101 h 176"/>
                <a:gd name="T50" fmla="*/ 81 w 176"/>
                <a:gd name="T51" fmla="*/ 104 h 176"/>
                <a:gd name="T52" fmla="*/ 67 w 176"/>
                <a:gd name="T53" fmla="*/ 114 h 176"/>
                <a:gd name="T54" fmla="*/ 73 w 176"/>
                <a:gd name="T55" fmla="*/ 97 h 176"/>
                <a:gd name="T56" fmla="*/ 75 w 176"/>
                <a:gd name="T57" fmla="*/ 92 h 176"/>
                <a:gd name="T58" fmla="*/ 70 w 176"/>
                <a:gd name="T59" fmla="*/ 89 h 176"/>
                <a:gd name="T60" fmla="*/ 59 w 176"/>
                <a:gd name="T61" fmla="*/ 80 h 176"/>
                <a:gd name="T62" fmla="*/ 78 w 176"/>
                <a:gd name="T63" fmla="*/ 80 h 176"/>
                <a:gd name="T64" fmla="*/ 80 w 176"/>
                <a:gd name="T65" fmla="*/ 75 h 176"/>
                <a:gd name="T66" fmla="*/ 86 w 176"/>
                <a:gd name="T67" fmla="*/ 58 h 176"/>
                <a:gd name="T68" fmla="*/ 92 w 176"/>
                <a:gd name="T69" fmla="*/ 75 h 176"/>
                <a:gd name="T70" fmla="*/ 94 w 176"/>
                <a:gd name="T71" fmla="*/ 80 h 176"/>
                <a:gd name="T72" fmla="*/ 113 w 176"/>
                <a:gd name="T73" fmla="*/ 80 h 176"/>
                <a:gd name="T74" fmla="*/ 102 w 176"/>
                <a:gd name="T75" fmla="*/ 89 h 176"/>
                <a:gd name="T76" fmla="*/ 97 w 176"/>
                <a:gd name="T77" fmla="*/ 92 h 176"/>
                <a:gd name="T78" fmla="*/ 99 w 176"/>
                <a:gd name="T79" fmla="*/ 97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00" y="72"/>
                  </a:moveTo>
                  <a:cubicBezTo>
                    <a:pt x="86" y="36"/>
                    <a:pt x="86" y="36"/>
                    <a:pt x="86" y="36"/>
                  </a:cubicBezTo>
                  <a:cubicBezTo>
                    <a:pt x="72" y="72"/>
                    <a:pt x="72" y="72"/>
                    <a:pt x="72" y="72"/>
                  </a:cubicBezTo>
                  <a:cubicBezTo>
                    <a:pt x="36" y="72"/>
                    <a:pt x="36" y="72"/>
                    <a:pt x="36" y="72"/>
                  </a:cubicBezTo>
                  <a:cubicBezTo>
                    <a:pt x="66" y="95"/>
                    <a:pt x="66" y="95"/>
                    <a:pt x="66" y="95"/>
                  </a:cubicBezTo>
                  <a:cubicBezTo>
                    <a:pt x="52" y="136"/>
                    <a:pt x="52" y="136"/>
                    <a:pt x="52" y="136"/>
                  </a:cubicBezTo>
                  <a:cubicBezTo>
                    <a:pt x="86" y="111"/>
                    <a:pt x="86" y="111"/>
                    <a:pt x="86" y="111"/>
                  </a:cubicBezTo>
                  <a:cubicBezTo>
                    <a:pt x="120" y="136"/>
                    <a:pt x="120" y="136"/>
                    <a:pt x="120" y="136"/>
                  </a:cubicBezTo>
                  <a:cubicBezTo>
                    <a:pt x="106" y="95"/>
                    <a:pt x="106" y="95"/>
                    <a:pt x="106" y="95"/>
                  </a:cubicBezTo>
                  <a:cubicBezTo>
                    <a:pt x="136" y="72"/>
                    <a:pt x="136" y="72"/>
                    <a:pt x="136" y="72"/>
                  </a:cubicBezTo>
                  <a:lnTo>
                    <a:pt x="100" y="72"/>
                  </a:lnTo>
                  <a:close/>
                  <a:moveTo>
                    <a:pt x="99" y="97"/>
                  </a:moveTo>
                  <a:cubicBezTo>
                    <a:pt x="105" y="114"/>
                    <a:pt x="105" y="114"/>
                    <a:pt x="105" y="114"/>
                  </a:cubicBezTo>
                  <a:cubicBezTo>
                    <a:pt x="91" y="104"/>
                    <a:pt x="91" y="104"/>
                    <a:pt x="91" y="104"/>
                  </a:cubicBezTo>
                  <a:cubicBezTo>
                    <a:pt x="86" y="101"/>
                    <a:pt x="86" y="101"/>
                    <a:pt x="86" y="101"/>
                  </a:cubicBezTo>
                  <a:cubicBezTo>
                    <a:pt x="81" y="104"/>
                    <a:pt x="81" y="104"/>
                    <a:pt x="81" y="104"/>
                  </a:cubicBezTo>
                  <a:cubicBezTo>
                    <a:pt x="67" y="114"/>
                    <a:pt x="67" y="114"/>
                    <a:pt x="67" y="114"/>
                  </a:cubicBezTo>
                  <a:cubicBezTo>
                    <a:pt x="73" y="97"/>
                    <a:pt x="73" y="97"/>
                    <a:pt x="73" y="97"/>
                  </a:cubicBezTo>
                  <a:cubicBezTo>
                    <a:pt x="75" y="92"/>
                    <a:pt x="75" y="92"/>
                    <a:pt x="75" y="92"/>
                  </a:cubicBezTo>
                  <a:cubicBezTo>
                    <a:pt x="70" y="89"/>
                    <a:pt x="70" y="89"/>
                    <a:pt x="70" y="89"/>
                  </a:cubicBezTo>
                  <a:cubicBezTo>
                    <a:pt x="59" y="80"/>
                    <a:pt x="59" y="80"/>
                    <a:pt x="59" y="80"/>
                  </a:cubicBezTo>
                  <a:cubicBezTo>
                    <a:pt x="78" y="80"/>
                    <a:pt x="78" y="80"/>
                    <a:pt x="78" y="80"/>
                  </a:cubicBezTo>
                  <a:cubicBezTo>
                    <a:pt x="80" y="75"/>
                    <a:pt x="80" y="75"/>
                    <a:pt x="80" y="75"/>
                  </a:cubicBezTo>
                  <a:cubicBezTo>
                    <a:pt x="86" y="58"/>
                    <a:pt x="86" y="58"/>
                    <a:pt x="86" y="58"/>
                  </a:cubicBezTo>
                  <a:cubicBezTo>
                    <a:pt x="92" y="75"/>
                    <a:pt x="92" y="75"/>
                    <a:pt x="92" y="75"/>
                  </a:cubicBezTo>
                  <a:cubicBezTo>
                    <a:pt x="94" y="80"/>
                    <a:pt x="94" y="80"/>
                    <a:pt x="94" y="80"/>
                  </a:cubicBezTo>
                  <a:cubicBezTo>
                    <a:pt x="113" y="80"/>
                    <a:pt x="113" y="80"/>
                    <a:pt x="113" y="80"/>
                  </a:cubicBezTo>
                  <a:cubicBezTo>
                    <a:pt x="102" y="89"/>
                    <a:pt x="102" y="89"/>
                    <a:pt x="102" y="89"/>
                  </a:cubicBezTo>
                  <a:cubicBezTo>
                    <a:pt x="97" y="92"/>
                    <a:pt x="97" y="92"/>
                    <a:pt x="97" y="92"/>
                  </a:cubicBezTo>
                  <a:lnTo>
                    <a:pt x="99" y="97"/>
                  </a:lnTo>
                  <a:close/>
                </a:path>
              </a:pathLst>
            </a:custGeom>
            <a:solidFill>
              <a:schemeClr val="accent2">
                <a:lumMod val="75000"/>
              </a:schemeClr>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grpSp>
    <xdr:clientData/>
  </xdr:twoCellAnchor>
  <xdr:twoCellAnchor>
    <xdr:from>
      <xdr:col>2</xdr:col>
      <xdr:colOff>789215</xdr:colOff>
      <xdr:row>14</xdr:row>
      <xdr:rowOff>25012</xdr:rowOff>
    </xdr:from>
    <xdr:to>
      <xdr:col>2</xdr:col>
      <xdr:colOff>1251857</xdr:colOff>
      <xdr:row>14</xdr:row>
      <xdr:rowOff>25014</xdr:rowOff>
    </xdr:to>
    <xdr:cxnSp macro="">
      <xdr:nvCxnSpPr>
        <xdr:cNvPr id="75" name="Conector recto de flecha 74">
          <a:extLst>
            <a:ext uri="{FF2B5EF4-FFF2-40B4-BE49-F238E27FC236}">
              <a16:creationId xmlns:a16="http://schemas.microsoft.com/office/drawing/2014/main" id="{00000000-0008-0000-0000-00004B000000}"/>
            </a:ext>
            <a:ext uri="{147F2762-F138-4A5C-976F-8EAC2B608ADB}">
              <a16:predDERef xmlns:a16="http://schemas.microsoft.com/office/drawing/2014/main" pred="{00000000-0008-0000-0000-00005A000000}"/>
            </a:ext>
          </a:extLst>
        </xdr:cNvPr>
        <xdr:cNvCxnSpPr>
          <a:cxnSpLocks/>
          <a:stCxn id="6" idx="3"/>
          <a:endCxn id="21" idx="1"/>
          <a:extLst>
            <a:ext uri="{5F17804C-33F3-41E3-A699-7DCFA2EF7971}">
              <a16:cxnDERefs xmlns:a16="http://schemas.microsoft.com/office/drawing/2014/main" st="{00000000-0008-0000-0000-000006000000}" end="{1ADF5F3D-3D2D-4DC3-A6F4-CFF8B667CAE1}"/>
            </a:ext>
          </a:extLst>
        </xdr:cNvCxnSpPr>
      </xdr:nvCxnSpPr>
      <xdr:spPr>
        <a:xfrm>
          <a:off x="2272394" y="4107155"/>
          <a:ext cx="462642" cy="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2367643</xdr:colOff>
      <xdr:row>14</xdr:row>
      <xdr:rowOff>13607</xdr:rowOff>
    </xdr:from>
    <xdr:to>
      <xdr:col>2</xdr:col>
      <xdr:colOff>2819400</xdr:colOff>
      <xdr:row>14</xdr:row>
      <xdr:rowOff>16329</xdr:rowOff>
    </xdr:to>
    <xdr:cxnSp macro="">
      <xdr:nvCxnSpPr>
        <xdr:cNvPr id="83" name="Conector recto de flecha 82">
          <a:extLst>
            <a:ext uri="{FF2B5EF4-FFF2-40B4-BE49-F238E27FC236}">
              <a16:creationId xmlns:a16="http://schemas.microsoft.com/office/drawing/2014/main" id="{00000000-0008-0000-0000-000053000000}"/>
            </a:ext>
          </a:extLst>
        </xdr:cNvPr>
        <xdr:cNvCxnSpPr/>
      </xdr:nvCxnSpPr>
      <xdr:spPr>
        <a:xfrm>
          <a:off x="3252107" y="3279321"/>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258536</xdr:colOff>
      <xdr:row>14</xdr:row>
      <xdr:rowOff>40822</xdr:rowOff>
    </xdr:from>
    <xdr:to>
      <xdr:col>4</xdr:col>
      <xdr:colOff>710293</xdr:colOff>
      <xdr:row>14</xdr:row>
      <xdr:rowOff>43544</xdr:rowOff>
    </xdr:to>
    <xdr:cxnSp macro="">
      <xdr:nvCxnSpPr>
        <xdr:cNvPr id="87" name="Conector recto de flecha 86">
          <a:extLst>
            <a:ext uri="{FF2B5EF4-FFF2-40B4-BE49-F238E27FC236}">
              <a16:creationId xmlns:a16="http://schemas.microsoft.com/office/drawing/2014/main" id="{00000000-0008-0000-0000-000057000000}"/>
            </a:ext>
          </a:extLst>
        </xdr:cNvPr>
        <xdr:cNvCxnSpPr/>
      </xdr:nvCxnSpPr>
      <xdr:spPr>
        <a:xfrm>
          <a:off x="4844143" y="3306536"/>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370115</xdr:colOff>
      <xdr:row>14</xdr:row>
      <xdr:rowOff>43544</xdr:rowOff>
    </xdr:from>
    <xdr:to>
      <xdr:col>9</xdr:col>
      <xdr:colOff>59872</xdr:colOff>
      <xdr:row>14</xdr:row>
      <xdr:rowOff>46266</xdr:rowOff>
    </xdr:to>
    <xdr:cxnSp macro="">
      <xdr:nvCxnSpPr>
        <xdr:cNvPr id="93" name="Conector recto de flecha 92">
          <a:extLst>
            <a:ext uri="{FF2B5EF4-FFF2-40B4-BE49-F238E27FC236}">
              <a16:creationId xmlns:a16="http://schemas.microsoft.com/office/drawing/2014/main" id="{00000000-0008-0000-0000-00005D000000}"/>
            </a:ext>
          </a:extLst>
        </xdr:cNvPr>
        <xdr:cNvCxnSpPr/>
      </xdr:nvCxnSpPr>
      <xdr:spPr>
        <a:xfrm>
          <a:off x="8003722" y="3309258"/>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466573</xdr:colOff>
      <xdr:row>7</xdr:row>
      <xdr:rowOff>168727</xdr:rowOff>
    </xdr:from>
    <xdr:to>
      <xdr:col>8</xdr:col>
      <xdr:colOff>653144</xdr:colOff>
      <xdr:row>17</xdr:row>
      <xdr:rowOff>46263</xdr:rowOff>
    </xdr:to>
    <xdr:grpSp>
      <xdr:nvGrpSpPr>
        <xdr:cNvPr id="169" name="Grupo 168">
          <a:hlinkClick xmlns:r="http://schemas.openxmlformats.org/officeDocument/2006/relationships" r:id="rId6"/>
          <a:extLst>
            <a:ext uri="{FF2B5EF4-FFF2-40B4-BE49-F238E27FC236}">
              <a16:creationId xmlns:a16="http://schemas.microsoft.com/office/drawing/2014/main" id="{00000000-0008-0000-0000-0000A9000000}"/>
            </a:ext>
          </a:extLst>
        </xdr:cNvPr>
        <xdr:cNvGrpSpPr/>
      </xdr:nvGrpSpPr>
      <xdr:grpSpPr>
        <a:xfrm>
          <a:off x="7181698" y="2946852"/>
          <a:ext cx="1710571" cy="1750786"/>
          <a:chOff x="6589786" y="2128156"/>
          <a:chExt cx="1710571" cy="1755321"/>
        </a:xfrm>
      </xdr:grpSpPr>
      <xdr:grpSp>
        <xdr:nvGrpSpPr>
          <xdr:cNvPr id="116" name="Grupo 115">
            <a:extLst>
              <a:ext uri="{FF2B5EF4-FFF2-40B4-BE49-F238E27FC236}">
                <a16:creationId xmlns:a16="http://schemas.microsoft.com/office/drawing/2014/main" id="{00000000-0008-0000-0000-000074000000}"/>
              </a:ext>
            </a:extLst>
          </xdr:cNvPr>
          <xdr:cNvGrpSpPr/>
        </xdr:nvGrpSpPr>
        <xdr:grpSpPr>
          <a:xfrm>
            <a:off x="6589786" y="2128156"/>
            <a:ext cx="1710571" cy="1755321"/>
            <a:chOff x="6589786" y="2128156"/>
            <a:chExt cx="1710571" cy="1755321"/>
          </a:xfrm>
        </xdr:grpSpPr>
        <xdr:sp macro="" textlink="">
          <xdr:nvSpPr>
            <xdr:cNvPr id="91" name="TextBox 48">
              <a:extLst>
                <a:ext uri="{FF2B5EF4-FFF2-40B4-BE49-F238E27FC236}">
                  <a16:creationId xmlns:a16="http://schemas.microsoft.com/office/drawing/2014/main" id="{00000000-0008-0000-0000-00005B000000}"/>
                </a:ext>
              </a:extLst>
            </xdr:cNvPr>
            <xdr:cNvSpPr txBox="1"/>
          </xdr:nvSpPr>
          <xdr:spPr>
            <a:xfrm>
              <a:off x="6589786" y="3406423"/>
              <a:ext cx="1710571" cy="477054"/>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Caracterización y Evaluación de Riesgos</a:t>
              </a:r>
            </a:p>
          </xdr:txBody>
        </xdr:sp>
        <xdr:grpSp>
          <xdr:nvGrpSpPr>
            <xdr:cNvPr id="59" name="Grupo 58">
              <a:extLst>
                <a:ext uri="{FF2B5EF4-FFF2-40B4-BE49-F238E27FC236}">
                  <a16:creationId xmlns:a16="http://schemas.microsoft.com/office/drawing/2014/main" id="{00000000-0008-0000-0000-00003B000000}"/>
                </a:ext>
              </a:extLst>
            </xdr:cNvPr>
            <xdr:cNvGrpSpPr/>
          </xdr:nvGrpSpPr>
          <xdr:grpSpPr>
            <a:xfrm>
              <a:off x="6904263" y="2128156"/>
              <a:ext cx="1143000" cy="1333501"/>
              <a:chOff x="7267348" y="3216953"/>
              <a:chExt cx="2481943" cy="2943051"/>
            </a:xfrm>
            <a:solidFill>
              <a:schemeClr val="accent3">
                <a:lumMod val="75000"/>
              </a:schemeClr>
            </a:solidFill>
          </xdr:grpSpPr>
          <xdr:sp macro="" textlink="">
            <xdr:nvSpPr>
              <xdr:cNvPr id="71" name="Forma libre: forma 70">
                <a:extLst>
                  <a:ext uri="{FF2B5EF4-FFF2-40B4-BE49-F238E27FC236}">
                    <a16:creationId xmlns:a16="http://schemas.microsoft.com/office/drawing/2014/main" id="{00000000-0008-0000-0000-000047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72" name="Rectángulo: esquinas redondeadas 71">
                <a:extLst>
                  <a:ext uri="{FF2B5EF4-FFF2-40B4-BE49-F238E27FC236}">
                    <a16:creationId xmlns:a16="http://schemas.microsoft.com/office/drawing/2014/main" id="{00000000-0008-0000-0000-000048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73" name="TextBox 90">
                <a:hlinkClick xmlns:r="http://schemas.openxmlformats.org/officeDocument/2006/relationships" r:id="rId7"/>
                <a:extLst>
                  <a:ext uri="{FF2B5EF4-FFF2-40B4-BE49-F238E27FC236}">
                    <a16:creationId xmlns:a16="http://schemas.microsoft.com/office/drawing/2014/main" id="{00000000-0008-0000-0000-000049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06</a:t>
                </a:r>
                <a:endParaRPr lang="en-US" sz="1100" b="1">
                  <a:solidFill>
                    <a:schemeClr val="bg1"/>
                  </a:solidFill>
                  <a:latin typeface="Poppins SemiBold" pitchFamily="2" charset="77"/>
                  <a:ea typeface="League Spartan" charset="0"/>
                  <a:cs typeface="Poppins SemiBold" pitchFamily="2" charset="77"/>
                </a:endParaRPr>
              </a:p>
            </xdr:txBody>
          </xdr:sp>
        </xdr:grpSp>
      </xdr:grpSp>
      <xdr:sp macro="" textlink="">
        <xdr:nvSpPr>
          <xdr:cNvPr id="95" name="Freeform 127">
            <a:extLst>
              <a:ext uri="{FF2B5EF4-FFF2-40B4-BE49-F238E27FC236}">
                <a16:creationId xmlns:a16="http://schemas.microsoft.com/office/drawing/2014/main" id="{00000000-0008-0000-0000-00005F000000}"/>
              </a:ext>
            </a:extLst>
          </xdr:cNvPr>
          <xdr:cNvSpPr>
            <a:spLocks noEditPoints="1"/>
          </xdr:cNvSpPr>
        </xdr:nvSpPr>
        <xdr:spPr bwMode="auto">
          <a:xfrm>
            <a:off x="7307035" y="2381250"/>
            <a:ext cx="367393" cy="390327"/>
          </a:xfrm>
          <a:custGeom>
            <a:avLst/>
            <a:gdLst>
              <a:gd name="T0" fmla="*/ 95 w 176"/>
              <a:gd name="T1" fmla="*/ 128 h 176"/>
              <a:gd name="T2" fmla="*/ 65 w 176"/>
              <a:gd name="T3" fmla="*/ 128 h 176"/>
              <a:gd name="T4" fmla="*/ 24 w 176"/>
              <a:gd name="T5" fmla="*/ 132 h 176"/>
              <a:gd name="T6" fmla="*/ 65 w 176"/>
              <a:gd name="T7" fmla="*/ 136 h 176"/>
              <a:gd name="T8" fmla="*/ 95 w 176"/>
              <a:gd name="T9" fmla="*/ 136 h 176"/>
              <a:gd name="T10" fmla="*/ 152 w 176"/>
              <a:gd name="T11" fmla="*/ 132 h 176"/>
              <a:gd name="T12" fmla="*/ 80 w 176"/>
              <a:gd name="T13" fmla="*/ 140 h 176"/>
              <a:gd name="T14" fmla="*/ 80 w 176"/>
              <a:gd name="T15" fmla="*/ 124 h 176"/>
              <a:gd name="T16" fmla="*/ 80 w 176"/>
              <a:gd name="T17" fmla="*/ 140 h 176"/>
              <a:gd name="T18" fmla="*/ 135 w 176"/>
              <a:gd name="T19" fmla="*/ 84 h 176"/>
              <a:gd name="T20" fmla="*/ 105 w 176"/>
              <a:gd name="T21" fmla="*/ 84 h 176"/>
              <a:gd name="T22" fmla="*/ 24 w 176"/>
              <a:gd name="T23" fmla="*/ 88 h 176"/>
              <a:gd name="T24" fmla="*/ 105 w 176"/>
              <a:gd name="T25" fmla="*/ 92 h 176"/>
              <a:gd name="T26" fmla="*/ 135 w 176"/>
              <a:gd name="T27" fmla="*/ 92 h 176"/>
              <a:gd name="T28" fmla="*/ 152 w 176"/>
              <a:gd name="T29" fmla="*/ 88 h 176"/>
              <a:gd name="T30" fmla="*/ 120 w 176"/>
              <a:gd name="T31" fmla="*/ 96 h 176"/>
              <a:gd name="T32" fmla="*/ 120 w 176"/>
              <a:gd name="T33" fmla="*/ 80 h 176"/>
              <a:gd name="T34" fmla="*/ 120 w 176"/>
              <a:gd name="T35" fmla="*/ 96 h 176"/>
              <a:gd name="T36" fmla="*/ 79 w 176"/>
              <a:gd name="T37" fmla="*/ 40 h 176"/>
              <a:gd name="T38" fmla="*/ 49 w 176"/>
              <a:gd name="T39" fmla="*/ 40 h 176"/>
              <a:gd name="T40" fmla="*/ 24 w 176"/>
              <a:gd name="T41" fmla="*/ 44 h 176"/>
              <a:gd name="T42" fmla="*/ 49 w 176"/>
              <a:gd name="T43" fmla="*/ 48 h 176"/>
              <a:gd name="T44" fmla="*/ 79 w 176"/>
              <a:gd name="T45" fmla="*/ 48 h 176"/>
              <a:gd name="T46" fmla="*/ 152 w 176"/>
              <a:gd name="T47" fmla="*/ 44 h 176"/>
              <a:gd name="T48" fmla="*/ 64 w 176"/>
              <a:gd name="T49" fmla="*/ 52 h 176"/>
              <a:gd name="T50" fmla="*/ 64 w 176"/>
              <a:gd name="T51" fmla="*/ 36 h 176"/>
              <a:gd name="T52" fmla="*/ 64 w 176"/>
              <a:gd name="T53" fmla="*/ 52 h 176"/>
              <a:gd name="T54" fmla="*/ 16 w 176"/>
              <a:gd name="T55" fmla="*/ 0 h 176"/>
              <a:gd name="T56" fmla="*/ 0 w 176"/>
              <a:gd name="T57" fmla="*/ 160 h 176"/>
              <a:gd name="T58" fmla="*/ 160 w 176"/>
              <a:gd name="T59" fmla="*/ 176 h 176"/>
              <a:gd name="T60" fmla="*/ 176 w 176"/>
              <a:gd name="T61" fmla="*/ 16 h 176"/>
              <a:gd name="T62" fmla="*/ 168 w 176"/>
              <a:gd name="T63" fmla="*/ 160 h 176"/>
              <a:gd name="T64" fmla="*/ 16 w 176"/>
              <a:gd name="T65" fmla="*/ 168 h 176"/>
              <a:gd name="T66" fmla="*/ 8 w 176"/>
              <a:gd name="T67" fmla="*/ 16 h 176"/>
              <a:gd name="T68" fmla="*/ 160 w 176"/>
              <a:gd name="T69" fmla="*/ 8 h 176"/>
              <a:gd name="T70" fmla="*/ 168 w 176"/>
              <a:gd name="T71" fmla="*/ 160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76" h="176">
                <a:moveTo>
                  <a:pt x="148" y="128"/>
                </a:moveTo>
                <a:cubicBezTo>
                  <a:pt x="95" y="128"/>
                  <a:pt x="95" y="128"/>
                  <a:pt x="95" y="128"/>
                </a:cubicBezTo>
                <a:cubicBezTo>
                  <a:pt x="94" y="121"/>
                  <a:pt x="87" y="116"/>
                  <a:pt x="80" y="116"/>
                </a:cubicBezTo>
                <a:cubicBezTo>
                  <a:pt x="73" y="116"/>
                  <a:pt x="66" y="121"/>
                  <a:pt x="65" y="128"/>
                </a:cubicBezTo>
                <a:cubicBezTo>
                  <a:pt x="28" y="128"/>
                  <a:pt x="28" y="128"/>
                  <a:pt x="28" y="128"/>
                </a:cubicBezTo>
                <a:cubicBezTo>
                  <a:pt x="26" y="128"/>
                  <a:pt x="24" y="130"/>
                  <a:pt x="24" y="132"/>
                </a:cubicBezTo>
                <a:cubicBezTo>
                  <a:pt x="24" y="134"/>
                  <a:pt x="26" y="136"/>
                  <a:pt x="28" y="136"/>
                </a:cubicBezTo>
                <a:cubicBezTo>
                  <a:pt x="65" y="136"/>
                  <a:pt x="65" y="136"/>
                  <a:pt x="65" y="136"/>
                </a:cubicBezTo>
                <a:cubicBezTo>
                  <a:pt x="66" y="143"/>
                  <a:pt x="73" y="148"/>
                  <a:pt x="80" y="148"/>
                </a:cubicBezTo>
                <a:cubicBezTo>
                  <a:pt x="87" y="148"/>
                  <a:pt x="94" y="143"/>
                  <a:pt x="95" y="136"/>
                </a:cubicBezTo>
                <a:cubicBezTo>
                  <a:pt x="148" y="136"/>
                  <a:pt x="148" y="136"/>
                  <a:pt x="148" y="136"/>
                </a:cubicBezTo>
                <a:cubicBezTo>
                  <a:pt x="150" y="136"/>
                  <a:pt x="152" y="134"/>
                  <a:pt x="152" y="132"/>
                </a:cubicBezTo>
                <a:cubicBezTo>
                  <a:pt x="152" y="130"/>
                  <a:pt x="150" y="128"/>
                  <a:pt x="148" y="128"/>
                </a:cubicBezTo>
                <a:moveTo>
                  <a:pt x="80" y="140"/>
                </a:moveTo>
                <a:cubicBezTo>
                  <a:pt x="76" y="140"/>
                  <a:pt x="72" y="136"/>
                  <a:pt x="72" y="132"/>
                </a:cubicBezTo>
                <a:cubicBezTo>
                  <a:pt x="72" y="128"/>
                  <a:pt x="76" y="124"/>
                  <a:pt x="80" y="124"/>
                </a:cubicBezTo>
                <a:cubicBezTo>
                  <a:pt x="84" y="124"/>
                  <a:pt x="88" y="128"/>
                  <a:pt x="88" y="132"/>
                </a:cubicBezTo>
                <a:cubicBezTo>
                  <a:pt x="88" y="136"/>
                  <a:pt x="84" y="140"/>
                  <a:pt x="80" y="140"/>
                </a:cubicBezTo>
                <a:moveTo>
                  <a:pt x="148" y="84"/>
                </a:moveTo>
                <a:cubicBezTo>
                  <a:pt x="135" y="84"/>
                  <a:pt x="135" y="84"/>
                  <a:pt x="135" y="84"/>
                </a:cubicBezTo>
                <a:cubicBezTo>
                  <a:pt x="134" y="77"/>
                  <a:pt x="127" y="72"/>
                  <a:pt x="120" y="72"/>
                </a:cubicBezTo>
                <a:cubicBezTo>
                  <a:pt x="113" y="72"/>
                  <a:pt x="106" y="77"/>
                  <a:pt x="105" y="84"/>
                </a:cubicBezTo>
                <a:cubicBezTo>
                  <a:pt x="28" y="84"/>
                  <a:pt x="28" y="84"/>
                  <a:pt x="28" y="84"/>
                </a:cubicBezTo>
                <a:cubicBezTo>
                  <a:pt x="26" y="84"/>
                  <a:pt x="24" y="86"/>
                  <a:pt x="24" y="88"/>
                </a:cubicBezTo>
                <a:cubicBezTo>
                  <a:pt x="24" y="90"/>
                  <a:pt x="26" y="92"/>
                  <a:pt x="28" y="92"/>
                </a:cubicBezTo>
                <a:cubicBezTo>
                  <a:pt x="105" y="92"/>
                  <a:pt x="105" y="92"/>
                  <a:pt x="105" y="92"/>
                </a:cubicBezTo>
                <a:cubicBezTo>
                  <a:pt x="106" y="99"/>
                  <a:pt x="113" y="104"/>
                  <a:pt x="120" y="104"/>
                </a:cubicBezTo>
                <a:cubicBezTo>
                  <a:pt x="127" y="104"/>
                  <a:pt x="134" y="99"/>
                  <a:pt x="135" y="92"/>
                </a:cubicBezTo>
                <a:cubicBezTo>
                  <a:pt x="148" y="92"/>
                  <a:pt x="148" y="92"/>
                  <a:pt x="148" y="92"/>
                </a:cubicBezTo>
                <a:cubicBezTo>
                  <a:pt x="150" y="92"/>
                  <a:pt x="152" y="90"/>
                  <a:pt x="152" y="88"/>
                </a:cubicBezTo>
                <a:cubicBezTo>
                  <a:pt x="152" y="86"/>
                  <a:pt x="150" y="84"/>
                  <a:pt x="148" y="84"/>
                </a:cubicBezTo>
                <a:moveTo>
                  <a:pt x="120" y="96"/>
                </a:moveTo>
                <a:cubicBezTo>
                  <a:pt x="116" y="96"/>
                  <a:pt x="112" y="92"/>
                  <a:pt x="112" y="88"/>
                </a:cubicBezTo>
                <a:cubicBezTo>
                  <a:pt x="112" y="84"/>
                  <a:pt x="116" y="80"/>
                  <a:pt x="120" y="80"/>
                </a:cubicBezTo>
                <a:cubicBezTo>
                  <a:pt x="124" y="80"/>
                  <a:pt x="128" y="84"/>
                  <a:pt x="128" y="88"/>
                </a:cubicBezTo>
                <a:cubicBezTo>
                  <a:pt x="128" y="92"/>
                  <a:pt x="124" y="96"/>
                  <a:pt x="120" y="96"/>
                </a:cubicBezTo>
                <a:moveTo>
                  <a:pt x="148" y="40"/>
                </a:moveTo>
                <a:cubicBezTo>
                  <a:pt x="79" y="40"/>
                  <a:pt x="79" y="40"/>
                  <a:pt x="79" y="40"/>
                </a:cubicBezTo>
                <a:cubicBezTo>
                  <a:pt x="78" y="33"/>
                  <a:pt x="71" y="28"/>
                  <a:pt x="64" y="28"/>
                </a:cubicBezTo>
                <a:cubicBezTo>
                  <a:pt x="57" y="28"/>
                  <a:pt x="50" y="33"/>
                  <a:pt x="49" y="40"/>
                </a:cubicBezTo>
                <a:cubicBezTo>
                  <a:pt x="28" y="40"/>
                  <a:pt x="28" y="40"/>
                  <a:pt x="28" y="40"/>
                </a:cubicBezTo>
                <a:cubicBezTo>
                  <a:pt x="26" y="40"/>
                  <a:pt x="24" y="42"/>
                  <a:pt x="24" y="44"/>
                </a:cubicBezTo>
                <a:cubicBezTo>
                  <a:pt x="24" y="46"/>
                  <a:pt x="26" y="48"/>
                  <a:pt x="28" y="48"/>
                </a:cubicBezTo>
                <a:cubicBezTo>
                  <a:pt x="49" y="48"/>
                  <a:pt x="49" y="48"/>
                  <a:pt x="49" y="48"/>
                </a:cubicBezTo>
                <a:cubicBezTo>
                  <a:pt x="50" y="55"/>
                  <a:pt x="57" y="60"/>
                  <a:pt x="64" y="60"/>
                </a:cubicBezTo>
                <a:cubicBezTo>
                  <a:pt x="71" y="60"/>
                  <a:pt x="78" y="55"/>
                  <a:pt x="79" y="48"/>
                </a:cubicBezTo>
                <a:cubicBezTo>
                  <a:pt x="148" y="48"/>
                  <a:pt x="148" y="48"/>
                  <a:pt x="148" y="48"/>
                </a:cubicBezTo>
                <a:cubicBezTo>
                  <a:pt x="150" y="48"/>
                  <a:pt x="152" y="46"/>
                  <a:pt x="152" y="44"/>
                </a:cubicBezTo>
                <a:cubicBezTo>
                  <a:pt x="152" y="42"/>
                  <a:pt x="150" y="40"/>
                  <a:pt x="148" y="40"/>
                </a:cubicBezTo>
                <a:moveTo>
                  <a:pt x="64" y="52"/>
                </a:moveTo>
                <a:cubicBezTo>
                  <a:pt x="60" y="52"/>
                  <a:pt x="56" y="48"/>
                  <a:pt x="56" y="44"/>
                </a:cubicBezTo>
                <a:cubicBezTo>
                  <a:pt x="56" y="40"/>
                  <a:pt x="60" y="36"/>
                  <a:pt x="64" y="36"/>
                </a:cubicBezTo>
                <a:cubicBezTo>
                  <a:pt x="68" y="36"/>
                  <a:pt x="72" y="40"/>
                  <a:pt x="72" y="44"/>
                </a:cubicBezTo>
                <a:cubicBezTo>
                  <a:pt x="72" y="48"/>
                  <a:pt x="68" y="52"/>
                  <a:pt x="64" y="52"/>
                </a:cubicBezTo>
                <a:moveTo>
                  <a:pt x="160" y="0"/>
                </a:moveTo>
                <a:cubicBezTo>
                  <a:pt x="16" y="0"/>
                  <a:pt x="16" y="0"/>
                  <a:pt x="16" y="0"/>
                </a:cubicBezTo>
                <a:cubicBezTo>
                  <a:pt x="7" y="0"/>
                  <a:pt x="0" y="7"/>
                  <a:pt x="0" y="16"/>
                </a:cubicBezTo>
                <a:cubicBezTo>
                  <a:pt x="0" y="160"/>
                  <a:pt x="0" y="160"/>
                  <a:pt x="0" y="160"/>
                </a:cubicBezTo>
                <a:cubicBezTo>
                  <a:pt x="0" y="169"/>
                  <a:pt x="7" y="176"/>
                  <a:pt x="16" y="176"/>
                </a:cubicBezTo>
                <a:cubicBezTo>
                  <a:pt x="160" y="176"/>
                  <a:pt x="160" y="176"/>
                  <a:pt x="160" y="176"/>
                </a:cubicBezTo>
                <a:cubicBezTo>
                  <a:pt x="169" y="176"/>
                  <a:pt x="176" y="169"/>
                  <a:pt x="176" y="160"/>
                </a:cubicBezTo>
                <a:cubicBezTo>
                  <a:pt x="176" y="16"/>
                  <a:pt x="176" y="16"/>
                  <a:pt x="176" y="16"/>
                </a:cubicBezTo>
                <a:cubicBezTo>
                  <a:pt x="176" y="7"/>
                  <a:pt x="169" y="0"/>
                  <a:pt x="160" y="0"/>
                </a:cubicBezTo>
                <a:moveTo>
                  <a:pt x="168" y="160"/>
                </a:moveTo>
                <a:cubicBezTo>
                  <a:pt x="168" y="164"/>
                  <a:pt x="164" y="168"/>
                  <a:pt x="160" y="168"/>
                </a:cubicBezTo>
                <a:cubicBezTo>
                  <a:pt x="16" y="168"/>
                  <a:pt x="16" y="168"/>
                  <a:pt x="16" y="168"/>
                </a:cubicBezTo>
                <a:cubicBezTo>
                  <a:pt x="12" y="168"/>
                  <a:pt x="8" y="164"/>
                  <a:pt x="8" y="160"/>
                </a:cubicBezTo>
                <a:cubicBezTo>
                  <a:pt x="8" y="16"/>
                  <a:pt x="8" y="16"/>
                  <a:pt x="8" y="16"/>
                </a:cubicBezTo>
                <a:cubicBezTo>
                  <a:pt x="8" y="12"/>
                  <a:pt x="12" y="8"/>
                  <a:pt x="16" y="8"/>
                </a:cubicBezTo>
                <a:cubicBezTo>
                  <a:pt x="160" y="8"/>
                  <a:pt x="160" y="8"/>
                  <a:pt x="160" y="8"/>
                </a:cubicBezTo>
                <a:cubicBezTo>
                  <a:pt x="164" y="8"/>
                  <a:pt x="168" y="12"/>
                  <a:pt x="168" y="16"/>
                </a:cubicBezTo>
                <a:lnTo>
                  <a:pt x="168" y="160"/>
                </a:lnTo>
                <a:close/>
              </a:path>
            </a:pathLst>
          </a:custGeom>
          <a:solidFill>
            <a:schemeClr val="accent3">
              <a:lumMod val="75000"/>
            </a:schemeClr>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10</xdr:col>
      <xdr:colOff>427265</xdr:colOff>
      <xdr:row>14</xdr:row>
      <xdr:rowOff>32659</xdr:rowOff>
    </xdr:from>
    <xdr:to>
      <xdr:col>11</xdr:col>
      <xdr:colOff>117022</xdr:colOff>
      <xdr:row>14</xdr:row>
      <xdr:rowOff>35381</xdr:rowOff>
    </xdr:to>
    <xdr:cxnSp macro="">
      <xdr:nvCxnSpPr>
        <xdr:cNvPr id="115" name="Conector recto de flecha 114">
          <a:extLst>
            <a:ext uri="{FF2B5EF4-FFF2-40B4-BE49-F238E27FC236}">
              <a16:creationId xmlns:a16="http://schemas.microsoft.com/office/drawing/2014/main" id="{00000000-0008-0000-0000-000073000000}"/>
            </a:ext>
          </a:extLst>
        </xdr:cNvPr>
        <xdr:cNvCxnSpPr/>
      </xdr:nvCxnSpPr>
      <xdr:spPr>
        <a:xfrm>
          <a:off x="9584872" y="3298373"/>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657832</xdr:colOff>
      <xdr:row>7</xdr:row>
      <xdr:rowOff>157841</xdr:rowOff>
    </xdr:from>
    <xdr:to>
      <xdr:col>10</xdr:col>
      <xdr:colOff>652540</xdr:colOff>
      <xdr:row>17</xdr:row>
      <xdr:rowOff>33564</xdr:rowOff>
    </xdr:to>
    <xdr:grpSp>
      <xdr:nvGrpSpPr>
        <xdr:cNvPr id="170" name="Grupo 169">
          <a:hlinkClick xmlns:r="http://schemas.openxmlformats.org/officeDocument/2006/relationships" r:id="rId8"/>
          <a:extLst>
            <a:ext uri="{FF2B5EF4-FFF2-40B4-BE49-F238E27FC236}">
              <a16:creationId xmlns:a16="http://schemas.microsoft.com/office/drawing/2014/main" id="{00000000-0008-0000-0000-0000AA000000}"/>
            </a:ext>
          </a:extLst>
        </xdr:cNvPr>
        <xdr:cNvGrpSpPr/>
      </xdr:nvGrpSpPr>
      <xdr:grpSpPr>
        <a:xfrm>
          <a:off x="8896957" y="2935966"/>
          <a:ext cx="1518708" cy="1748973"/>
          <a:chOff x="8332256" y="2117270"/>
          <a:chExt cx="1518708" cy="1753508"/>
        </a:xfrm>
      </xdr:grpSpPr>
      <xdr:grpSp>
        <xdr:nvGrpSpPr>
          <xdr:cNvPr id="132" name="Grupo 131">
            <a:extLst>
              <a:ext uri="{FF2B5EF4-FFF2-40B4-BE49-F238E27FC236}">
                <a16:creationId xmlns:a16="http://schemas.microsoft.com/office/drawing/2014/main" id="{00000000-0008-0000-0000-000084000000}"/>
              </a:ext>
            </a:extLst>
          </xdr:cNvPr>
          <xdr:cNvGrpSpPr/>
        </xdr:nvGrpSpPr>
        <xdr:grpSpPr>
          <a:xfrm>
            <a:off x="8332256" y="2117270"/>
            <a:ext cx="1518708" cy="1753508"/>
            <a:chOff x="8332256" y="2117270"/>
            <a:chExt cx="1518708" cy="1753508"/>
          </a:xfrm>
        </xdr:grpSpPr>
        <xdr:sp macro="" textlink="">
          <xdr:nvSpPr>
            <xdr:cNvPr id="98" name="TextBox 48">
              <a:extLst>
                <a:ext uri="{FF2B5EF4-FFF2-40B4-BE49-F238E27FC236}">
                  <a16:creationId xmlns:a16="http://schemas.microsoft.com/office/drawing/2014/main" id="{00000000-0008-0000-0000-000062000000}"/>
                </a:ext>
              </a:extLst>
            </xdr:cNvPr>
            <xdr:cNvSpPr txBox="1"/>
          </xdr:nvSpPr>
          <xdr:spPr>
            <a:xfrm>
              <a:off x="8332256" y="3393724"/>
              <a:ext cx="1518708" cy="477054"/>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Objetivos Y Metas del</a:t>
              </a:r>
              <a:r>
                <a:rPr lang="en-US" sz="1000" b="1" baseline="0">
                  <a:solidFill>
                    <a:schemeClr val="tx2"/>
                  </a:solidFill>
                  <a:latin typeface="Poppins SemiBold" pitchFamily="2" charset="77"/>
                  <a:ea typeface="League Spartan" charset="0"/>
                  <a:cs typeface="Poppins SemiBold" pitchFamily="2" charset="77"/>
                </a:rPr>
                <a:t> PESV</a:t>
              </a:r>
              <a:endParaRPr lang="en-US" sz="1000" b="1">
                <a:solidFill>
                  <a:schemeClr val="tx2"/>
                </a:solidFill>
                <a:latin typeface="Poppins SemiBold" pitchFamily="2" charset="77"/>
                <a:ea typeface="League Spartan" charset="0"/>
                <a:cs typeface="Poppins SemiBold" pitchFamily="2" charset="77"/>
              </a:endParaRPr>
            </a:p>
          </xdr:txBody>
        </xdr:sp>
        <xdr:grpSp>
          <xdr:nvGrpSpPr>
            <xdr:cNvPr id="99" name="Grupo 98">
              <a:extLst>
                <a:ext uri="{FF2B5EF4-FFF2-40B4-BE49-F238E27FC236}">
                  <a16:creationId xmlns:a16="http://schemas.microsoft.com/office/drawing/2014/main" id="{00000000-0008-0000-0000-000063000000}"/>
                </a:ext>
              </a:extLst>
            </xdr:cNvPr>
            <xdr:cNvGrpSpPr/>
          </xdr:nvGrpSpPr>
          <xdr:grpSpPr>
            <a:xfrm>
              <a:off x="8485412" y="2117270"/>
              <a:ext cx="1143000" cy="1333501"/>
              <a:chOff x="7267348" y="3216953"/>
              <a:chExt cx="2481943" cy="2943051"/>
            </a:xfrm>
            <a:solidFill>
              <a:schemeClr val="accent1">
                <a:lumMod val="75000"/>
              </a:schemeClr>
            </a:solidFill>
          </xdr:grpSpPr>
          <xdr:sp macro="" textlink="">
            <xdr:nvSpPr>
              <xdr:cNvPr id="102" name="Forma libre: forma 101">
                <a:extLst>
                  <a:ext uri="{FF2B5EF4-FFF2-40B4-BE49-F238E27FC236}">
                    <a16:creationId xmlns:a16="http://schemas.microsoft.com/office/drawing/2014/main" id="{00000000-0008-0000-0000-000066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10" name="Rectángulo: esquinas redondeadas 109">
                <a:extLst>
                  <a:ext uri="{FF2B5EF4-FFF2-40B4-BE49-F238E27FC236}">
                    <a16:creationId xmlns:a16="http://schemas.microsoft.com/office/drawing/2014/main" id="{00000000-0008-0000-0000-00006E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13" name="TextBox 90">
                <a:hlinkClick xmlns:r="http://schemas.openxmlformats.org/officeDocument/2006/relationships" r:id="rId8"/>
                <a:extLst>
                  <a:ext uri="{FF2B5EF4-FFF2-40B4-BE49-F238E27FC236}">
                    <a16:creationId xmlns:a16="http://schemas.microsoft.com/office/drawing/2014/main" id="{00000000-0008-0000-0000-000071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07</a:t>
                </a:r>
                <a:endParaRPr lang="en-US" sz="1100" b="1">
                  <a:solidFill>
                    <a:schemeClr val="bg1"/>
                  </a:solidFill>
                  <a:latin typeface="Poppins SemiBold" pitchFamily="2" charset="77"/>
                  <a:ea typeface="League Spartan" charset="0"/>
                  <a:cs typeface="Poppins SemiBold" pitchFamily="2" charset="77"/>
                </a:endParaRPr>
              </a:p>
            </xdr:txBody>
          </xdr:sp>
        </xdr:grpSp>
      </xdr:grpSp>
      <xdr:sp macro="" textlink="">
        <xdr:nvSpPr>
          <xdr:cNvPr id="117" name="Freeform 356">
            <a:extLst>
              <a:ext uri="{FF2B5EF4-FFF2-40B4-BE49-F238E27FC236}">
                <a16:creationId xmlns:a16="http://schemas.microsoft.com/office/drawing/2014/main" id="{00000000-0008-0000-0000-000075000000}"/>
              </a:ext>
            </a:extLst>
          </xdr:cNvPr>
          <xdr:cNvSpPr>
            <a:spLocks noEditPoints="1"/>
          </xdr:cNvSpPr>
        </xdr:nvSpPr>
        <xdr:spPr bwMode="auto">
          <a:xfrm>
            <a:off x="8831035" y="2367644"/>
            <a:ext cx="449036" cy="402310"/>
          </a:xfrm>
          <a:custGeom>
            <a:avLst/>
            <a:gdLst>
              <a:gd name="T0" fmla="*/ 168 w 176"/>
              <a:gd name="T1" fmla="*/ 36 h 176"/>
              <a:gd name="T2" fmla="*/ 175 w 176"/>
              <a:gd name="T3" fmla="*/ 7 h 176"/>
              <a:gd name="T4" fmla="*/ 169 w 176"/>
              <a:gd name="T5" fmla="*/ 1 h 176"/>
              <a:gd name="T6" fmla="*/ 140 w 176"/>
              <a:gd name="T7" fmla="*/ 8 h 176"/>
              <a:gd name="T8" fmla="*/ 140 w 176"/>
              <a:gd name="T9" fmla="*/ 40 h 176"/>
              <a:gd name="T10" fmla="*/ 8 w 176"/>
              <a:gd name="T11" fmla="*/ 36 h 176"/>
              <a:gd name="T12" fmla="*/ 40 w 176"/>
              <a:gd name="T13" fmla="*/ 36 h 176"/>
              <a:gd name="T14" fmla="*/ 32 w 176"/>
              <a:gd name="T15" fmla="*/ 12 h 176"/>
              <a:gd name="T16" fmla="*/ 4 w 176"/>
              <a:gd name="T17" fmla="*/ 0 h 176"/>
              <a:gd name="T18" fmla="*/ 26 w 176"/>
              <a:gd name="T19" fmla="*/ 32 h 176"/>
              <a:gd name="T20" fmla="*/ 88 w 176"/>
              <a:gd name="T21" fmla="*/ 136 h 176"/>
              <a:gd name="T22" fmla="*/ 69 w 176"/>
              <a:gd name="T23" fmla="*/ 53 h 176"/>
              <a:gd name="T24" fmla="*/ 69 w 176"/>
              <a:gd name="T25" fmla="*/ 53 h 176"/>
              <a:gd name="T26" fmla="*/ 60 w 176"/>
              <a:gd name="T27" fmla="*/ 84 h 176"/>
              <a:gd name="T28" fmla="*/ 48 w 176"/>
              <a:gd name="T29" fmla="*/ 92 h 176"/>
              <a:gd name="T30" fmla="*/ 57 w 176"/>
              <a:gd name="T31" fmla="*/ 113 h 176"/>
              <a:gd name="T32" fmla="*/ 66 w 176"/>
              <a:gd name="T33" fmla="*/ 117 h 176"/>
              <a:gd name="T34" fmla="*/ 84 w 176"/>
              <a:gd name="T35" fmla="*/ 127 h 176"/>
              <a:gd name="T36" fmla="*/ 84 w 176"/>
              <a:gd name="T37" fmla="*/ 127 h 176"/>
              <a:gd name="T38" fmla="*/ 68 w 176"/>
              <a:gd name="T39" fmla="*/ 92 h 176"/>
              <a:gd name="T40" fmla="*/ 84 w 176"/>
              <a:gd name="T41" fmla="*/ 84 h 176"/>
              <a:gd name="T42" fmla="*/ 84 w 176"/>
              <a:gd name="T43" fmla="*/ 72 h 176"/>
              <a:gd name="T44" fmla="*/ 73 w 176"/>
              <a:gd name="T45" fmla="*/ 62 h 176"/>
              <a:gd name="T46" fmla="*/ 128 w 176"/>
              <a:gd name="T47" fmla="*/ 84 h 176"/>
              <a:gd name="T48" fmla="*/ 119 w 176"/>
              <a:gd name="T49" fmla="*/ 63 h 176"/>
              <a:gd name="T50" fmla="*/ 110 w 176"/>
              <a:gd name="T51" fmla="*/ 59 h 176"/>
              <a:gd name="T52" fmla="*/ 92 w 176"/>
              <a:gd name="T53" fmla="*/ 49 h 176"/>
              <a:gd name="T54" fmla="*/ 92 w 176"/>
              <a:gd name="T55" fmla="*/ 49 h 176"/>
              <a:gd name="T56" fmla="*/ 108 w 176"/>
              <a:gd name="T57" fmla="*/ 84 h 176"/>
              <a:gd name="T58" fmla="*/ 92 w 176"/>
              <a:gd name="T59" fmla="*/ 127 h 176"/>
              <a:gd name="T60" fmla="*/ 92 w 176"/>
              <a:gd name="T61" fmla="*/ 127 h 176"/>
              <a:gd name="T62" fmla="*/ 108 w 176"/>
              <a:gd name="T63" fmla="*/ 92 h 176"/>
              <a:gd name="T64" fmla="*/ 107 w 176"/>
              <a:gd name="T65" fmla="*/ 123 h 176"/>
              <a:gd name="T66" fmla="*/ 107 w 176"/>
              <a:gd name="T67" fmla="*/ 123 h 176"/>
              <a:gd name="T68" fmla="*/ 116 w 176"/>
              <a:gd name="T69" fmla="*/ 92 h 176"/>
              <a:gd name="T70" fmla="*/ 36 w 176"/>
              <a:gd name="T71" fmla="*/ 136 h 176"/>
              <a:gd name="T72" fmla="*/ 12 w 176"/>
              <a:gd name="T73" fmla="*/ 144 h 176"/>
              <a:gd name="T74" fmla="*/ 0 w 176"/>
              <a:gd name="T75" fmla="*/ 172 h 176"/>
              <a:gd name="T76" fmla="*/ 32 w 176"/>
              <a:gd name="T77" fmla="*/ 150 h 176"/>
              <a:gd name="T78" fmla="*/ 40 w 176"/>
              <a:gd name="T79" fmla="*/ 164 h 176"/>
              <a:gd name="T80" fmla="*/ 150 w 176"/>
              <a:gd name="T81" fmla="*/ 144 h 176"/>
              <a:gd name="T82" fmla="*/ 164 w 176"/>
              <a:gd name="T83" fmla="*/ 136 h 176"/>
              <a:gd name="T84" fmla="*/ 136 w 176"/>
              <a:gd name="T85" fmla="*/ 164 h 176"/>
              <a:gd name="T86" fmla="*/ 144 w 176"/>
              <a:gd name="T87" fmla="*/ 150 h 176"/>
              <a:gd name="T88" fmla="*/ 176 w 176"/>
              <a:gd name="T89" fmla="*/ 172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Lst>
            <a:rect l="0" t="0" r="r" b="b"/>
            <a:pathLst>
              <a:path w="176" h="176">
                <a:moveTo>
                  <a:pt x="140" y="40"/>
                </a:moveTo>
                <a:cubicBezTo>
                  <a:pt x="164" y="40"/>
                  <a:pt x="164" y="40"/>
                  <a:pt x="164" y="40"/>
                </a:cubicBezTo>
                <a:cubicBezTo>
                  <a:pt x="166" y="40"/>
                  <a:pt x="168" y="38"/>
                  <a:pt x="168" y="36"/>
                </a:cubicBezTo>
                <a:cubicBezTo>
                  <a:pt x="168" y="34"/>
                  <a:pt x="166" y="32"/>
                  <a:pt x="164" y="32"/>
                </a:cubicBezTo>
                <a:cubicBezTo>
                  <a:pt x="150" y="32"/>
                  <a:pt x="150" y="32"/>
                  <a:pt x="150" y="32"/>
                </a:cubicBezTo>
                <a:cubicBezTo>
                  <a:pt x="175" y="7"/>
                  <a:pt x="175" y="7"/>
                  <a:pt x="175" y="7"/>
                </a:cubicBezTo>
                <a:cubicBezTo>
                  <a:pt x="176" y="6"/>
                  <a:pt x="176" y="5"/>
                  <a:pt x="176" y="4"/>
                </a:cubicBezTo>
                <a:cubicBezTo>
                  <a:pt x="176" y="2"/>
                  <a:pt x="174" y="0"/>
                  <a:pt x="172" y="0"/>
                </a:cubicBezTo>
                <a:cubicBezTo>
                  <a:pt x="171" y="0"/>
                  <a:pt x="170" y="0"/>
                  <a:pt x="169" y="1"/>
                </a:cubicBezTo>
                <a:cubicBezTo>
                  <a:pt x="144" y="26"/>
                  <a:pt x="144" y="26"/>
                  <a:pt x="144" y="26"/>
                </a:cubicBezTo>
                <a:cubicBezTo>
                  <a:pt x="144" y="12"/>
                  <a:pt x="144" y="12"/>
                  <a:pt x="144" y="12"/>
                </a:cubicBezTo>
                <a:cubicBezTo>
                  <a:pt x="144" y="10"/>
                  <a:pt x="142" y="8"/>
                  <a:pt x="140" y="8"/>
                </a:cubicBezTo>
                <a:cubicBezTo>
                  <a:pt x="138" y="8"/>
                  <a:pt x="136" y="10"/>
                  <a:pt x="136" y="12"/>
                </a:cubicBezTo>
                <a:cubicBezTo>
                  <a:pt x="136" y="36"/>
                  <a:pt x="136" y="36"/>
                  <a:pt x="136" y="36"/>
                </a:cubicBezTo>
                <a:cubicBezTo>
                  <a:pt x="136" y="38"/>
                  <a:pt x="138" y="40"/>
                  <a:pt x="140" y="40"/>
                </a:cubicBezTo>
                <a:moveTo>
                  <a:pt x="26" y="32"/>
                </a:moveTo>
                <a:cubicBezTo>
                  <a:pt x="12" y="32"/>
                  <a:pt x="12" y="32"/>
                  <a:pt x="12" y="32"/>
                </a:cubicBezTo>
                <a:cubicBezTo>
                  <a:pt x="10" y="32"/>
                  <a:pt x="8" y="34"/>
                  <a:pt x="8" y="36"/>
                </a:cubicBezTo>
                <a:cubicBezTo>
                  <a:pt x="8" y="38"/>
                  <a:pt x="10" y="40"/>
                  <a:pt x="12" y="40"/>
                </a:cubicBezTo>
                <a:cubicBezTo>
                  <a:pt x="36" y="40"/>
                  <a:pt x="36" y="40"/>
                  <a:pt x="36" y="40"/>
                </a:cubicBezTo>
                <a:cubicBezTo>
                  <a:pt x="38" y="40"/>
                  <a:pt x="40" y="38"/>
                  <a:pt x="40" y="36"/>
                </a:cubicBezTo>
                <a:cubicBezTo>
                  <a:pt x="40" y="12"/>
                  <a:pt x="40" y="12"/>
                  <a:pt x="40" y="12"/>
                </a:cubicBezTo>
                <a:cubicBezTo>
                  <a:pt x="40" y="10"/>
                  <a:pt x="38" y="8"/>
                  <a:pt x="36" y="8"/>
                </a:cubicBezTo>
                <a:cubicBezTo>
                  <a:pt x="34" y="8"/>
                  <a:pt x="32" y="10"/>
                  <a:pt x="32" y="12"/>
                </a:cubicBezTo>
                <a:cubicBezTo>
                  <a:pt x="32" y="26"/>
                  <a:pt x="32" y="26"/>
                  <a:pt x="32" y="26"/>
                </a:cubicBezTo>
                <a:cubicBezTo>
                  <a:pt x="7" y="1"/>
                  <a:pt x="7" y="1"/>
                  <a:pt x="7" y="1"/>
                </a:cubicBezTo>
                <a:cubicBezTo>
                  <a:pt x="6" y="0"/>
                  <a:pt x="5" y="0"/>
                  <a:pt x="4" y="0"/>
                </a:cubicBezTo>
                <a:cubicBezTo>
                  <a:pt x="2" y="0"/>
                  <a:pt x="0" y="2"/>
                  <a:pt x="0" y="4"/>
                </a:cubicBezTo>
                <a:cubicBezTo>
                  <a:pt x="0" y="5"/>
                  <a:pt x="0" y="6"/>
                  <a:pt x="1" y="7"/>
                </a:cubicBezTo>
                <a:lnTo>
                  <a:pt x="26" y="32"/>
                </a:lnTo>
                <a:close/>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69" y="53"/>
                </a:moveTo>
                <a:cubicBezTo>
                  <a:pt x="68" y="55"/>
                  <a:pt x="67" y="57"/>
                  <a:pt x="66" y="59"/>
                </a:cubicBezTo>
                <a:cubicBezTo>
                  <a:pt x="65" y="58"/>
                  <a:pt x="64" y="58"/>
                  <a:pt x="63" y="57"/>
                </a:cubicBezTo>
                <a:cubicBezTo>
                  <a:pt x="65" y="55"/>
                  <a:pt x="67" y="54"/>
                  <a:pt x="69" y="53"/>
                </a:cubicBezTo>
                <a:moveTo>
                  <a:pt x="57" y="63"/>
                </a:moveTo>
                <a:cubicBezTo>
                  <a:pt x="59" y="64"/>
                  <a:pt x="61" y="65"/>
                  <a:pt x="63" y="66"/>
                </a:cubicBezTo>
                <a:cubicBezTo>
                  <a:pt x="61" y="72"/>
                  <a:pt x="60" y="78"/>
                  <a:pt x="60" y="84"/>
                </a:cubicBezTo>
                <a:cubicBezTo>
                  <a:pt x="48" y="84"/>
                  <a:pt x="48" y="84"/>
                  <a:pt x="48" y="84"/>
                </a:cubicBezTo>
                <a:cubicBezTo>
                  <a:pt x="49" y="76"/>
                  <a:pt x="52" y="68"/>
                  <a:pt x="57" y="63"/>
                </a:cubicBezTo>
                <a:moveTo>
                  <a:pt x="48" y="92"/>
                </a:moveTo>
                <a:cubicBezTo>
                  <a:pt x="60" y="92"/>
                  <a:pt x="60" y="92"/>
                  <a:pt x="60" y="92"/>
                </a:cubicBezTo>
                <a:cubicBezTo>
                  <a:pt x="60" y="98"/>
                  <a:pt x="61" y="104"/>
                  <a:pt x="63" y="110"/>
                </a:cubicBezTo>
                <a:cubicBezTo>
                  <a:pt x="61" y="111"/>
                  <a:pt x="59" y="112"/>
                  <a:pt x="57" y="113"/>
                </a:cubicBezTo>
                <a:cubicBezTo>
                  <a:pt x="52" y="108"/>
                  <a:pt x="49" y="100"/>
                  <a:pt x="48" y="92"/>
                </a:cubicBezTo>
                <a:moveTo>
                  <a:pt x="63" y="119"/>
                </a:moveTo>
                <a:cubicBezTo>
                  <a:pt x="64" y="118"/>
                  <a:pt x="65" y="118"/>
                  <a:pt x="66" y="117"/>
                </a:cubicBezTo>
                <a:cubicBezTo>
                  <a:pt x="67" y="119"/>
                  <a:pt x="68" y="121"/>
                  <a:pt x="69" y="123"/>
                </a:cubicBezTo>
                <a:cubicBezTo>
                  <a:pt x="67" y="122"/>
                  <a:pt x="65" y="121"/>
                  <a:pt x="63" y="119"/>
                </a:cubicBezTo>
                <a:moveTo>
                  <a:pt x="84" y="127"/>
                </a:moveTo>
                <a:cubicBezTo>
                  <a:pt x="80" y="125"/>
                  <a:pt x="76" y="121"/>
                  <a:pt x="73" y="114"/>
                </a:cubicBezTo>
                <a:cubicBezTo>
                  <a:pt x="76" y="113"/>
                  <a:pt x="80" y="112"/>
                  <a:pt x="84" y="112"/>
                </a:cubicBezTo>
                <a:lnTo>
                  <a:pt x="84" y="127"/>
                </a:lnTo>
                <a:close/>
                <a:moveTo>
                  <a:pt x="84" y="104"/>
                </a:moveTo>
                <a:cubicBezTo>
                  <a:pt x="79" y="104"/>
                  <a:pt x="75" y="105"/>
                  <a:pt x="70" y="107"/>
                </a:cubicBezTo>
                <a:cubicBezTo>
                  <a:pt x="69" y="102"/>
                  <a:pt x="69" y="97"/>
                  <a:pt x="68" y="92"/>
                </a:cubicBezTo>
                <a:cubicBezTo>
                  <a:pt x="84" y="92"/>
                  <a:pt x="84" y="92"/>
                  <a:pt x="84" y="92"/>
                </a:cubicBezTo>
                <a:lnTo>
                  <a:pt x="84" y="104"/>
                </a:lnTo>
                <a:close/>
                <a:moveTo>
                  <a:pt x="84" y="84"/>
                </a:moveTo>
                <a:cubicBezTo>
                  <a:pt x="68" y="84"/>
                  <a:pt x="68" y="84"/>
                  <a:pt x="68" y="84"/>
                </a:cubicBezTo>
                <a:cubicBezTo>
                  <a:pt x="69" y="79"/>
                  <a:pt x="69" y="74"/>
                  <a:pt x="70" y="69"/>
                </a:cubicBezTo>
                <a:cubicBezTo>
                  <a:pt x="75" y="71"/>
                  <a:pt x="79" y="72"/>
                  <a:pt x="84" y="72"/>
                </a:cubicBezTo>
                <a:lnTo>
                  <a:pt x="84" y="84"/>
                </a:lnTo>
                <a:close/>
                <a:moveTo>
                  <a:pt x="84" y="64"/>
                </a:moveTo>
                <a:cubicBezTo>
                  <a:pt x="80" y="64"/>
                  <a:pt x="76" y="63"/>
                  <a:pt x="73" y="62"/>
                </a:cubicBezTo>
                <a:cubicBezTo>
                  <a:pt x="76" y="55"/>
                  <a:pt x="80" y="51"/>
                  <a:pt x="84" y="49"/>
                </a:cubicBezTo>
                <a:lnTo>
                  <a:pt x="84" y="64"/>
                </a:lnTo>
                <a:close/>
                <a:moveTo>
                  <a:pt x="128" y="84"/>
                </a:moveTo>
                <a:cubicBezTo>
                  <a:pt x="116" y="84"/>
                  <a:pt x="116" y="84"/>
                  <a:pt x="116" y="84"/>
                </a:cubicBezTo>
                <a:cubicBezTo>
                  <a:pt x="116" y="78"/>
                  <a:pt x="115" y="72"/>
                  <a:pt x="113" y="66"/>
                </a:cubicBezTo>
                <a:cubicBezTo>
                  <a:pt x="115" y="65"/>
                  <a:pt x="117" y="64"/>
                  <a:pt x="119" y="63"/>
                </a:cubicBezTo>
                <a:cubicBezTo>
                  <a:pt x="124" y="68"/>
                  <a:pt x="127" y="76"/>
                  <a:pt x="128" y="84"/>
                </a:cubicBezTo>
                <a:moveTo>
                  <a:pt x="113" y="57"/>
                </a:moveTo>
                <a:cubicBezTo>
                  <a:pt x="112" y="58"/>
                  <a:pt x="111" y="58"/>
                  <a:pt x="110" y="59"/>
                </a:cubicBezTo>
                <a:cubicBezTo>
                  <a:pt x="109" y="57"/>
                  <a:pt x="108" y="55"/>
                  <a:pt x="107" y="53"/>
                </a:cubicBezTo>
                <a:cubicBezTo>
                  <a:pt x="109" y="54"/>
                  <a:pt x="111" y="55"/>
                  <a:pt x="113" y="57"/>
                </a:cubicBezTo>
                <a:moveTo>
                  <a:pt x="92" y="49"/>
                </a:moveTo>
                <a:cubicBezTo>
                  <a:pt x="96" y="51"/>
                  <a:pt x="100" y="55"/>
                  <a:pt x="103" y="62"/>
                </a:cubicBezTo>
                <a:cubicBezTo>
                  <a:pt x="100" y="63"/>
                  <a:pt x="96" y="64"/>
                  <a:pt x="92" y="64"/>
                </a:cubicBezTo>
                <a:lnTo>
                  <a:pt x="92" y="49"/>
                </a:lnTo>
                <a:close/>
                <a:moveTo>
                  <a:pt x="92" y="72"/>
                </a:moveTo>
                <a:cubicBezTo>
                  <a:pt x="97" y="72"/>
                  <a:pt x="101" y="71"/>
                  <a:pt x="106" y="69"/>
                </a:cubicBezTo>
                <a:cubicBezTo>
                  <a:pt x="107" y="74"/>
                  <a:pt x="107" y="79"/>
                  <a:pt x="108" y="84"/>
                </a:cubicBezTo>
                <a:cubicBezTo>
                  <a:pt x="92" y="84"/>
                  <a:pt x="92" y="84"/>
                  <a:pt x="92" y="84"/>
                </a:cubicBezTo>
                <a:lnTo>
                  <a:pt x="92" y="72"/>
                </a:lnTo>
                <a:close/>
                <a:moveTo>
                  <a:pt x="92" y="127"/>
                </a:moveTo>
                <a:cubicBezTo>
                  <a:pt x="92" y="112"/>
                  <a:pt x="92" y="112"/>
                  <a:pt x="92" y="112"/>
                </a:cubicBezTo>
                <a:cubicBezTo>
                  <a:pt x="96" y="112"/>
                  <a:pt x="100" y="113"/>
                  <a:pt x="103" y="114"/>
                </a:cubicBezTo>
                <a:cubicBezTo>
                  <a:pt x="100" y="121"/>
                  <a:pt x="96" y="125"/>
                  <a:pt x="92" y="127"/>
                </a:cubicBezTo>
                <a:moveTo>
                  <a:pt x="92" y="104"/>
                </a:moveTo>
                <a:cubicBezTo>
                  <a:pt x="92" y="92"/>
                  <a:pt x="92" y="92"/>
                  <a:pt x="92" y="92"/>
                </a:cubicBezTo>
                <a:cubicBezTo>
                  <a:pt x="108" y="92"/>
                  <a:pt x="108" y="92"/>
                  <a:pt x="108" y="92"/>
                </a:cubicBezTo>
                <a:cubicBezTo>
                  <a:pt x="107" y="97"/>
                  <a:pt x="107" y="102"/>
                  <a:pt x="106" y="107"/>
                </a:cubicBezTo>
                <a:cubicBezTo>
                  <a:pt x="101" y="105"/>
                  <a:pt x="97" y="104"/>
                  <a:pt x="92" y="104"/>
                </a:cubicBezTo>
                <a:moveTo>
                  <a:pt x="107" y="123"/>
                </a:moveTo>
                <a:cubicBezTo>
                  <a:pt x="108" y="121"/>
                  <a:pt x="109" y="119"/>
                  <a:pt x="110" y="117"/>
                </a:cubicBezTo>
                <a:cubicBezTo>
                  <a:pt x="111" y="118"/>
                  <a:pt x="112" y="118"/>
                  <a:pt x="113" y="119"/>
                </a:cubicBezTo>
                <a:cubicBezTo>
                  <a:pt x="111" y="121"/>
                  <a:pt x="109" y="122"/>
                  <a:pt x="107" y="123"/>
                </a:cubicBezTo>
                <a:moveTo>
                  <a:pt x="119" y="113"/>
                </a:moveTo>
                <a:cubicBezTo>
                  <a:pt x="117" y="112"/>
                  <a:pt x="115" y="111"/>
                  <a:pt x="113" y="110"/>
                </a:cubicBezTo>
                <a:cubicBezTo>
                  <a:pt x="115" y="104"/>
                  <a:pt x="116" y="98"/>
                  <a:pt x="116" y="92"/>
                </a:cubicBezTo>
                <a:cubicBezTo>
                  <a:pt x="128" y="92"/>
                  <a:pt x="128" y="92"/>
                  <a:pt x="128" y="92"/>
                </a:cubicBezTo>
                <a:cubicBezTo>
                  <a:pt x="127" y="100"/>
                  <a:pt x="124" y="108"/>
                  <a:pt x="119" y="113"/>
                </a:cubicBezTo>
                <a:moveTo>
                  <a:pt x="36" y="136"/>
                </a:moveTo>
                <a:cubicBezTo>
                  <a:pt x="12" y="136"/>
                  <a:pt x="12" y="136"/>
                  <a:pt x="12" y="136"/>
                </a:cubicBezTo>
                <a:cubicBezTo>
                  <a:pt x="10" y="136"/>
                  <a:pt x="8" y="138"/>
                  <a:pt x="8" y="140"/>
                </a:cubicBezTo>
                <a:cubicBezTo>
                  <a:pt x="8" y="142"/>
                  <a:pt x="10" y="144"/>
                  <a:pt x="12" y="144"/>
                </a:cubicBezTo>
                <a:cubicBezTo>
                  <a:pt x="26" y="144"/>
                  <a:pt x="26" y="144"/>
                  <a:pt x="26" y="144"/>
                </a:cubicBezTo>
                <a:cubicBezTo>
                  <a:pt x="1" y="169"/>
                  <a:pt x="1" y="169"/>
                  <a:pt x="1" y="169"/>
                </a:cubicBezTo>
                <a:cubicBezTo>
                  <a:pt x="0" y="170"/>
                  <a:pt x="0" y="171"/>
                  <a:pt x="0" y="172"/>
                </a:cubicBezTo>
                <a:cubicBezTo>
                  <a:pt x="0" y="174"/>
                  <a:pt x="2" y="176"/>
                  <a:pt x="4" y="176"/>
                </a:cubicBezTo>
                <a:cubicBezTo>
                  <a:pt x="5" y="176"/>
                  <a:pt x="6" y="176"/>
                  <a:pt x="7" y="175"/>
                </a:cubicBezTo>
                <a:cubicBezTo>
                  <a:pt x="32" y="150"/>
                  <a:pt x="32" y="150"/>
                  <a:pt x="32" y="150"/>
                </a:cubicBezTo>
                <a:cubicBezTo>
                  <a:pt x="32" y="164"/>
                  <a:pt x="32" y="164"/>
                  <a:pt x="32" y="164"/>
                </a:cubicBezTo>
                <a:cubicBezTo>
                  <a:pt x="32" y="166"/>
                  <a:pt x="34" y="168"/>
                  <a:pt x="36" y="168"/>
                </a:cubicBezTo>
                <a:cubicBezTo>
                  <a:pt x="38" y="168"/>
                  <a:pt x="40" y="166"/>
                  <a:pt x="40" y="164"/>
                </a:cubicBezTo>
                <a:cubicBezTo>
                  <a:pt x="40" y="140"/>
                  <a:pt x="40" y="140"/>
                  <a:pt x="40" y="140"/>
                </a:cubicBezTo>
                <a:cubicBezTo>
                  <a:pt x="40" y="138"/>
                  <a:pt x="38" y="136"/>
                  <a:pt x="36" y="136"/>
                </a:cubicBezTo>
                <a:moveTo>
                  <a:pt x="150" y="144"/>
                </a:moveTo>
                <a:cubicBezTo>
                  <a:pt x="164" y="144"/>
                  <a:pt x="164" y="144"/>
                  <a:pt x="164" y="144"/>
                </a:cubicBezTo>
                <a:cubicBezTo>
                  <a:pt x="166" y="144"/>
                  <a:pt x="168" y="142"/>
                  <a:pt x="168" y="140"/>
                </a:cubicBezTo>
                <a:cubicBezTo>
                  <a:pt x="168" y="138"/>
                  <a:pt x="166" y="136"/>
                  <a:pt x="164" y="136"/>
                </a:cubicBezTo>
                <a:cubicBezTo>
                  <a:pt x="140" y="136"/>
                  <a:pt x="140" y="136"/>
                  <a:pt x="140" y="136"/>
                </a:cubicBezTo>
                <a:cubicBezTo>
                  <a:pt x="138" y="136"/>
                  <a:pt x="136" y="138"/>
                  <a:pt x="136" y="140"/>
                </a:cubicBezTo>
                <a:cubicBezTo>
                  <a:pt x="136" y="164"/>
                  <a:pt x="136" y="164"/>
                  <a:pt x="136" y="164"/>
                </a:cubicBezTo>
                <a:cubicBezTo>
                  <a:pt x="136" y="166"/>
                  <a:pt x="138" y="168"/>
                  <a:pt x="140" y="168"/>
                </a:cubicBezTo>
                <a:cubicBezTo>
                  <a:pt x="142" y="168"/>
                  <a:pt x="144" y="166"/>
                  <a:pt x="144" y="164"/>
                </a:cubicBezTo>
                <a:cubicBezTo>
                  <a:pt x="144" y="150"/>
                  <a:pt x="144" y="150"/>
                  <a:pt x="144" y="150"/>
                </a:cubicBezTo>
                <a:cubicBezTo>
                  <a:pt x="169" y="175"/>
                  <a:pt x="169" y="175"/>
                  <a:pt x="169" y="175"/>
                </a:cubicBezTo>
                <a:cubicBezTo>
                  <a:pt x="170" y="176"/>
                  <a:pt x="171" y="176"/>
                  <a:pt x="172" y="176"/>
                </a:cubicBezTo>
                <a:cubicBezTo>
                  <a:pt x="174" y="176"/>
                  <a:pt x="176" y="174"/>
                  <a:pt x="176" y="172"/>
                </a:cubicBezTo>
                <a:cubicBezTo>
                  <a:pt x="176" y="171"/>
                  <a:pt x="176" y="170"/>
                  <a:pt x="175" y="169"/>
                </a:cubicBezTo>
                <a:lnTo>
                  <a:pt x="150" y="144"/>
                </a:lnTo>
                <a:close/>
              </a:path>
            </a:pathLst>
          </a:custGeom>
          <a:solidFill>
            <a:schemeClr val="accent1">
              <a:lumMod val="75000"/>
            </a:schemeClr>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12</xdr:col>
      <xdr:colOff>470808</xdr:colOff>
      <xdr:row>14</xdr:row>
      <xdr:rowOff>21774</xdr:rowOff>
    </xdr:from>
    <xdr:to>
      <xdr:col>13</xdr:col>
      <xdr:colOff>160565</xdr:colOff>
      <xdr:row>14</xdr:row>
      <xdr:rowOff>24496</xdr:rowOff>
    </xdr:to>
    <xdr:cxnSp macro="">
      <xdr:nvCxnSpPr>
        <xdr:cNvPr id="130" name="Conector recto de flecha 129">
          <a:extLst>
            <a:ext uri="{FF2B5EF4-FFF2-40B4-BE49-F238E27FC236}">
              <a16:creationId xmlns:a16="http://schemas.microsoft.com/office/drawing/2014/main" id="{00000000-0008-0000-0000-000082000000}"/>
            </a:ext>
          </a:extLst>
        </xdr:cNvPr>
        <xdr:cNvCxnSpPr/>
      </xdr:nvCxnSpPr>
      <xdr:spPr>
        <a:xfrm>
          <a:off x="11152415" y="3287488"/>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732671</xdr:colOff>
      <xdr:row>7</xdr:row>
      <xdr:rowOff>160562</xdr:rowOff>
    </xdr:from>
    <xdr:to>
      <xdr:col>12</xdr:col>
      <xdr:colOff>727379</xdr:colOff>
      <xdr:row>17</xdr:row>
      <xdr:rowOff>36436</xdr:rowOff>
    </xdr:to>
    <xdr:grpSp>
      <xdr:nvGrpSpPr>
        <xdr:cNvPr id="171" name="Grupo 170">
          <a:hlinkClick xmlns:r="http://schemas.openxmlformats.org/officeDocument/2006/relationships" r:id="rId9"/>
          <a:extLst>
            <a:ext uri="{FF2B5EF4-FFF2-40B4-BE49-F238E27FC236}">
              <a16:creationId xmlns:a16="http://schemas.microsoft.com/office/drawing/2014/main" id="{00000000-0008-0000-0000-0000AB000000}"/>
            </a:ext>
          </a:extLst>
        </xdr:cNvPr>
        <xdr:cNvGrpSpPr/>
      </xdr:nvGrpSpPr>
      <xdr:grpSpPr>
        <a:xfrm>
          <a:off x="10495796" y="2938687"/>
          <a:ext cx="1518708" cy="1749124"/>
          <a:chOff x="9931098" y="2119991"/>
          <a:chExt cx="1518708" cy="1753659"/>
        </a:xfrm>
      </xdr:grpSpPr>
      <xdr:grpSp>
        <xdr:nvGrpSpPr>
          <xdr:cNvPr id="168" name="Grupo 167">
            <a:extLst>
              <a:ext uri="{FF2B5EF4-FFF2-40B4-BE49-F238E27FC236}">
                <a16:creationId xmlns:a16="http://schemas.microsoft.com/office/drawing/2014/main" id="{00000000-0008-0000-0000-0000A8000000}"/>
              </a:ext>
            </a:extLst>
          </xdr:cNvPr>
          <xdr:cNvGrpSpPr/>
        </xdr:nvGrpSpPr>
        <xdr:grpSpPr>
          <a:xfrm>
            <a:off x="9931098" y="2119991"/>
            <a:ext cx="1518708" cy="1753659"/>
            <a:chOff x="9931098" y="2119991"/>
            <a:chExt cx="1518708" cy="1753659"/>
          </a:xfrm>
        </xdr:grpSpPr>
        <xdr:sp macro="" textlink="">
          <xdr:nvSpPr>
            <xdr:cNvPr id="109" name="TextBox 48">
              <a:extLst>
                <a:ext uri="{FF2B5EF4-FFF2-40B4-BE49-F238E27FC236}">
                  <a16:creationId xmlns:a16="http://schemas.microsoft.com/office/drawing/2014/main" id="{00000000-0008-0000-0000-00006D000000}"/>
                </a:ext>
              </a:extLst>
            </xdr:cNvPr>
            <xdr:cNvSpPr txBox="1"/>
          </xdr:nvSpPr>
          <xdr:spPr>
            <a:xfrm>
              <a:off x="9931098" y="3396596"/>
              <a:ext cx="1518708" cy="477054"/>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Programas de Gestión</a:t>
              </a:r>
            </a:p>
          </xdr:txBody>
        </xdr:sp>
        <xdr:grpSp>
          <xdr:nvGrpSpPr>
            <xdr:cNvPr id="118" name="Grupo 117">
              <a:extLst>
                <a:ext uri="{FF2B5EF4-FFF2-40B4-BE49-F238E27FC236}">
                  <a16:creationId xmlns:a16="http://schemas.microsoft.com/office/drawing/2014/main" id="{00000000-0008-0000-0000-000076000000}"/>
                </a:ext>
              </a:extLst>
            </xdr:cNvPr>
            <xdr:cNvGrpSpPr/>
          </xdr:nvGrpSpPr>
          <xdr:grpSpPr>
            <a:xfrm>
              <a:off x="10066562" y="2119991"/>
              <a:ext cx="1143000" cy="1333501"/>
              <a:chOff x="7267348" y="3216953"/>
              <a:chExt cx="2481943" cy="2943051"/>
            </a:xfrm>
            <a:solidFill>
              <a:schemeClr val="accent6">
                <a:lumMod val="75000"/>
              </a:schemeClr>
            </a:solidFill>
          </xdr:grpSpPr>
          <xdr:sp macro="" textlink="">
            <xdr:nvSpPr>
              <xdr:cNvPr id="122" name="Forma libre: forma 121">
                <a:extLst>
                  <a:ext uri="{FF2B5EF4-FFF2-40B4-BE49-F238E27FC236}">
                    <a16:creationId xmlns:a16="http://schemas.microsoft.com/office/drawing/2014/main" id="{00000000-0008-0000-0000-00007A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25" name="Rectángulo: esquinas redondeadas 124">
                <a:extLst>
                  <a:ext uri="{FF2B5EF4-FFF2-40B4-BE49-F238E27FC236}">
                    <a16:creationId xmlns:a16="http://schemas.microsoft.com/office/drawing/2014/main" id="{00000000-0008-0000-0000-00007D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28" name="TextBox 90">
                <a:extLst>
                  <a:ext uri="{FF2B5EF4-FFF2-40B4-BE49-F238E27FC236}">
                    <a16:creationId xmlns:a16="http://schemas.microsoft.com/office/drawing/2014/main" id="{00000000-0008-0000-0000-000080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08</a:t>
                </a:r>
                <a:endParaRPr lang="en-US" sz="1100" b="1">
                  <a:solidFill>
                    <a:schemeClr val="bg1"/>
                  </a:solidFill>
                  <a:latin typeface="Poppins SemiBold" pitchFamily="2" charset="77"/>
                  <a:ea typeface="League Spartan" charset="0"/>
                  <a:cs typeface="Poppins SemiBold" pitchFamily="2" charset="77"/>
                </a:endParaRPr>
              </a:p>
            </xdr:txBody>
          </xdr:sp>
        </xdr:grpSp>
      </xdr:grpSp>
      <xdr:sp macro="" textlink="">
        <xdr:nvSpPr>
          <xdr:cNvPr id="131" name="Freeform 130">
            <a:extLst>
              <a:ext uri="{FF2B5EF4-FFF2-40B4-BE49-F238E27FC236}">
                <a16:creationId xmlns:a16="http://schemas.microsoft.com/office/drawing/2014/main" id="{00000000-0008-0000-0000-000083000000}"/>
              </a:ext>
            </a:extLst>
          </xdr:cNvPr>
          <xdr:cNvSpPr>
            <a:spLocks noEditPoints="1"/>
          </xdr:cNvSpPr>
        </xdr:nvSpPr>
        <xdr:spPr bwMode="auto">
          <a:xfrm>
            <a:off x="10436678" y="2381250"/>
            <a:ext cx="394608" cy="408214"/>
          </a:xfrm>
          <a:custGeom>
            <a:avLst/>
            <a:gdLst>
              <a:gd name="T0" fmla="*/ 0 w 176"/>
              <a:gd name="T1" fmla="*/ 16 h 176"/>
              <a:gd name="T2" fmla="*/ 160 w 176"/>
              <a:gd name="T3" fmla="*/ 176 h 176"/>
              <a:gd name="T4" fmla="*/ 160 w 176"/>
              <a:gd name="T5" fmla="*/ 0 h 176"/>
              <a:gd name="T6" fmla="*/ 36 w 176"/>
              <a:gd name="T7" fmla="*/ 8 h 176"/>
              <a:gd name="T8" fmla="*/ 8 w 176"/>
              <a:gd name="T9" fmla="*/ 44 h 176"/>
              <a:gd name="T10" fmla="*/ 84 w 176"/>
              <a:gd name="T11" fmla="*/ 14 h 176"/>
              <a:gd name="T12" fmla="*/ 70 w 176"/>
              <a:gd name="T13" fmla="*/ 22 h 176"/>
              <a:gd name="T14" fmla="*/ 68 w 176"/>
              <a:gd name="T15" fmla="*/ 54 h 176"/>
              <a:gd name="T16" fmla="*/ 46 w 176"/>
              <a:gd name="T17" fmla="*/ 63 h 176"/>
              <a:gd name="T18" fmla="*/ 22 w 176"/>
              <a:gd name="T19" fmla="*/ 70 h 176"/>
              <a:gd name="T20" fmla="*/ 14 w 176"/>
              <a:gd name="T21" fmla="*/ 84 h 176"/>
              <a:gd name="T22" fmla="*/ 140 w 176"/>
              <a:gd name="T23" fmla="*/ 168 h 176"/>
              <a:gd name="T24" fmla="*/ 107 w 176"/>
              <a:gd name="T25" fmla="*/ 128 h 176"/>
              <a:gd name="T26" fmla="*/ 140 w 176"/>
              <a:gd name="T27" fmla="*/ 159 h 176"/>
              <a:gd name="T28" fmla="*/ 144 w 176"/>
              <a:gd name="T29" fmla="*/ 136 h 176"/>
              <a:gd name="T30" fmla="*/ 136 w 176"/>
              <a:gd name="T31" fmla="*/ 144 h 176"/>
              <a:gd name="T32" fmla="*/ 148 w 176"/>
              <a:gd name="T33" fmla="*/ 168 h 176"/>
              <a:gd name="T34" fmla="*/ 159 w 176"/>
              <a:gd name="T35" fmla="*/ 140 h 176"/>
              <a:gd name="T36" fmla="*/ 168 w 176"/>
              <a:gd name="T37" fmla="*/ 126 h 176"/>
              <a:gd name="T38" fmla="*/ 132 w 176"/>
              <a:gd name="T39" fmla="*/ 133 h 176"/>
              <a:gd name="T40" fmla="*/ 168 w 176"/>
              <a:gd name="T41" fmla="*/ 112 h 176"/>
              <a:gd name="T42" fmla="*/ 144 w 176"/>
              <a:gd name="T43" fmla="*/ 96 h 176"/>
              <a:gd name="T44" fmla="*/ 68 w 176"/>
              <a:gd name="T45" fmla="*/ 168 h 176"/>
              <a:gd name="T46" fmla="*/ 76 w 176"/>
              <a:gd name="T47" fmla="*/ 144 h 176"/>
              <a:gd name="T48" fmla="*/ 70 w 176"/>
              <a:gd name="T49" fmla="*/ 113 h 176"/>
              <a:gd name="T50" fmla="*/ 88 w 176"/>
              <a:gd name="T51" fmla="*/ 98 h 176"/>
              <a:gd name="T52" fmla="*/ 114 w 176"/>
              <a:gd name="T53" fmla="*/ 78 h 176"/>
              <a:gd name="T54" fmla="*/ 133 w 176"/>
              <a:gd name="T55" fmla="*/ 64 h 176"/>
              <a:gd name="T56" fmla="*/ 144 w 176"/>
              <a:gd name="T57" fmla="*/ 76 h 176"/>
              <a:gd name="T58" fmla="*/ 168 w 176"/>
              <a:gd name="T59" fmla="*/ 103 h 176"/>
              <a:gd name="T60" fmla="*/ 144 w 176"/>
              <a:gd name="T61" fmla="*/ 68 h 176"/>
              <a:gd name="T62" fmla="*/ 133 w 176"/>
              <a:gd name="T63" fmla="*/ 56 h 176"/>
              <a:gd name="T64" fmla="*/ 106 w 176"/>
              <a:gd name="T65" fmla="*/ 78 h 176"/>
              <a:gd name="T66" fmla="*/ 74 w 176"/>
              <a:gd name="T67" fmla="*/ 90 h 176"/>
              <a:gd name="T68" fmla="*/ 70 w 176"/>
              <a:gd name="T69" fmla="*/ 124 h 176"/>
              <a:gd name="T70" fmla="*/ 56 w 176"/>
              <a:gd name="T71" fmla="*/ 155 h 176"/>
              <a:gd name="T72" fmla="*/ 8 w 176"/>
              <a:gd name="T73" fmla="*/ 160 h 176"/>
              <a:gd name="T74" fmla="*/ 22 w 176"/>
              <a:gd name="T75" fmla="*/ 86 h 176"/>
              <a:gd name="T76" fmla="*/ 50 w 176"/>
              <a:gd name="T77" fmla="*/ 75 h 176"/>
              <a:gd name="T78" fmla="*/ 75 w 176"/>
              <a:gd name="T79" fmla="*/ 58 h 176"/>
              <a:gd name="T80" fmla="*/ 78 w 176"/>
              <a:gd name="T81" fmla="*/ 24 h 176"/>
              <a:gd name="T82" fmla="*/ 92 w 176"/>
              <a:gd name="T83" fmla="*/ 8 h 176"/>
              <a:gd name="T84" fmla="*/ 168 w 176"/>
              <a:gd name="T85" fmla="*/ 6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176" h="176">
                <a:moveTo>
                  <a:pt x="160" y="0"/>
                </a:moveTo>
                <a:cubicBezTo>
                  <a:pt x="16" y="0"/>
                  <a:pt x="16" y="0"/>
                  <a:pt x="16" y="0"/>
                </a:cubicBezTo>
                <a:cubicBezTo>
                  <a:pt x="7" y="0"/>
                  <a:pt x="0" y="7"/>
                  <a:pt x="0" y="16"/>
                </a:cubicBezTo>
                <a:cubicBezTo>
                  <a:pt x="0" y="160"/>
                  <a:pt x="0" y="160"/>
                  <a:pt x="0" y="160"/>
                </a:cubicBezTo>
                <a:cubicBezTo>
                  <a:pt x="0" y="169"/>
                  <a:pt x="7" y="176"/>
                  <a:pt x="16" y="176"/>
                </a:cubicBezTo>
                <a:cubicBezTo>
                  <a:pt x="160" y="176"/>
                  <a:pt x="160" y="176"/>
                  <a:pt x="160" y="176"/>
                </a:cubicBezTo>
                <a:cubicBezTo>
                  <a:pt x="169" y="176"/>
                  <a:pt x="176" y="169"/>
                  <a:pt x="176" y="160"/>
                </a:cubicBezTo>
                <a:cubicBezTo>
                  <a:pt x="176" y="16"/>
                  <a:pt x="176" y="16"/>
                  <a:pt x="176" y="16"/>
                </a:cubicBezTo>
                <a:cubicBezTo>
                  <a:pt x="176" y="7"/>
                  <a:pt x="169" y="0"/>
                  <a:pt x="160" y="0"/>
                </a:cubicBezTo>
                <a:moveTo>
                  <a:pt x="8" y="16"/>
                </a:moveTo>
                <a:cubicBezTo>
                  <a:pt x="8" y="12"/>
                  <a:pt x="12" y="8"/>
                  <a:pt x="16" y="8"/>
                </a:cubicBezTo>
                <a:cubicBezTo>
                  <a:pt x="36" y="8"/>
                  <a:pt x="36" y="8"/>
                  <a:pt x="36" y="8"/>
                </a:cubicBezTo>
                <a:cubicBezTo>
                  <a:pt x="34" y="22"/>
                  <a:pt x="22" y="34"/>
                  <a:pt x="8" y="36"/>
                </a:cubicBezTo>
                <a:lnTo>
                  <a:pt x="8" y="16"/>
                </a:lnTo>
                <a:close/>
                <a:moveTo>
                  <a:pt x="8" y="44"/>
                </a:moveTo>
                <a:cubicBezTo>
                  <a:pt x="27" y="42"/>
                  <a:pt x="42" y="27"/>
                  <a:pt x="44" y="8"/>
                </a:cubicBezTo>
                <a:cubicBezTo>
                  <a:pt x="84" y="8"/>
                  <a:pt x="84" y="8"/>
                  <a:pt x="84" y="8"/>
                </a:cubicBezTo>
                <a:cubicBezTo>
                  <a:pt x="84" y="14"/>
                  <a:pt x="84" y="14"/>
                  <a:pt x="84" y="14"/>
                </a:cubicBezTo>
                <a:cubicBezTo>
                  <a:pt x="84" y="14"/>
                  <a:pt x="84" y="14"/>
                  <a:pt x="84" y="14"/>
                </a:cubicBezTo>
                <a:cubicBezTo>
                  <a:pt x="76" y="16"/>
                  <a:pt x="76" y="16"/>
                  <a:pt x="76" y="16"/>
                </a:cubicBezTo>
                <a:cubicBezTo>
                  <a:pt x="73" y="17"/>
                  <a:pt x="71" y="19"/>
                  <a:pt x="70" y="22"/>
                </a:cubicBezTo>
                <a:cubicBezTo>
                  <a:pt x="68" y="27"/>
                  <a:pt x="66" y="33"/>
                  <a:pt x="63" y="38"/>
                </a:cubicBezTo>
                <a:cubicBezTo>
                  <a:pt x="62" y="41"/>
                  <a:pt x="62" y="44"/>
                  <a:pt x="63" y="46"/>
                </a:cubicBezTo>
                <a:cubicBezTo>
                  <a:pt x="68" y="54"/>
                  <a:pt x="68" y="54"/>
                  <a:pt x="68" y="54"/>
                </a:cubicBezTo>
                <a:cubicBezTo>
                  <a:pt x="54" y="68"/>
                  <a:pt x="54" y="68"/>
                  <a:pt x="54" y="68"/>
                </a:cubicBezTo>
                <a:cubicBezTo>
                  <a:pt x="54" y="68"/>
                  <a:pt x="54" y="68"/>
                  <a:pt x="54" y="68"/>
                </a:cubicBezTo>
                <a:cubicBezTo>
                  <a:pt x="46" y="63"/>
                  <a:pt x="46" y="63"/>
                  <a:pt x="46" y="63"/>
                </a:cubicBezTo>
                <a:cubicBezTo>
                  <a:pt x="45" y="62"/>
                  <a:pt x="44" y="62"/>
                  <a:pt x="42" y="62"/>
                </a:cubicBezTo>
                <a:cubicBezTo>
                  <a:pt x="41" y="62"/>
                  <a:pt x="39" y="62"/>
                  <a:pt x="38" y="63"/>
                </a:cubicBezTo>
                <a:cubicBezTo>
                  <a:pt x="33" y="66"/>
                  <a:pt x="27" y="68"/>
                  <a:pt x="22" y="70"/>
                </a:cubicBezTo>
                <a:cubicBezTo>
                  <a:pt x="19" y="71"/>
                  <a:pt x="17" y="73"/>
                  <a:pt x="16" y="76"/>
                </a:cubicBezTo>
                <a:cubicBezTo>
                  <a:pt x="14" y="84"/>
                  <a:pt x="14" y="84"/>
                  <a:pt x="14" y="84"/>
                </a:cubicBezTo>
                <a:cubicBezTo>
                  <a:pt x="14" y="84"/>
                  <a:pt x="14" y="84"/>
                  <a:pt x="14" y="84"/>
                </a:cubicBezTo>
                <a:cubicBezTo>
                  <a:pt x="8" y="84"/>
                  <a:pt x="8" y="84"/>
                  <a:pt x="8" y="84"/>
                </a:cubicBezTo>
                <a:lnTo>
                  <a:pt x="8" y="44"/>
                </a:lnTo>
                <a:close/>
                <a:moveTo>
                  <a:pt x="140" y="168"/>
                </a:moveTo>
                <a:cubicBezTo>
                  <a:pt x="112" y="168"/>
                  <a:pt x="112" y="168"/>
                  <a:pt x="112" y="168"/>
                </a:cubicBezTo>
                <a:cubicBezTo>
                  <a:pt x="107" y="161"/>
                  <a:pt x="104" y="153"/>
                  <a:pt x="104" y="144"/>
                </a:cubicBezTo>
                <a:cubicBezTo>
                  <a:pt x="104" y="138"/>
                  <a:pt x="105" y="133"/>
                  <a:pt x="107" y="128"/>
                </a:cubicBezTo>
                <a:cubicBezTo>
                  <a:pt x="129" y="140"/>
                  <a:pt x="129" y="140"/>
                  <a:pt x="129" y="140"/>
                </a:cubicBezTo>
                <a:cubicBezTo>
                  <a:pt x="128" y="141"/>
                  <a:pt x="128" y="143"/>
                  <a:pt x="128" y="144"/>
                </a:cubicBezTo>
                <a:cubicBezTo>
                  <a:pt x="128" y="151"/>
                  <a:pt x="133" y="158"/>
                  <a:pt x="140" y="159"/>
                </a:cubicBezTo>
                <a:lnTo>
                  <a:pt x="140" y="168"/>
                </a:lnTo>
                <a:close/>
                <a:moveTo>
                  <a:pt x="136" y="144"/>
                </a:moveTo>
                <a:cubicBezTo>
                  <a:pt x="136" y="140"/>
                  <a:pt x="140" y="136"/>
                  <a:pt x="144" y="136"/>
                </a:cubicBezTo>
                <a:cubicBezTo>
                  <a:pt x="148" y="136"/>
                  <a:pt x="152" y="140"/>
                  <a:pt x="152" y="144"/>
                </a:cubicBezTo>
                <a:cubicBezTo>
                  <a:pt x="152" y="148"/>
                  <a:pt x="148" y="152"/>
                  <a:pt x="144" y="152"/>
                </a:cubicBezTo>
                <a:cubicBezTo>
                  <a:pt x="140" y="152"/>
                  <a:pt x="136" y="148"/>
                  <a:pt x="136" y="144"/>
                </a:cubicBezTo>
                <a:moveTo>
                  <a:pt x="168" y="160"/>
                </a:moveTo>
                <a:cubicBezTo>
                  <a:pt x="168" y="164"/>
                  <a:pt x="164" y="168"/>
                  <a:pt x="160" y="168"/>
                </a:cubicBezTo>
                <a:cubicBezTo>
                  <a:pt x="148" y="168"/>
                  <a:pt x="148" y="168"/>
                  <a:pt x="148" y="168"/>
                </a:cubicBezTo>
                <a:cubicBezTo>
                  <a:pt x="148" y="159"/>
                  <a:pt x="148" y="159"/>
                  <a:pt x="148" y="159"/>
                </a:cubicBezTo>
                <a:cubicBezTo>
                  <a:pt x="155" y="158"/>
                  <a:pt x="160" y="151"/>
                  <a:pt x="160" y="144"/>
                </a:cubicBezTo>
                <a:cubicBezTo>
                  <a:pt x="160" y="143"/>
                  <a:pt x="160" y="141"/>
                  <a:pt x="159" y="140"/>
                </a:cubicBezTo>
                <a:cubicBezTo>
                  <a:pt x="168" y="135"/>
                  <a:pt x="168" y="135"/>
                  <a:pt x="168" y="135"/>
                </a:cubicBezTo>
                <a:lnTo>
                  <a:pt x="168" y="160"/>
                </a:lnTo>
                <a:close/>
                <a:moveTo>
                  <a:pt x="168" y="126"/>
                </a:moveTo>
                <a:cubicBezTo>
                  <a:pt x="156" y="133"/>
                  <a:pt x="156" y="133"/>
                  <a:pt x="156" y="133"/>
                </a:cubicBezTo>
                <a:cubicBezTo>
                  <a:pt x="153" y="130"/>
                  <a:pt x="149" y="128"/>
                  <a:pt x="144" y="128"/>
                </a:cubicBezTo>
                <a:cubicBezTo>
                  <a:pt x="139" y="128"/>
                  <a:pt x="135" y="130"/>
                  <a:pt x="132" y="133"/>
                </a:cubicBezTo>
                <a:cubicBezTo>
                  <a:pt x="111" y="121"/>
                  <a:pt x="111" y="121"/>
                  <a:pt x="111" y="121"/>
                </a:cubicBezTo>
                <a:cubicBezTo>
                  <a:pt x="118" y="111"/>
                  <a:pt x="130" y="104"/>
                  <a:pt x="144" y="104"/>
                </a:cubicBezTo>
                <a:cubicBezTo>
                  <a:pt x="153" y="104"/>
                  <a:pt x="161" y="107"/>
                  <a:pt x="168" y="112"/>
                </a:cubicBezTo>
                <a:lnTo>
                  <a:pt x="168" y="126"/>
                </a:lnTo>
                <a:close/>
                <a:moveTo>
                  <a:pt x="168" y="103"/>
                </a:moveTo>
                <a:cubicBezTo>
                  <a:pt x="161" y="98"/>
                  <a:pt x="153" y="96"/>
                  <a:pt x="144" y="96"/>
                </a:cubicBezTo>
                <a:cubicBezTo>
                  <a:pt x="117" y="96"/>
                  <a:pt x="96" y="117"/>
                  <a:pt x="96" y="144"/>
                </a:cubicBezTo>
                <a:cubicBezTo>
                  <a:pt x="96" y="153"/>
                  <a:pt x="98" y="161"/>
                  <a:pt x="103" y="168"/>
                </a:cubicBezTo>
                <a:cubicBezTo>
                  <a:pt x="68" y="168"/>
                  <a:pt x="68" y="168"/>
                  <a:pt x="68" y="168"/>
                </a:cubicBezTo>
                <a:cubicBezTo>
                  <a:pt x="64" y="155"/>
                  <a:pt x="64" y="155"/>
                  <a:pt x="64" y="155"/>
                </a:cubicBezTo>
                <a:cubicBezTo>
                  <a:pt x="72" y="151"/>
                  <a:pt x="72" y="151"/>
                  <a:pt x="72" y="151"/>
                </a:cubicBezTo>
                <a:cubicBezTo>
                  <a:pt x="74" y="150"/>
                  <a:pt x="76" y="147"/>
                  <a:pt x="76" y="144"/>
                </a:cubicBezTo>
                <a:cubicBezTo>
                  <a:pt x="76" y="138"/>
                  <a:pt x="77" y="132"/>
                  <a:pt x="78" y="126"/>
                </a:cubicBezTo>
                <a:cubicBezTo>
                  <a:pt x="79" y="124"/>
                  <a:pt x="78" y="121"/>
                  <a:pt x="76" y="118"/>
                </a:cubicBezTo>
                <a:cubicBezTo>
                  <a:pt x="70" y="113"/>
                  <a:pt x="70" y="113"/>
                  <a:pt x="70" y="113"/>
                </a:cubicBezTo>
                <a:cubicBezTo>
                  <a:pt x="70" y="113"/>
                  <a:pt x="70" y="113"/>
                  <a:pt x="70" y="113"/>
                </a:cubicBezTo>
                <a:cubicBezTo>
                  <a:pt x="80" y="95"/>
                  <a:pt x="80" y="95"/>
                  <a:pt x="80" y="95"/>
                </a:cubicBezTo>
                <a:cubicBezTo>
                  <a:pt x="88" y="98"/>
                  <a:pt x="88" y="98"/>
                  <a:pt x="88" y="98"/>
                </a:cubicBezTo>
                <a:cubicBezTo>
                  <a:pt x="91" y="99"/>
                  <a:pt x="94" y="98"/>
                  <a:pt x="96" y="96"/>
                </a:cubicBezTo>
                <a:cubicBezTo>
                  <a:pt x="100" y="92"/>
                  <a:pt x="105" y="88"/>
                  <a:pt x="110" y="85"/>
                </a:cubicBezTo>
                <a:cubicBezTo>
                  <a:pt x="112" y="83"/>
                  <a:pt x="114" y="81"/>
                  <a:pt x="114" y="78"/>
                </a:cubicBezTo>
                <a:cubicBezTo>
                  <a:pt x="114" y="69"/>
                  <a:pt x="114" y="69"/>
                  <a:pt x="114" y="69"/>
                </a:cubicBezTo>
                <a:cubicBezTo>
                  <a:pt x="114" y="69"/>
                  <a:pt x="114" y="69"/>
                  <a:pt x="114" y="69"/>
                </a:cubicBezTo>
                <a:cubicBezTo>
                  <a:pt x="133" y="64"/>
                  <a:pt x="133" y="64"/>
                  <a:pt x="133" y="64"/>
                </a:cubicBezTo>
                <a:cubicBezTo>
                  <a:pt x="137" y="72"/>
                  <a:pt x="137" y="72"/>
                  <a:pt x="137" y="72"/>
                </a:cubicBezTo>
                <a:cubicBezTo>
                  <a:pt x="138" y="73"/>
                  <a:pt x="139" y="74"/>
                  <a:pt x="140" y="75"/>
                </a:cubicBezTo>
                <a:cubicBezTo>
                  <a:pt x="141" y="75"/>
                  <a:pt x="143" y="76"/>
                  <a:pt x="144" y="76"/>
                </a:cubicBezTo>
                <a:cubicBezTo>
                  <a:pt x="150" y="76"/>
                  <a:pt x="156" y="77"/>
                  <a:pt x="162" y="78"/>
                </a:cubicBezTo>
                <a:cubicBezTo>
                  <a:pt x="164" y="79"/>
                  <a:pt x="166" y="78"/>
                  <a:pt x="168" y="77"/>
                </a:cubicBezTo>
                <a:lnTo>
                  <a:pt x="168" y="103"/>
                </a:lnTo>
                <a:close/>
                <a:moveTo>
                  <a:pt x="168" y="66"/>
                </a:moveTo>
                <a:cubicBezTo>
                  <a:pt x="164" y="70"/>
                  <a:pt x="164" y="70"/>
                  <a:pt x="164" y="70"/>
                </a:cubicBezTo>
                <a:cubicBezTo>
                  <a:pt x="157" y="69"/>
                  <a:pt x="151" y="68"/>
                  <a:pt x="144" y="68"/>
                </a:cubicBezTo>
                <a:cubicBezTo>
                  <a:pt x="140" y="60"/>
                  <a:pt x="140" y="60"/>
                  <a:pt x="140" y="60"/>
                </a:cubicBezTo>
                <a:cubicBezTo>
                  <a:pt x="139" y="59"/>
                  <a:pt x="138" y="57"/>
                  <a:pt x="136" y="57"/>
                </a:cubicBezTo>
                <a:cubicBezTo>
                  <a:pt x="135" y="56"/>
                  <a:pt x="134" y="56"/>
                  <a:pt x="133" y="56"/>
                </a:cubicBezTo>
                <a:cubicBezTo>
                  <a:pt x="110" y="62"/>
                  <a:pt x="110" y="62"/>
                  <a:pt x="110" y="62"/>
                </a:cubicBezTo>
                <a:cubicBezTo>
                  <a:pt x="107" y="63"/>
                  <a:pt x="106" y="66"/>
                  <a:pt x="106" y="69"/>
                </a:cubicBezTo>
                <a:cubicBezTo>
                  <a:pt x="106" y="78"/>
                  <a:pt x="106" y="78"/>
                  <a:pt x="106" y="78"/>
                </a:cubicBezTo>
                <a:cubicBezTo>
                  <a:pt x="100" y="81"/>
                  <a:pt x="95" y="85"/>
                  <a:pt x="90" y="90"/>
                </a:cubicBezTo>
                <a:cubicBezTo>
                  <a:pt x="82" y="88"/>
                  <a:pt x="82" y="88"/>
                  <a:pt x="82" y="88"/>
                </a:cubicBezTo>
                <a:cubicBezTo>
                  <a:pt x="79" y="87"/>
                  <a:pt x="75" y="87"/>
                  <a:pt x="74" y="90"/>
                </a:cubicBezTo>
                <a:cubicBezTo>
                  <a:pt x="62" y="110"/>
                  <a:pt x="62" y="110"/>
                  <a:pt x="62" y="110"/>
                </a:cubicBezTo>
                <a:cubicBezTo>
                  <a:pt x="60" y="113"/>
                  <a:pt x="62" y="116"/>
                  <a:pt x="64" y="118"/>
                </a:cubicBezTo>
                <a:cubicBezTo>
                  <a:pt x="70" y="124"/>
                  <a:pt x="70" y="124"/>
                  <a:pt x="70" y="124"/>
                </a:cubicBezTo>
                <a:cubicBezTo>
                  <a:pt x="69" y="131"/>
                  <a:pt x="68" y="137"/>
                  <a:pt x="68" y="144"/>
                </a:cubicBezTo>
                <a:cubicBezTo>
                  <a:pt x="60" y="148"/>
                  <a:pt x="60" y="148"/>
                  <a:pt x="60" y="148"/>
                </a:cubicBezTo>
                <a:cubicBezTo>
                  <a:pt x="58" y="150"/>
                  <a:pt x="55" y="152"/>
                  <a:pt x="56" y="155"/>
                </a:cubicBezTo>
                <a:cubicBezTo>
                  <a:pt x="59" y="168"/>
                  <a:pt x="59" y="168"/>
                  <a:pt x="59" y="168"/>
                </a:cubicBezTo>
                <a:cubicBezTo>
                  <a:pt x="16" y="168"/>
                  <a:pt x="16" y="168"/>
                  <a:pt x="16" y="168"/>
                </a:cubicBezTo>
                <a:cubicBezTo>
                  <a:pt x="12" y="168"/>
                  <a:pt x="8" y="164"/>
                  <a:pt x="8" y="160"/>
                </a:cubicBezTo>
                <a:cubicBezTo>
                  <a:pt x="8" y="92"/>
                  <a:pt x="8" y="92"/>
                  <a:pt x="8" y="92"/>
                </a:cubicBezTo>
                <a:cubicBezTo>
                  <a:pt x="16" y="92"/>
                  <a:pt x="16" y="92"/>
                  <a:pt x="16" y="92"/>
                </a:cubicBezTo>
                <a:cubicBezTo>
                  <a:pt x="19" y="92"/>
                  <a:pt x="21" y="89"/>
                  <a:pt x="22" y="86"/>
                </a:cubicBezTo>
                <a:cubicBezTo>
                  <a:pt x="24" y="78"/>
                  <a:pt x="24" y="78"/>
                  <a:pt x="24" y="78"/>
                </a:cubicBezTo>
                <a:cubicBezTo>
                  <a:pt x="30" y="76"/>
                  <a:pt x="36" y="73"/>
                  <a:pt x="42" y="70"/>
                </a:cubicBezTo>
                <a:cubicBezTo>
                  <a:pt x="50" y="75"/>
                  <a:pt x="50" y="75"/>
                  <a:pt x="50" y="75"/>
                </a:cubicBezTo>
                <a:cubicBezTo>
                  <a:pt x="51" y="75"/>
                  <a:pt x="53" y="76"/>
                  <a:pt x="54" y="76"/>
                </a:cubicBezTo>
                <a:cubicBezTo>
                  <a:pt x="56" y="76"/>
                  <a:pt x="57" y="76"/>
                  <a:pt x="58" y="75"/>
                </a:cubicBezTo>
                <a:cubicBezTo>
                  <a:pt x="75" y="58"/>
                  <a:pt x="75" y="58"/>
                  <a:pt x="75" y="58"/>
                </a:cubicBezTo>
                <a:cubicBezTo>
                  <a:pt x="77" y="56"/>
                  <a:pt x="76" y="52"/>
                  <a:pt x="75" y="50"/>
                </a:cubicBezTo>
                <a:cubicBezTo>
                  <a:pt x="70" y="42"/>
                  <a:pt x="70" y="42"/>
                  <a:pt x="70" y="42"/>
                </a:cubicBezTo>
                <a:cubicBezTo>
                  <a:pt x="73" y="36"/>
                  <a:pt x="76" y="30"/>
                  <a:pt x="78" y="24"/>
                </a:cubicBezTo>
                <a:cubicBezTo>
                  <a:pt x="86" y="22"/>
                  <a:pt x="86" y="22"/>
                  <a:pt x="86" y="22"/>
                </a:cubicBezTo>
                <a:cubicBezTo>
                  <a:pt x="89" y="21"/>
                  <a:pt x="92" y="19"/>
                  <a:pt x="92" y="16"/>
                </a:cubicBezTo>
                <a:cubicBezTo>
                  <a:pt x="92" y="8"/>
                  <a:pt x="92" y="8"/>
                  <a:pt x="92" y="8"/>
                </a:cubicBezTo>
                <a:cubicBezTo>
                  <a:pt x="160" y="8"/>
                  <a:pt x="160" y="8"/>
                  <a:pt x="160" y="8"/>
                </a:cubicBezTo>
                <a:cubicBezTo>
                  <a:pt x="164" y="8"/>
                  <a:pt x="168" y="12"/>
                  <a:pt x="168" y="16"/>
                </a:cubicBezTo>
                <a:lnTo>
                  <a:pt x="168" y="66"/>
                </a:lnTo>
                <a:close/>
              </a:path>
            </a:pathLst>
          </a:custGeom>
          <a:solidFill>
            <a:schemeClr val="accent6">
              <a:lumMod val="75000"/>
            </a:schemeClr>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4</xdr:col>
      <xdr:colOff>680358</xdr:colOff>
      <xdr:row>7</xdr:row>
      <xdr:rowOff>163284</xdr:rowOff>
    </xdr:from>
    <xdr:to>
      <xdr:col>6</xdr:col>
      <xdr:colOff>299358</xdr:colOff>
      <xdr:row>15</xdr:row>
      <xdr:rowOff>0</xdr:rowOff>
    </xdr:to>
    <xdr:grpSp>
      <xdr:nvGrpSpPr>
        <xdr:cNvPr id="167" name="Grupo 166">
          <a:hlinkClick xmlns:r="http://schemas.openxmlformats.org/officeDocument/2006/relationships" r:id="rId10"/>
          <a:extLst>
            <a:ext uri="{FF2B5EF4-FFF2-40B4-BE49-F238E27FC236}">
              <a16:creationId xmlns:a16="http://schemas.microsoft.com/office/drawing/2014/main" id="{00000000-0008-0000-0000-0000A7000000}"/>
            </a:ext>
          </a:extLst>
        </xdr:cNvPr>
        <xdr:cNvGrpSpPr/>
      </xdr:nvGrpSpPr>
      <xdr:grpSpPr>
        <a:xfrm>
          <a:off x="5871483" y="2941409"/>
          <a:ext cx="1143000" cy="1328966"/>
          <a:chOff x="2666998" y="4245427"/>
          <a:chExt cx="1143000" cy="1333501"/>
        </a:xfrm>
      </xdr:grpSpPr>
      <xdr:grpSp>
        <xdr:nvGrpSpPr>
          <xdr:cNvPr id="162" name="Grupo 161">
            <a:extLst>
              <a:ext uri="{FF2B5EF4-FFF2-40B4-BE49-F238E27FC236}">
                <a16:creationId xmlns:a16="http://schemas.microsoft.com/office/drawing/2014/main" id="{00000000-0008-0000-0000-0000A2000000}"/>
              </a:ext>
            </a:extLst>
          </xdr:cNvPr>
          <xdr:cNvGrpSpPr/>
        </xdr:nvGrpSpPr>
        <xdr:grpSpPr>
          <a:xfrm>
            <a:off x="2666998" y="4245427"/>
            <a:ext cx="1143000" cy="1333501"/>
            <a:chOff x="7267348" y="3216953"/>
            <a:chExt cx="2481943" cy="2943051"/>
          </a:xfrm>
          <a:solidFill>
            <a:schemeClr val="tx2">
              <a:lumMod val="75000"/>
            </a:schemeClr>
          </a:solidFill>
        </xdr:grpSpPr>
        <xdr:sp macro="" textlink="">
          <xdr:nvSpPr>
            <xdr:cNvPr id="163" name="Forma libre: forma 162">
              <a:extLst>
                <a:ext uri="{FF2B5EF4-FFF2-40B4-BE49-F238E27FC236}">
                  <a16:creationId xmlns:a16="http://schemas.microsoft.com/office/drawing/2014/main" id="{00000000-0008-0000-0000-0000A3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64" name="Rectángulo: esquinas redondeadas 163">
              <a:extLst>
                <a:ext uri="{FF2B5EF4-FFF2-40B4-BE49-F238E27FC236}">
                  <a16:creationId xmlns:a16="http://schemas.microsoft.com/office/drawing/2014/main" id="{00000000-0008-0000-0000-0000A4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65" name="TextBox 90">
              <a:hlinkClick xmlns:r="http://schemas.openxmlformats.org/officeDocument/2006/relationships" r:id="rId10"/>
              <a:extLst>
                <a:ext uri="{FF2B5EF4-FFF2-40B4-BE49-F238E27FC236}">
                  <a16:creationId xmlns:a16="http://schemas.microsoft.com/office/drawing/2014/main" id="{00000000-0008-0000-0000-0000A5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05</a:t>
              </a:r>
              <a:endParaRPr lang="en-US" sz="1100" b="1">
                <a:solidFill>
                  <a:schemeClr val="bg1"/>
                </a:solidFill>
                <a:latin typeface="Poppins SemiBold" pitchFamily="2" charset="77"/>
                <a:ea typeface="League Spartan" charset="0"/>
                <a:cs typeface="Poppins SemiBold" pitchFamily="2" charset="77"/>
              </a:endParaRPr>
            </a:p>
          </xdr:txBody>
        </xdr:sp>
      </xdr:grpSp>
      <xdr:sp macro="" textlink="">
        <xdr:nvSpPr>
          <xdr:cNvPr id="166" name="Freeform 109">
            <a:extLst>
              <a:ext uri="{FF2B5EF4-FFF2-40B4-BE49-F238E27FC236}">
                <a16:creationId xmlns:a16="http://schemas.microsoft.com/office/drawing/2014/main" id="{00000000-0008-0000-0000-0000A6000000}"/>
              </a:ext>
            </a:extLst>
          </xdr:cNvPr>
          <xdr:cNvSpPr>
            <a:spLocks noEditPoints="1"/>
          </xdr:cNvSpPr>
        </xdr:nvSpPr>
        <xdr:spPr bwMode="auto">
          <a:xfrm>
            <a:off x="3075214" y="4503965"/>
            <a:ext cx="381000" cy="388703"/>
          </a:xfrm>
          <a:custGeom>
            <a:avLst/>
            <a:gdLst>
              <a:gd name="T0" fmla="*/ 112 w 176"/>
              <a:gd name="T1" fmla="*/ 72 h 176"/>
              <a:gd name="T2" fmla="*/ 80 w 176"/>
              <a:gd name="T3" fmla="*/ 72 h 176"/>
              <a:gd name="T4" fmla="*/ 80 w 176"/>
              <a:gd name="T5" fmla="*/ 40 h 176"/>
              <a:gd name="T6" fmla="*/ 76 w 176"/>
              <a:gd name="T7" fmla="*/ 36 h 176"/>
              <a:gd name="T8" fmla="*/ 72 w 176"/>
              <a:gd name="T9" fmla="*/ 40 h 176"/>
              <a:gd name="T10" fmla="*/ 72 w 176"/>
              <a:gd name="T11" fmla="*/ 72 h 176"/>
              <a:gd name="T12" fmla="*/ 40 w 176"/>
              <a:gd name="T13" fmla="*/ 72 h 176"/>
              <a:gd name="T14" fmla="*/ 36 w 176"/>
              <a:gd name="T15" fmla="*/ 76 h 176"/>
              <a:gd name="T16" fmla="*/ 40 w 176"/>
              <a:gd name="T17" fmla="*/ 80 h 176"/>
              <a:gd name="T18" fmla="*/ 72 w 176"/>
              <a:gd name="T19" fmla="*/ 80 h 176"/>
              <a:gd name="T20" fmla="*/ 72 w 176"/>
              <a:gd name="T21" fmla="*/ 112 h 176"/>
              <a:gd name="T22" fmla="*/ 76 w 176"/>
              <a:gd name="T23" fmla="*/ 116 h 176"/>
              <a:gd name="T24" fmla="*/ 80 w 176"/>
              <a:gd name="T25" fmla="*/ 112 h 176"/>
              <a:gd name="T26" fmla="*/ 80 w 176"/>
              <a:gd name="T27" fmla="*/ 80 h 176"/>
              <a:gd name="T28" fmla="*/ 112 w 176"/>
              <a:gd name="T29" fmla="*/ 80 h 176"/>
              <a:gd name="T30" fmla="*/ 116 w 176"/>
              <a:gd name="T31" fmla="*/ 76 h 176"/>
              <a:gd name="T32" fmla="*/ 112 w 176"/>
              <a:gd name="T33" fmla="*/ 72 h 176"/>
              <a:gd name="T34" fmla="*/ 175 w 176"/>
              <a:gd name="T35" fmla="*/ 169 h 176"/>
              <a:gd name="T36" fmla="*/ 132 w 176"/>
              <a:gd name="T37" fmla="*/ 127 h 176"/>
              <a:gd name="T38" fmla="*/ 152 w 176"/>
              <a:gd name="T39" fmla="*/ 76 h 176"/>
              <a:gd name="T40" fmla="*/ 76 w 176"/>
              <a:gd name="T41" fmla="*/ 0 h 176"/>
              <a:gd name="T42" fmla="*/ 0 w 176"/>
              <a:gd name="T43" fmla="*/ 76 h 176"/>
              <a:gd name="T44" fmla="*/ 76 w 176"/>
              <a:gd name="T45" fmla="*/ 152 h 176"/>
              <a:gd name="T46" fmla="*/ 127 w 176"/>
              <a:gd name="T47" fmla="*/ 132 h 176"/>
              <a:gd name="T48" fmla="*/ 169 w 176"/>
              <a:gd name="T49" fmla="*/ 175 h 176"/>
              <a:gd name="T50" fmla="*/ 172 w 176"/>
              <a:gd name="T51" fmla="*/ 176 h 176"/>
              <a:gd name="T52" fmla="*/ 176 w 176"/>
              <a:gd name="T53" fmla="*/ 172 h 176"/>
              <a:gd name="T54" fmla="*/ 175 w 176"/>
              <a:gd name="T55" fmla="*/ 169 h 176"/>
              <a:gd name="T56" fmla="*/ 76 w 176"/>
              <a:gd name="T57" fmla="*/ 144 h 176"/>
              <a:gd name="T58" fmla="*/ 8 w 176"/>
              <a:gd name="T59" fmla="*/ 76 h 176"/>
              <a:gd name="T60" fmla="*/ 76 w 176"/>
              <a:gd name="T61" fmla="*/ 8 h 176"/>
              <a:gd name="T62" fmla="*/ 144 w 176"/>
              <a:gd name="T63" fmla="*/ 76 h 176"/>
              <a:gd name="T64" fmla="*/ 76 w 176"/>
              <a:gd name="T65" fmla="*/ 144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76" h="176">
                <a:moveTo>
                  <a:pt x="112" y="72"/>
                </a:moveTo>
                <a:cubicBezTo>
                  <a:pt x="80" y="72"/>
                  <a:pt x="80" y="72"/>
                  <a:pt x="80" y="72"/>
                </a:cubicBezTo>
                <a:cubicBezTo>
                  <a:pt x="80" y="40"/>
                  <a:pt x="80" y="40"/>
                  <a:pt x="80" y="40"/>
                </a:cubicBezTo>
                <a:cubicBezTo>
                  <a:pt x="80" y="38"/>
                  <a:pt x="78" y="36"/>
                  <a:pt x="76" y="36"/>
                </a:cubicBezTo>
                <a:cubicBezTo>
                  <a:pt x="74" y="36"/>
                  <a:pt x="72" y="38"/>
                  <a:pt x="72" y="40"/>
                </a:cubicBezTo>
                <a:cubicBezTo>
                  <a:pt x="72" y="72"/>
                  <a:pt x="72" y="72"/>
                  <a:pt x="72" y="72"/>
                </a:cubicBezTo>
                <a:cubicBezTo>
                  <a:pt x="40" y="72"/>
                  <a:pt x="40" y="72"/>
                  <a:pt x="40" y="72"/>
                </a:cubicBezTo>
                <a:cubicBezTo>
                  <a:pt x="38" y="72"/>
                  <a:pt x="36" y="74"/>
                  <a:pt x="36" y="76"/>
                </a:cubicBezTo>
                <a:cubicBezTo>
                  <a:pt x="36" y="78"/>
                  <a:pt x="38" y="80"/>
                  <a:pt x="40" y="80"/>
                </a:cubicBezTo>
                <a:cubicBezTo>
                  <a:pt x="72" y="80"/>
                  <a:pt x="72" y="80"/>
                  <a:pt x="72" y="80"/>
                </a:cubicBezTo>
                <a:cubicBezTo>
                  <a:pt x="72" y="112"/>
                  <a:pt x="72" y="112"/>
                  <a:pt x="72" y="112"/>
                </a:cubicBezTo>
                <a:cubicBezTo>
                  <a:pt x="72" y="114"/>
                  <a:pt x="74" y="116"/>
                  <a:pt x="76" y="116"/>
                </a:cubicBezTo>
                <a:cubicBezTo>
                  <a:pt x="78" y="116"/>
                  <a:pt x="80" y="114"/>
                  <a:pt x="80" y="112"/>
                </a:cubicBezTo>
                <a:cubicBezTo>
                  <a:pt x="80" y="80"/>
                  <a:pt x="80" y="80"/>
                  <a:pt x="80" y="80"/>
                </a:cubicBezTo>
                <a:cubicBezTo>
                  <a:pt x="112" y="80"/>
                  <a:pt x="112" y="80"/>
                  <a:pt x="112" y="80"/>
                </a:cubicBezTo>
                <a:cubicBezTo>
                  <a:pt x="114" y="80"/>
                  <a:pt x="116" y="78"/>
                  <a:pt x="116" y="76"/>
                </a:cubicBezTo>
                <a:cubicBezTo>
                  <a:pt x="116" y="74"/>
                  <a:pt x="114" y="72"/>
                  <a:pt x="112" y="72"/>
                </a:cubicBezTo>
                <a:moveTo>
                  <a:pt x="175" y="169"/>
                </a:moveTo>
                <a:cubicBezTo>
                  <a:pt x="132" y="127"/>
                  <a:pt x="132" y="127"/>
                  <a:pt x="132" y="127"/>
                </a:cubicBezTo>
                <a:cubicBezTo>
                  <a:pt x="145" y="113"/>
                  <a:pt x="152" y="96"/>
                  <a:pt x="152" y="76"/>
                </a:cubicBezTo>
                <a:cubicBezTo>
                  <a:pt x="152" y="34"/>
                  <a:pt x="118" y="0"/>
                  <a:pt x="76" y="0"/>
                </a:cubicBezTo>
                <a:cubicBezTo>
                  <a:pt x="34" y="0"/>
                  <a:pt x="0" y="34"/>
                  <a:pt x="0" y="76"/>
                </a:cubicBezTo>
                <a:cubicBezTo>
                  <a:pt x="0" y="118"/>
                  <a:pt x="34" y="152"/>
                  <a:pt x="76" y="152"/>
                </a:cubicBezTo>
                <a:cubicBezTo>
                  <a:pt x="96" y="152"/>
                  <a:pt x="113" y="145"/>
                  <a:pt x="127" y="132"/>
                </a:cubicBezTo>
                <a:cubicBezTo>
                  <a:pt x="169" y="175"/>
                  <a:pt x="169" y="175"/>
                  <a:pt x="169" y="175"/>
                </a:cubicBezTo>
                <a:cubicBezTo>
                  <a:pt x="170" y="176"/>
                  <a:pt x="171" y="176"/>
                  <a:pt x="172" y="176"/>
                </a:cubicBezTo>
                <a:cubicBezTo>
                  <a:pt x="174" y="176"/>
                  <a:pt x="176" y="174"/>
                  <a:pt x="176" y="172"/>
                </a:cubicBezTo>
                <a:cubicBezTo>
                  <a:pt x="176" y="171"/>
                  <a:pt x="176" y="170"/>
                  <a:pt x="175" y="169"/>
                </a:cubicBezTo>
                <a:moveTo>
                  <a:pt x="76" y="144"/>
                </a:moveTo>
                <a:cubicBezTo>
                  <a:pt x="38" y="144"/>
                  <a:pt x="8" y="114"/>
                  <a:pt x="8" y="76"/>
                </a:cubicBezTo>
                <a:cubicBezTo>
                  <a:pt x="8" y="38"/>
                  <a:pt x="38" y="8"/>
                  <a:pt x="76" y="8"/>
                </a:cubicBezTo>
                <a:cubicBezTo>
                  <a:pt x="114" y="8"/>
                  <a:pt x="144" y="38"/>
                  <a:pt x="144" y="76"/>
                </a:cubicBezTo>
                <a:cubicBezTo>
                  <a:pt x="144" y="114"/>
                  <a:pt x="114" y="144"/>
                  <a:pt x="76" y="144"/>
                </a:cubicBezTo>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6</xdr:col>
      <xdr:colOff>318407</xdr:colOff>
      <xdr:row>14</xdr:row>
      <xdr:rowOff>46265</xdr:rowOff>
    </xdr:from>
    <xdr:to>
      <xdr:col>7</xdr:col>
      <xdr:colOff>8164</xdr:colOff>
      <xdr:row>14</xdr:row>
      <xdr:rowOff>48987</xdr:rowOff>
    </xdr:to>
    <xdr:cxnSp macro="">
      <xdr:nvCxnSpPr>
        <xdr:cNvPr id="172" name="Conector recto de flecha 171">
          <a:extLst>
            <a:ext uri="{FF2B5EF4-FFF2-40B4-BE49-F238E27FC236}">
              <a16:creationId xmlns:a16="http://schemas.microsoft.com/office/drawing/2014/main" id="{00000000-0008-0000-0000-0000AC000000}"/>
            </a:ext>
          </a:extLst>
        </xdr:cNvPr>
        <xdr:cNvCxnSpPr/>
      </xdr:nvCxnSpPr>
      <xdr:spPr>
        <a:xfrm>
          <a:off x="6428014" y="3311979"/>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555172</xdr:colOff>
      <xdr:row>14</xdr:row>
      <xdr:rowOff>24495</xdr:rowOff>
    </xdr:from>
    <xdr:to>
      <xdr:col>15</xdr:col>
      <xdr:colOff>244929</xdr:colOff>
      <xdr:row>14</xdr:row>
      <xdr:rowOff>27217</xdr:rowOff>
    </xdr:to>
    <xdr:cxnSp macro="">
      <xdr:nvCxnSpPr>
        <xdr:cNvPr id="181" name="Conector recto de flecha 180">
          <a:extLst>
            <a:ext uri="{FF2B5EF4-FFF2-40B4-BE49-F238E27FC236}">
              <a16:creationId xmlns:a16="http://schemas.microsoft.com/office/drawing/2014/main" id="{00000000-0008-0000-0000-0000B5000000}"/>
            </a:ext>
          </a:extLst>
        </xdr:cNvPr>
        <xdr:cNvCxnSpPr/>
      </xdr:nvCxnSpPr>
      <xdr:spPr>
        <a:xfrm>
          <a:off x="12760779" y="3290209"/>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95855</xdr:colOff>
      <xdr:row>7</xdr:row>
      <xdr:rowOff>163283</xdr:rowOff>
    </xdr:from>
    <xdr:to>
      <xdr:col>16</xdr:col>
      <xdr:colOff>852563</xdr:colOff>
      <xdr:row>17</xdr:row>
      <xdr:rowOff>39157</xdr:rowOff>
    </xdr:to>
    <xdr:grpSp>
      <xdr:nvGrpSpPr>
        <xdr:cNvPr id="183" name="Grupo 182">
          <a:hlinkClick xmlns:r="http://schemas.openxmlformats.org/officeDocument/2006/relationships" r:id="rId11"/>
          <a:extLst>
            <a:ext uri="{FF2B5EF4-FFF2-40B4-BE49-F238E27FC236}">
              <a16:creationId xmlns:a16="http://schemas.microsoft.com/office/drawing/2014/main" id="{00000000-0008-0000-0000-0000B7000000}"/>
            </a:ext>
          </a:extLst>
        </xdr:cNvPr>
        <xdr:cNvGrpSpPr/>
      </xdr:nvGrpSpPr>
      <xdr:grpSpPr>
        <a:xfrm>
          <a:off x="13668980" y="2941408"/>
          <a:ext cx="1518708" cy="1749124"/>
          <a:chOff x="13077069" y="2122712"/>
          <a:chExt cx="1518708" cy="1753659"/>
        </a:xfrm>
      </xdr:grpSpPr>
      <xdr:sp macro="" textlink="">
        <xdr:nvSpPr>
          <xdr:cNvPr id="176" name="TextBox 48">
            <a:extLst>
              <a:ext uri="{FF2B5EF4-FFF2-40B4-BE49-F238E27FC236}">
                <a16:creationId xmlns:a16="http://schemas.microsoft.com/office/drawing/2014/main" id="{00000000-0008-0000-0000-0000B0000000}"/>
              </a:ext>
            </a:extLst>
          </xdr:cNvPr>
          <xdr:cNvSpPr txBox="1"/>
        </xdr:nvSpPr>
        <xdr:spPr>
          <a:xfrm>
            <a:off x="13077069" y="3399317"/>
            <a:ext cx="1518708" cy="477054"/>
          </a:xfrm>
          <a:prstGeom prst="rect">
            <a:avLst/>
          </a:prstGeom>
          <a:noFill/>
        </xdr:spPr>
        <xdr:txBody>
          <a:bodyPr wrap="square" rtlCol="0" anchor="b" anchorCtr="0">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Formacion</a:t>
            </a:r>
            <a:r>
              <a:rPr lang="en-US" sz="1000" b="1" baseline="0">
                <a:solidFill>
                  <a:schemeClr val="tx2"/>
                </a:solidFill>
                <a:latin typeface="Poppins SemiBold" pitchFamily="2" charset="77"/>
                <a:ea typeface="League Spartan" charset="0"/>
                <a:cs typeface="Poppins SemiBold" pitchFamily="2" charset="77"/>
              </a:rPr>
              <a:t> y </a:t>
            </a:r>
            <a:r>
              <a:rPr lang="en-US" sz="1000" b="1">
                <a:solidFill>
                  <a:schemeClr val="tx2"/>
                </a:solidFill>
                <a:latin typeface="Poppins SemiBold" pitchFamily="2" charset="77"/>
                <a:ea typeface="League Spartan" charset="0"/>
                <a:cs typeface="Poppins SemiBold" pitchFamily="2" charset="77"/>
              </a:rPr>
              <a:t>Capacitación</a:t>
            </a:r>
          </a:p>
        </xdr:txBody>
      </xdr:sp>
      <xdr:grpSp>
        <xdr:nvGrpSpPr>
          <xdr:cNvPr id="177" name="Grupo 176">
            <a:extLst>
              <a:ext uri="{FF2B5EF4-FFF2-40B4-BE49-F238E27FC236}">
                <a16:creationId xmlns:a16="http://schemas.microsoft.com/office/drawing/2014/main" id="{00000000-0008-0000-0000-0000B1000000}"/>
              </a:ext>
            </a:extLst>
          </xdr:cNvPr>
          <xdr:cNvGrpSpPr/>
        </xdr:nvGrpSpPr>
        <xdr:grpSpPr>
          <a:xfrm>
            <a:off x="13212533" y="2122712"/>
            <a:ext cx="1143000" cy="1333501"/>
            <a:chOff x="7267348" y="3216953"/>
            <a:chExt cx="2481943" cy="2943051"/>
          </a:xfrm>
          <a:solidFill>
            <a:srgbClr val="FFFF00"/>
          </a:solidFill>
        </xdr:grpSpPr>
        <xdr:sp macro="" textlink="">
          <xdr:nvSpPr>
            <xdr:cNvPr id="178" name="Forma libre: forma 177">
              <a:extLst>
                <a:ext uri="{FF2B5EF4-FFF2-40B4-BE49-F238E27FC236}">
                  <a16:creationId xmlns:a16="http://schemas.microsoft.com/office/drawing/2014/main" id="{00000000-0008-0000-0000-0000B2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79" name="Rectángulo: esquinas redondeadas 178">
              <a:extLst>
                <a:ext uri="{FF2B5EF4-FFF2-40B4-BE49-F238E27FC236}">
                  <a16:creationId xmlns:a16="http://schemas.microsoft.com/office/drawing/2014/main" id="{00000000-0008-0000-0000-0000B3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80" name="TextBox 90">
              <a:extLst>
                <a:ext uri="{FF2B5EF4-FFF2-40B4-BE49-F238E27FC236}">
                  <a16:creationId xmlns:a16="http://schemas.microsoft.com/office/drawing/2014/main" id="{00000000-0008-0000-0000-0000B4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tx1"/>
                  </a:solidFill>
                  <a:latin typeface="Poppins SemiBold" pitchFamily="2" charset="77"/>
                  <a:ea typeface="League Spartan" charset="0"/>
                  <a:cs typeface="Poppins SemiBold" pitchFamily="2" charset="77"/>
                </a:rPr>
                <a:t>PASO 10</a:t>
              </a:r>
              <a:endParaRPr lang="en-US" sz="1100" b="1">
                <a:solidFill>
                  <a:schemeClr val="tx1"/>
                </a:solidFill>
                <a:latin typeface="Poppins SemiBold" pitchFamily="2" charset="77"/>
                <a:ea typeface="League Spartan" charset="0"/>
                <a:cs typeface="Poppins SemiBold" pitchFamily="2" charset="77"/>
              </a:endParaRPr>
            </a:p>
          </xdr:txBody>
        </xdr:sp>
      </xdr:grpSp>
      <xdr:sp macro="" textlink="">
        <xdr:nvSpPr>
          <xdr:cNvPr id="182" name="Freeform 153">
            <a:extLst>
              <a:ext uri="{FF2B5EF4-FFF2-40B4-BE49-F238E27FC236}">
                <a16:creationId xmlns:a16="http://schemas.microsoft.com/office/drawing/2014/main" id="{00000000-0008-0000-0000-0000B6000000}"/>
              </a:ext>
            </a:extLst>
          </xdr:cNvPr>
          <xdr:cNvSpPr>
            <a:spLocks noEditPoints="1"/>
          </xdr:cNvSpPr>
        </xdr:nvSpPr>
        <xdr:spPr bwMode="auto">
          <a:xfrm>
            <a:off x="13579928" y="2408464"/>
            <a:ext cx="435429" cy="371480"/>
          </a:xfrm>
          <a:custGeom>
            <a:avLst/>
            <a:gdLst>
              <a:gd name="T0" fmla="*/ 132 w 176"/>
              <a:gd name="T1" fmla="*/ 98 h 160"/>
              <a:gd name="T2" fmla="*/ 143 w 176"/>
              <a:gd name="T3" fmla="*/ 60 h 160"/>
              <a:gd name="T4" fmla="*/ 131 w 176"/>
              <a:gd name="T5" fmla="*/ 11 h 160"/>
              <a:gd name="T6" fmla="*/ 104 w 176"/>
              <a:gd name="T7" fmla="*/ 11 h 160"/>
              <a:gd name="T8" fmla="*/ 107 w 176"/>
              <a:gd name="T9" fmla="*/ 18 h 160"/>
              <a:gd name="T10" fmla="*/ 127 w 176"/>
              <a:gd name="T11" fmla="*/ 18 h 160"/>
              <a:gd name="T12" fmla="*/ 137 w 176"/>
              <a:gd name="T13" fmla="*/ 55 h 160"/>
              <a:gd name="T14" fmla="*/ 136 w 176"/>
              <a:gd name="T15" fmla="*/ 72 h 160"/>
              <a:gd name="T16" fmla="*/ 134 w 176"/>
              <a:gd name="T17" fmla="*/ 74 h 160"/>
              <a:gd name="T18" fmla="*/ 145 w 176"/>
              <a:gd name="T19" fmla="*/ 125 h 160"/>
              <a:gd name="T20" fmla="*/ 142 w 176"/>
              <a:gd name="T21" fmla="*/ 144 h 160"/>
              <a:gd name="T22" fmla="*/ 172 w 176"/>
              <a:gd name="T23" fmla="*/ 152 h 160"/>
              <a:gd name="T24" fmla="*/ 147 w 176"/>
              <a:gd name="T25" fmla="*/ 117 h 160"/>
              <a:gd name="T26" fmla="*/ 88 w 176"/>
              <a:gd name="T27" fmla="*/ 101 h 160"/>
              <a:gd name="T28" fmla="*/ 99 w 176"/>
              <a:gd name="T29" fmla="*/ 58 h 160"/>
              <a:gd name="T30" fmla="*/ 86 w 176"/>
              <a:gd name="T31" fmla="*/ 3 h 160"/>
              <a:gd name="T32" fmla="*/ 55 w 176"/>
              <a:gd name="T33" fmla="*/ 5 h 160"/>
              <a:gd name="T34" fmla="*/ 37 w 176"/>
              <a:gd name="T35" fmla="*/ 57 h 160"/>
              <a:gd name="T36" fmla="*/ 48 w 176"/>
              <a:gd name="T37" fmla="*/ 101 h 160"/>
              <a:gd name="T38" fmla="*/ 0 w 176"/>
              <a:gd name="T39" fmla="*/ 156 h 160"/>
              <a:gd name="T40" fmla="*/ 132 w 176"/>
              <a:gd name="T41" fmla="*/ 160 h 160"/>
              <a:gd name="T42" fmla="*/ 104 w 176"/>
              <a:gd name="T43" fmla="*/ 121 h 160"/>
              <a:gd name="T44" fmla="*/ 34 w 176"/>
              <a:gd name="T45" fmla="*/ 129 h 160"/>
              <a:gd name="T46" fmla="*/ 46 w 176"/>
              <a:gd name="T47" fmla="*/ 74 h 160"/>
              <a:gd name="T48" fmla="*/ 45 w 176"/>
              <a:gd name="T49" fmla="*/ 72 h 160"/>
              <a:gd name="T50" fmla="*/ 45 w 176"/>
              <a:gd name="T51" fmla="*/ 54 h 160"/>
              <a:gd name="T52" fmla="*/ 58 w 176"/>
              <a:gd name="T53" fmla="*/ 12 h 160"/>
              <a:gd name="T54" fmla="*/ 74 w 176"/>
              <a:gd name="T55" fmla="*/ 8 h 160"/>
              <a:gd name="T56" fmla="*/ 92 w 176"/>
              <a:gd name="T57" fmla="*/ 24 h 160"/>
              <a:gd name="T58" fmla="*/ 91 w 176"/>
              <a:gd name="T59" fmla="*/ 60 h 160"/>
              <a:gd name="T60" fmla="*/ 91 w 176"/>
              <a:gd name="T61" fmla="*/ 72 h 160"/>
              <a:gd name="T62" fmla="*/ 80 w 176"/>
              <a:gd name="T63" fmla="*/ 101 h 160"/>
              <a:gd name="T64" fmla="*/ 128 w 176"/>
              <a:gd name="T65" fmla="*/ 152 h 1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76" h="160">
                <a:moveTo>
                  <a:pt x="147" y="117"/>
                </a:moveTo>
                <a:cubicBezTo>
                  <a:pt x="147" y="117"/>
                  <a:pt x="132" y="113"/>
                  <a:pt x="132" y="98"/>
                </a:cubicBezTo>
                <a:cubicBezTo>
                  <a:pt x="132" y="85"/>
                  <a:pt x="139" y="81"/>
                  <a:pt x="142" y="77"/>
                </a:cubicBezTo>
                <a:cubicBezTo>
                  <a:pt x="142" y="77"/>
                  <a:pt x="146" y="73"/>
                  <a:pt x="143" y="60"/>
                </a:cubicBezTo>
                <a:cubicBezTo>
                  <a:pt x="149" y="53"/>
                  <a:pt x="150" y="40"/>
                  <a:pt x="144" y="27"/>
                </a:cubicBezTo>
                <a:cubicBezTo>
                  <a:pt x="140" y="18"/>
                  <a:pt x="136" y="13"/>
                  <a:pt x="131" y="11"/>
                </a:cubicBezTo>
                <a:cubicBezTo>
                  <a:pt x="127" y="9"/>
                  <a:pt x="123" y="8"/>
                  <a:pt x="119" y="8"/>
                </a:cubicBezTo>
                <a:cubicBezTo>
                  <a:pt x="113" y="8"/>
                  <a:pt x="107" y="10"/>
                  <a:pt x="104" y="11"/>
                </a:cubicBezTo>
                <a:cubicBezTo>
                  <a:pt x="105" y="13"/>
                  <a:pt x="106" y="15"/>
                  <a:pt x="107" y="18"/>
                </a:cubicBezTo>
                <a:cubicBezTo>
                  <a:pt x="107" y="18"/>
                  <a:pt x="107" y="18"/>
                  <a:pt x="107" y="18"/>
                </a:cubicBezTo>
                <a:cubicBezTo>
                  <a:pt x="109" y="17"/>
                  <a:pt x="114" y="16"/>
                  <a:pt x="119" y="16"/>
                </a:cubicBezTo>
                <a:cubicBezTo>
                  <a:pt x="122" y="16"/>
                  <a:pt x="125" y="17"/>
                  <a:pt x="127" y="18"/>
                </a:cubicBezTo>
                <a:cubicBezTo>
                  <a:pt x="129" y="19"/>
                  <a:pt x="133" y="22"/>
                  <a:pt x="137" y="30"/>
                </a:cubicBezTo>
                <a:cubicBezTo>
                  <a:pt x="142" y="41"/>
                  <a:pt x="140" y="51"/>
                  <a:pt x="137" y="55"/>
                </a:cubicBezTo>
                <a:cubicBezTo>
                  <a:pt x="135" y="57"/>
                  <a:pt x="135" y="60"/>
                  <a:pt x="135" y="62"/>
                </a:cubicBezTo>
                <a:cubicBezTo>
                  <a:pt x="137" y="69"/>
                  <a:pt x="136" y="71"/>
                  <a:pt x="136" y="72"/>
                </a:cubicBezTo>
                <a:cubicBezTo>
                  <a:pt x="136" y="72"/>
                  <a:pt x="135" y="72"/>
                  <a:pt x="135" y="73"/>
                </a:cubicBezTo>
                <a:cubicBezTo>
                  <a:pt x="135" y="73"/>
                  <a:pt x="134" y="74"/>
                  <a:pt x="134" y="74"/>
                </a:cubicBezTo>
                <a:cubicBezTo>
                  <a:pt x="131" y="78"/>
                  <a:pt x="124" y="85"/>
                  <a:pt x="124" y="98"/>
                </a:cubicBezTo>
                <a:cubicBezTo>
                  <a:pt x="124" y="115"/>
                  <a:pt x="137" y="123"/>
                  <a:pt x="145" y="125"/>
                </a:cubicBezTo>
                <a:cubicBezTo>
                  <a:pt x="155" y="128"/>
                  <a:pt x="166" y="133"/>
                  <a:pt x="168" y="144"/>
                </a:cubicBezTo>
                <a:cubicBezTo>
                  <a:pt x="142" y="144"/>
                  <a:pt x="142" y="144"/>
                  <a:pt x="142" y="144"/>
                </a:cubicBezTo>
                <a:cubicBezTo>
                  <a:pt x="143" y="146"/>
                  <a:pt x="144" y="149"/>
                  <a:pt x="144" y="152"/>
                </a:cubicBezTo>
                <a:cubicBezTo>
                  <a:pt x="172" y="152"/>
                  <a:pt x="172" y="152"/>
                  <a:pt x="172" y="152"/>
                </a:cubicBezTo>
                <a:cubicBezTo>
                  <a:pt x="176" y="152"/>
                  <a:pt x="176" y="148"/>
                  <a:pt x="176" y="148"/>
                </a:cubicBezTo>
                <a:cubicBezTo>
                  <a:pt x="176" y="127"/>
                  <a:pt x="156" y="120"/>
                  <a:pt x="147" y="117"/>
                </a:cubicBezTo>
                <a:moveTo>
                  <a:pt x="104" y="121"/>
                </a:moveTo>
                <a:cubicBezTo>
                  <a:pt x="104" y="121"/>
                  <a:pt x="88" y="117"/>
                  <a:pt x="88" y="101"/>
                </a:cubicBezTo>
                <a:cubicBezTo>
                  <a:pt x="88" y="86"/>
                  <a:pt x="95" y="81"/>
                  <a:pt x="97" y="77"/>
                </a:cubicBezTo>
                <a:cubicBezTo>
                  <a:pt x="97" y="77"/>
                  <a:pt x="102" y="73"/>
                  <a:pt x="99" y="58"/>
                </a:cubicBezTo>
                <a:cubicBezTo>
                  <a:pt x="105" y="50"/>
                  <a:pt x="106" y="36"/>
                  <a:pt x="100" y="21"/>
                </a:cubicBezTo>
                <a:cubicBezTo>
                  <a:pt x="95" y="11"/>
                  <a:pt x="92" y="6"/>
                  <a:pt x="86" y="3"/>
                </a:cubicBezTo>
                <a:cubicBezTo>
                  <a:pt x="82" y="1"/>
                  <a:pt x="78" y="0"/>
                  <a:pt x="74" y="0"/>
                </a:cubicBezTo>
                <a:cubicBezTo>
                  <a:pt x="65" y="0"/>
                  <a:pt x="58" y="3"/>
                  <a:pt x="55" y="5"/>
                </a:cubicBezTo>
                <a:cubicBezTo>
                  <a:pt x="45" y="9"/>
                  <a:pt x="39" y="12"/>
                  <a:pt x="34" y="26"/>
                </a:cubicBezTo>
                <a:cubicBezTo>
                  <a:pt x="29" y="38"/>
                  <a:pt x="35" y="51"/>
                  <a:pt x="37" y="57"/>
                </a:cubicBezTo>
                <a:cubicBezTo>
                  <a:pt x="34" y="72"/>
                  <a:pt x="39" y="77"/>
                  <a:pt x="39" y="77"/>
                </a:cubicBezTo>
                <a:cubicBezTo>
                  <a:pt x="41" y="81"/>
                  <a:pt x="48" y="86"/>
                  <a:pt x="48" y="101"/>
                </a:cubicBezTo>
                <a:cubicBezTo>
                  <a:pt x="48" y="117"/>
                  <a:pt x="32" y="121"/>
                  <a:pt x="32" y="121"/>
                </a:cubicBezTo>
                <a:cubicBezTo>
                  <a:pt x="22" y="125"/>
                  <a:pt x="0" y="132"/>
                  <a:pt x="0" y="156"/>
                </a:cubicBezTo>
                <a:cubicBezTo>
                  <a:pt x="0" y="156"/>
                  <a:pt x="0" y="160"/>
                  <a:pt x="4" y="160"/>
                </a:cubicBezTo>
                <a:cubicBezTo>
                  <a:pt x="132" y="160"/>
                  <a:pt x="132" y="160"/>
                  <a:pt x="132" y="160"/>
                </a:cubicBezTo>
                <a:cubicBezTo>
                  <a:pt x="136" y="160"/>
                  <a:pt x="136" y="156"/>
                  <a:pt x="136" y="156"/>
                </a:cubicBezTo>
                <a:cubicBezTo>
                  <a:pt x="136" y="132"/>
                  <a:pt x="114" y="125"/>
                  <a:pt x="104" y="121"/>
                </a:cubicBezTo>
                <a:moveTo>
                  <a:pt x="8" y="152"/>
                </a:moveTo>
                <a:cubicBezTo>
                  <a:pt x="10" y="138"/>
                  <a:pt x="22" y="133"/>
                  <a:pt x="34" y="129"/>
                </a:cubicBezTo>
                <a:cubicBezTo>
                  <a:pt x="42" y="127"/>
                  <a:pt x="56" y="118"/>
                  <a:pt x="56" y="101"/>
                </a:cubicBezTo>
                <a:cubicBezTo>
                  <a:pt x="56" y="85"/>
                  <a:pt x="50" y="78"/>
                  <a:pt x="46" y="74"/>
                </a:cubicBezTo>
                <a:cubicBezTo>
                  <a:pt x="46" y="73"/>
                  <a:pt x="46" y="73"/>
                  <a:pt x="45" y="72"/>
                </a:cubicBezTo>
                <a:cubicBezTo>
                  <a:pt x="45" y="72"/>
                  <a:pt x="45" y="72"/>
                  <a:pt x="45" y="72"/>
                </a:cubicBezTo>
                <a:cubicBezTo>
                  <a:pt x="45" y="72"/>
                  <a:pt x="43" y="68"/>
                  <a:pt x="45" y="59"/>
                </a:cubicBezTo>
                <a:cubicBezTo>
                  <a:pt x="46" y="58"/>
                  <a:pt x="45" y="56"/>
                  <a:pt x="45" y="54"/>
                </a:cubicBezTo>
                <a:cubicBezTo>
                  <a:pt x="43" y="50"/>
                  <a:pt x="38" y="38"/>
                  <a:pt x="41" y="30"/>
                </a:cubicBezTo>
                <a:cubicBezTo>
                  <a:pt x="46" y="18"/>
                  <a:pt x="50" y="16"/>
                  <a:pt x="58" y="12"/>
                </a:cubicBezTo>
                <a:cubicBezTo>
                  <a:pt x="58" y="12"/>
                  <a:pt x="58" y="12"/>
                  <a:pt x="59" y="12"/>
                </a:cubicBezTo>
                <a:cubicBezTo>
                  <a:pt x="61" y="10"/>
                  <a:pt x="67" y="8"/>
                  <a:pt x="74" y="8"/>
                </a:cubicBezTo>
                <a:cubicBezTo>
                  <a:pt x="77" y="8"/>
                  <a:pt x="80" y="9"/>
                  <a:pt x="83" y="10"/>
                </a:cubicBezTo>
                <a:cubicBezTo>
                  <a:pt x="85" y="12"/>
                  <a:pt x="88" y="15"/>
                  <a:pt x="92" y="24"/>
                </a:cubicBezTo>
                <a:cubicBezTo>
                  <a:pt x="98" y="37"/>
                  <a:pt x="96" y="48"/>
                  <a:pt x="92" y="53"/>
                </a:cubicBezTo>
                <a:cubicBezTo>
                  <a:pt x="91" y="55"/>
                  <a:pt x="91" y="58"/>
                  <a:pt x="91" y="60"/>
                </a:cubicBezTo>
                <a:cubicBezTo>
                  <a:pt x="93" y="68"/>
                  <a:pt x="92" y="71"/>
                  <a:pt x="91" y="72"/>
                </a:cubicBezTo>
                <a:cubicBezTo>
                  <a:pt x="91" y="72"/>
                  <a:pt x="91" y="72"/>
                  <a:pt x="91" y="72"/>
                </a:cubicBezTo>
                <a:cubicBezTo>
                  <a:pt x="90" y="73"/>
                  <a:pt x="90" y="73"/>
                  <a:pt x="90" y="74"/>
                </a:cubicBezTo>
                <a:cubicBezTo>
                  <a:pt x="86" y="78"/>
                  <a:pt x="80" y="85"/>
                  <a:pt x="80" y="101"/>
                </a:cubicBezTo>
                <a:cubicBezTo>
                  <a:pt x="80" y="118"/>
                  <a:pt x="94" y="127"/>
                  <a:pt x="102" y="129"/>
                </a:cubicBezTo>
                <a:cubicBezTo>
                  <a:pt x="113" y="133"/>
                  <a:pt x="126" y="138"/>
                  <a:pt x="128" y="152"/>
                </a:cubicBezTo>
                <a:lnTo>
                  <a:pt x="8" y="152"/>
                </a:lnTo>
                <a:close/>
              </a:path>
            </a:pathLst>
          </a:custGeom>
          <a:solidFill>
            <a:srgbClr val="FFFF0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2</xdr:col>
      <xdr:colOff>737508</xdr:colOff>
      <xdr:row>25</xdr:row>
      <xdr:rowOff>14126</xdr:rowOff>
    </xdr:from>
    <xdr:to>
      <xdr:col>2</xdr:col>
      <xdr:colOff>1189265</xdr:colOff>
      <xdr:row>25</xdr:row>
      <xdr:rowOff>16848</xdr:rowOff>
    </xdr:to>
    <xdr:cxnSp macro="">
      <xdr:nvCxnSpPr>
        <xdr:cNvPr id="196" name="Conector recto de flecha 195">
          <a:extLst>
            <a:ext uri="{FF2B5EF4-FFF2-40B4-BE49-F238E27FC236}">
              <a16:creationId xmlns:a16="http://schemas.microsoft.com/office/drawing/2014/main" id="{00000000-0008-0000-0000-0000C4000000}"/>
            </a:ext>
          </a:extLst>
        </xdr:cNvPr>
        <xdr:cNvCxnSpPr/>
      </xdr:nvCxnSpPr>
      <xdr:spPr>
        <a:xfrm>
          <a:off x="1621972" y="5375340"/>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137889</xdr:colOff>
      <xdr:row>7</xdr:row>
      <xdr:rowOff>163285</xdr:rowOff>
    </xdr:from>
    <xdr:to>
      <xdr:col>14</xdr:col>
      <xdr:colOff>658589</xdr:colOff>
      <xdr:row>17</xdr:row>
      <xdr:rowOff>62895</xdr:rowOff>
    </xdr:to>
    <xdr:grpSp>
      <xdr:nvGrpSpPr>
        <xdr:cNvPr id="208" name="Grupo 207">
          <a:hlinkClick xmlns:r="http://schemas.openxmlformats.org/officeDocument/2006/relationships" r:id="rId12"/>
          <a:extLst>
            <a:ext uri="{FF2B5EF4-FFF2-40B4-BE49-F238E27FC236}">
              <a16:creationId xmlns:a16="http://schemas.microsoft.com/office/drawing/2014/main" id="{00000000-0008-0000-0000-0000D0000000}"/>
            </a:ext>
          </a:extLst>
        </xdr:cNvPr>
        <xdr:cNvGrpSpPr/>
      </xdr:nvGrpSpPr>
      <xdr:grpSpPr>
        <a:xfrm>
          <a:off x="12187014" y="2941410"/>
          <a:ext cx="1282700" cy="1772860"/>
          <a:chOff x="13173530" y="2122714"/>
          <a:chExt cx="1282700" cy="1777395"/>
        </a:xfrm>
      </xdr:grpSpPr>
      <xdr:sp macro="" textlink="">
        <xdr:nvSpPr>
          <xdr:cNvPr id="119" name="TextBox 48">
            <a:extLst>
              <a:ext uri="{FF2B5EF4-FFF2-40B4-BE49-F238E27FC236}">
                <a16:creationId xmlns:a16="http://schemas.microsoft.com/office/drawing/2014/main" id="{00000000-0008-0000-0000-000077000000}"/>
              </a:ext>
            </a:extLst>
          </xdr:cNvPr>
          <xdr:cNvSpPr txBox="1"/>
        </xdr:nvSpPr>
        <xdr:spPr>
          <a:xfrm>
            <a:off x="13173530" y="3423055"/>
            <a:ext cx="1282700" cy="477054"/>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Plan Anual de Trabajo</a:t>
            </a:r>
          </a:p>
        </xdr:txBody>
      </xdr:sp>
      <xdr:grpSp>
        <xdr:nvGrpSpPr>
          <xdr:cNvPr id="198" name="Grupo 197">
            <a:extLst>
              <a:ext uri="{FF2B5EF4-FFF2-40B4-BE49-F238E27FC236}">
                <a16:creationId xmlns:a16="http://schemas.microsoft.com/office/drawing/2014/main" id="{00000000-0008-0000-0000-0000C6000000}"/>
              </a:ext>
            </a:extLst>
          </xdr:cNvPr>
          <xdr:cNvGrpSpPr/>
        </xdr:nvGrpSpPr>
        <xdr:grpSpPr>
          <a:xfrm>
            <a:off x="13212535" y="2122714"/>
            <a:ext cx="1143000" cy="1333501"/>
            <a:chOff x="7267348" y="3216953"/>
            <a:chExt cx="2481943" cy="2943051"/>
          </a:xfrm>
          <a:solidFill>
            <a:schemeClr val="accent4">
              <a:lumMod val="75000"/>
            </a:schemeClr>
          </a:solidFill>
        </xdr:grpSpPr>
        <xdr:sp macro="" textlink="">
          <xdr:nvSpPr>
            <xdr:cNvPr id="199" name="Forma libre: forma 198">
              <a:extLst>
                <a:ext uri="{FF2B5EF4-FFF2-40B4-BE49-F238E27FC236}">
                  <a16:creationId xmlns:a16="http://schemas.microsoft.com/office/drawing/2014/main" id="{00000000-0008-0000-0000-0000C7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200" name="Rectángulo: esquinas redondeadas 199">
              <a:extLst>
                <a:ext uri="{FF2B5EF4-FFF2-40B4-BE49-F238E27FC236}">
                  <a16:creationId xmlns:a16="http://schemas.microsoft.com/office/drawing/2014/main" id="{00000000-0008-0000-0000-0000C8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201" name="TextBox 90">
              <a:extLst>
                <a:ext uri="{FF2B5EF4-FFF2-40B4-BE49-F238E27FC236}">
                  <a16:creationId xmlns:a16="http://schemas.microsoft.com/office/drawing/2014/main" id="{00000000-0008-0000-0000-0000C9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9</a:t>
              </a:r>
              <a:endParaRPr lang="en-US" sz="1100" b="1">
                <a:solidFill>
                  <a:schemeClr val="bg1"/>
                </a:solidFill>
                <a:latin typeface="Poppins SemiBold" pitchFamily="2" charset="77"/>
                <a:ea typeface="League Spartan" charset="0"/>
                <a:cs typeface="Poppins SemiBold" pitchFamily="2" charset="77"/>
              </a:endParaRPr>
            </a:p>
          </xdr:txBody>
        </xdr:sp>
      </xdr:grpSp>
      <xdr:grpSp>
        <xdr:nvGrpSpPr>
          <xdr:cNvPr id="203" name="Group 658">
            <a:extLst>
              <a:ext uri="{FF2B5EF4-FFF2-40B4-BE49-F238E27FC236}">
                <a16:creationId xmlns:a16="http://schemas.microsoft.com/office/drawing/2014/main" id="{00000000-0008-0000-0000-0000CB000000}"/>
              </a:ext>
            </a:extLst>
          </xdr:cNvPr>
          <xdr:cNvGrpSpPr/>
        </xdr:nvGrpSpPr>
        <xdr:grpSpPr>
          <a:xfrm>
            <a:off x="13634356" y="2367643"/>
            <a:ext cx="367393" cy="424252"/>
            <a:chOff x="2083436" y="1676491"/>
            <a:chExt cx="301788" cy="301788"/>
          </a:xfrm>
          <a:solidFill>
            <a:schemeClr val="accent4">
              <a:lumMod val="75000"/>
            </a:schemeClr>
          </a:solidFill>
        </xdr:grpSpPr>
        <xdr:sp macro="" textlink="">
          <xdr:nvSpPr>
            <xdr:cNvPr id="204" name="Freeform 39">
              <a:extLst>
                <a:ext uri="{FF2B5EF4-FFF2-40B4-BE49-F238E27FC236}">
                  <a16:creationId xmlns:a16="http://schemas.microsoft.com/office/drawing/2014/main" id="{00000000-0008-0000-0000-0000CC000000}"/>
                </a:ext>
              </a:extLst>
            </xdr:cNvPr>
            <xdr:cNvSpPr>
              <a:spLocks noEditPoints="1"/>
            </xdr:cNvSpPr>
          </xdr:nvSpPr>
          <xdr:spPr bwMode="auto">
            <a:xfrm>
              <a:off x="2083436" y="1676491"/>
              <a:ext cx="226341" cy="301788"/>
            </a:xfrm>
            <a:custGeom>
              <a:avLst/>
              <a:gdLst>
                <a:gd name="T0" fmla="*/ 108 w 108"/>
                <a:gd name="T1" fmla="*/ 0 h 144"/>
                <a:gd name="T2" fmla="*/ 0 w 108"/>
                <a:gd name="T3" fmla="*/ 0 h 144"/>
                <a:gd name="T4" fmla="*/ 0 w 108"/>
                <a:gd name="T5" fmla="*/ 144 h 144"/>
                <a:gd name="T6" fmla="*/ 108 w 108"/>
                <a:gd name="T7" fmla="*/ 144 h 144"/>
                <a:gd name="T8" fmla="*/ 108 w 108"/>
                <a:gd name="T9" fmla="*/ 0 h 144"/>
                <a:gd name="T10" fmla="*/ 4 w 108"/>
                <a:gd name="T11" fmla="*/ 4 h 144"/>
                <a:gd name="T12" fmla="*/ 18 w 108"/>
                <a:gd name="T13" fmla="*/ 4 h 144"/>
                <a:gd name="T14" fmla="*/ 18 w 108"/>
                <a:gd name="T15" fmla="*/ 140 h 144"/>
                <a:gd name="T16" fmla="*/ 4 w 108"/>
                <a:gd name="T17" fmla="*/ 140 h 144"/>
                <a:gd name="T18" fmla="*/ 4 w 108"/>
                <a:gd name="T19" fmla="*/ 4 h 144"/>
                <a:gd name="T20" fmla="*/ 103 w 108"/>
                <a:gd name="T21" fmla="*/ 140 h 144"/>
                <a:gd name="T22" fmla="*/ 22 w 108"/>
                <a:gd name="T23" fmla="*/ 140 h 144"/>
                <a:gd name="T24" fmla="*/ 22 w 108"/>
                <a:gd name="T25" fmla="*/ 4 h 144"/>
                <a:gd name="T26" fmla="*/ 103 w 108"/>
                <a:gd name="T27" fmla="*/ 4 h 144"/>
                <a:gd name="T28" fmla="*/ 103 w 108"/>
                <a:gd name="T29" fmla="*/ 140 h 1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08" h="144">
                  <a:moveTo>
                    <a:pt x="108" y="0"/>
                  </a:moveTo>
                  <a:lnTo>
                    <a:pt x="0" y="0"/>
                  </a:lnTo>
                  <a:lnTo>
                    <a:pt x="0" y="144"/>
                  </a:lnTo>
                  <a:lnTo>
                    <a:pt x="108" y="144"/>
                  </a:lnTo>
                  <a:lnTo>
                    <a:pt x="108" y="0"/>
                  </a:lnTo>
                  <a:close/>
                  <a:moveTo>
                    <a:pt x="4" y="4"/>
                  </a:moveTo>
                  <a:lnTo>
                    <a:pt x="18" y="4"/>
                  </a:lnTo>
                  <a:lnTo>
                    <a:pt x="18" y="140"/>
                  </a:lnTo>
                  <a:lnTo>
                    <a:pt x="4" y="140"/>
                  </a:lnTo>
                  <a:lnTo>
                    <a:pt x="4" y="4"/>
                  </a:lnTo>
                  <a:close/>
                  <a:moveTo>
                    <a:pt x="103" y="140"/>
                  </a:moveTo>
                  <a:lnTo>
                    <a:pt x="22" y="140"/>
                  </a:lnTo>
                  <a:lnTo>
                    <a:pt x="22" y="4"/>
                  </a:lnTo>
                  <a:lnTo>
                    <a:pt x="103" y="4"/>
                  </a:lnTo>
                  <a:lnTo>
                    <a:pt x="103" y="14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05" name="Rectangle 40">
              <a:extLst>
                <a:ext uri="{FF2B5EF4-FFF2-40B4-BE49-F238E27FC236}">
                  <a16:creationId xmlns:a16="http://schemas.microsoft.com/office/drawing/2014/main" id="{00000000-0008-0000-0000-0000CD000000}"/>
                </a:ext>
              </a:extLst>
            </xdr:cNvPr>
            <xdr:cNvSpPr>
              <a:spLocks noChangeArrowheads="1"/>
            </xdr:cNvSpPr>
          </xdr:nvSpPr>
          <xdr:spPr bwMode="auto">
            <a:xfrm>
              <a:off x="2148404" y="1743555"/>
              <a:ext cx="132033" cy="8383"/>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06" name="Rectangle 41">
              <a:extLst>
                <a:ext uri="{FF2B5EF4-FFF2-40B4-BE49-F238E27FC236}">
                  <a16:creationId xmlns:a16="http://schemas.microsoft.com/office/drawing/2014/main" id="{00000000-0008-0000-0000-0000CE000000}"/>
                </a:ext>
              </a:extLst>
            </xdr:cNvPr>
            <xdr:cNvSpPr>
              <a:spLocks noChangeArrowheads="1"/>
            </xdr:cNvSpPr>
          </xdr:nvSpPr>
          <xdr:spPr bwMode="auto">
            <a:xfrm>
              <a:off x="2148404" y="1770800"/>
              <a:ext cx="132033" cy="10479"/>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07" name="Freeform 42">
              <a:extLst>
                <a:ext uri="{FF2B5EF4-FFF2-40B4-BE49-F238E27FC236}">
                  <a16:creationId xmlns:a16="http://schemas.microsoft.com/office/drawing/2014/main" id="{00000000-0008-0000-0000-0000CF000000}"/>
                </a:ext>
              </a:extLst>
            </xdr:cNvPr>
            <xdr:cNvSpPr>
              <a:spLocks noEditPoints="1"/>
            </xdr:cNvSpPr>
          </xdr:nvSpPr>
          <xdr:spPr bwMode="auto">
            <a:xfrm>
              <a:off x="2318160" y="1684874"/>
              <a:ext cx="67064" cy="289214"/>
            </a:xfrm>
            <a:custGeom>
              <a:avLst/>
              <a:gdLst>
                <a:gd name="T0" fmla="*/ 32 w 32"/>
                <a:gd name="T1" fmla="*/ 116 h 138"/>
                <a:gd name="T2" fmla="*/ 32 w 32"/>
                <a:gd name="T3" fmla="*/ 0 h 138"/>
                <a:gd name="T4" fmla="*/ 9 w 32"/>
                <a:gd name="T5" fmla="*/ 0 h 138"/>
                <a:gd name="T6" fmla="*/ 9 w 32"/>
                <a:gd name="T7" fmla="*/ 9 h 138"/>
                <a:gd name="T8" fmla="*/ 0 w 32"/>
                <a:gd name="T9" fmla="*/ 9 h 138"/>
                <a:gd name="T10" fmla="*/ 0 w 32"/>
                <a:gd name="T11" fmla="*/ 34 h 138"/>
                <a:gd name="T12" fmla="*/ 5 w 32"/>
                <a:gd name="T13" fmla="*/ 34 h 138"/>
                <a:gd name="T14" fmla="*/ 5 w 32"/>
                <a:gd name="T15" fmla="*/ 14 h 138"/>
                <a:gd name="T16" fmla="*/ 9 w 32"/>
                <a:gd name="T17" fmla="*/ 14 h 138"/>
                <a:gd name="T18" fmla="*/ 9 w 32"/>
                <a:gd name="T19" fmla="*/ 116 h 138"/>
                <a:gd name="T20" fmla="*/ 21 w 32"/>
                <a:gd name="T21" fmla="*/ 138 h 138"/>
                <a:gd name="T22" fmla="*/ 32 w 32"/>
                <a:gd name="T23" fmla="*/ 116 h 138"/>
                <a:gd name="T24" fmla="*/ 14 w 32"/>
                <a:gd name="T25" fmla="*/ 5 h 138"/>
                <a:gd name="T26" fmla="*/ 27 w 32"/>
                <a:gd name="T27" fmla="*/ 5 h 138"/>
                <a:gd name="T28" fmla="*/ 27 w 32"/>
                <a:gd name="T29" fmla="*/ 115 h 138"/>
                <a:gd name="T30" fmla="*/ 21 w 32"/>
                <a:gd name="T31" fmla="*/ 128 h 138"/>
                <a:gd name="T32" fmla="*/ 14 w 32"/>
                <a:gd name="T33" fmla="*/ 115 h 138"/>
                <a:gd name="T34" fmla="*/ 14 w 32"/>
                <a:gd name="T35" fmla="*/ 5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2" h="138">
                  <a:moveTo>
                    <a:pt x="32" y="116"/>
                  </a:moveTo>
                  <a:lnTo>
                    <a:pt x="32" y="0"/>
                  </a:lnTo>
                  <a:lnTo>
                    <a:pt x="9" y="0"/>
                  </a:lnTo>
                  <a:lnTo>
                    <a:pt x="9" y="9"/>
                  </a:lnTo>
                  <a:lnTo>
                    <a:pt x="0" y="9"/>
                  </a:lnTo>
                  <a:lnTo>
                    <a:pt x="0" y="34"/>
                  </a:lnTo>
                  <a:lnTo>
                    <a:pt x="5" y="34"/>
                  </a:lnTo>
                  <a:lnTo>
                    <a:pt x="5" y="14"/>
                  </a:lnTo>
                  <a:lnTo>
                    <a:pt x="9" y="14"/>
                  </a:lnTo>
                  <a:lnTo>
                    <a:pt x="9" y="116"/>
                  </a:lnTo>
                  <a:lnTo>
                    <a:pt x="21" y="138"/>
                  </a:lnTo>
                  <a:lnTo>
                    <a:pt x="32" y="116"/>
                  </a:lnTo>
                  <a:close/>
                  <a:moveTo>
                    <a:pt x="14" y="5"/>
                  </a:moveTo>
                  <a:lnTo>
                    <a:pt x="27" y="5"/>
                  </a:lnTo>
                  <a:lnTo>
                    <a:pt x="27" y="115"/>
                  </a:lnTo>
                  <a:lnTo>
                    <a:pt x="21" y="128"/>
                  </a:lnTo>
                  <a:lnTo>
                    <a:pt x="14" y="115"/>
                  </a:lnTo>
                  <a:lnTo>
                    <a:pt x="14" y="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84063</xdr:colOff>
      <xdr:row>25</xdr:row>
      <xdr:rowOff>122312</xdr:rowOff>
    </xdr:from>
    <xdr:to>
      <xdr:col>2</xdr:col>
      <xdr:colOff>1081012</xdr:colOff>
      <xdr:row>27</xdr:row>
      <xdr:rowOff>26005</xdr:rowOff>
    </xdr:to>
    <xdr:sp macro="" textlink="">
      <xdr:nvSpPr>
        <xdr:cNvPr id="138" name="TextBox 48">
          <a:extLst>
            <a:ext uri="{FF2B5EF4-FFF2-40B4-BE49-F238E27FC236}">
              <a16:creationId xmlns:a16="http://schemas.microsoft.com/office/drawing/2014/main" id="{00000000-0008-0000-0000-00008A000000}"/>
            </a:ext>
          </a:extLst>
        </xdr:cNvPr>
        <xdr:cNvSpPr txBox="1"/>
      </xdr:nvSpPr>
      <xdr:spPr>
        <a:xfrm>
          <a:off x="805242" y="6299955"/>
          <a:ext cx="1758949" cy="284693"/>
        </a:xfrm>
        <a:prstGeom prst="rect">
          <a:avLst/>
        </a:prstGeom>
        <a:noFill/>
      </xdr:spPr>
      <xdr:txBody>
        <a:bodyPr wrap="square" rtlCol="0" anchor="b" anchorCtr="0">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Plan de Emergencias</a:t>
          </a:r>
        </a:p>
      </xdr:txBody>
    </xdr:sp>
    <xdr:clientData/>
  </xdr:twoCellAnchor>
  <xdr:twoCellAnchor>
    <xdr:from>
      <xdr:col>1</xdr:col>
      <xdr:colOff>369507</xdr:colOff>
      <xdr:row>18</xdr:row>
      <xdr:rowOff>179614</xdr:rowOff>
    </xdr:from>
    <xdr:to>
      <xdr:col>2</xdr:col>
      <xdr:colOff>750507</xdr:colOff>
      <xdr:row>25</xdr:row>
      <xdr:rowOff>179615</xdr:rowOff>
    </xdr:to>
    <xdr:grpSp>
      <xdr:nvGrpSpPr>
        <xdr:cNvPr id="13" name="Grupo 12">
          <a:extLst>
            <a:ext uri="{FF2B5EF4-FFF2-40B4-BE49-F238E27FC236}">
              <a16:creationId xmlns:a16="http://schemas.microsoft.com/office/drawing/2014/main" id="{00000000-0008-0000-0000-00000D000000}"/>
            </a:ext>
          </a:extLst>
        </xdr:cNvPr>
        <xdr:cNvGrpSpPr/>
      </xdr:nvGrpSpPr>
      <xdr:grpSpPr>
        <a:xfrm>
          <a:off x="1099757" y="5021489"/>
          <a:ext cx="1143000" cy="1333501"/>
          <a:chOff x="1090686" y="5023757"/>
          <a:chExt cx="1143000" cy="1333501"/>
        </a:xfrm>
      </xdr:grpSpPr>
      <xdr:grpSp>
        <xdr:nvGrpSpPr>
          <xdr:cNvPr id="192" name="Grupo 191">
            <a:extLst>
              <a:ext uri="{FF2B5EF4-FFF2-40B4-BE49-F238E27FC236}">
                <a16:creationId xmlns:a16="http://schemas.microsoft.com/office/drawing/2014/main" id="{00000000-0008-0000-0000-0000C0000000}"/>
              </a:ext>
            </a:extLst>
          </xdr:cNvPr>
          <xdr:cNvGrpSpPr/>
        </xdr:nvGrpSpPr>
        <xdr:grpSpPr>
          <a:xfrm>
            <a:off x="1090686" y="5023757"/>
            <a:ext cx="1143000" cy="1333501"/>
            <a:chOff x="7267348" y="3216953"/>
            <a:chExt cx="2481943" cy="2943051"/>
          </a:xfrm>
          <a:solidFill>
            <a:schemeClr val="accent6">
              <a:lumMod val="75000"/>
            </a:schemeClr>
          </a:solidFill>
        </xdr:grpSpPr>
        <xdr:sp macro="" textlink="">
          <xdr:nvSpPr>
            <xdr:cNvPr id="193" name="Forma libre: forma 192">
              <a:extLst>
                <a:ext uri="{FF2B5EF4-FFF2-40B4-BE49-F238E27FC236}">
                  <a16:creationId xmlns:a16="http://schemas.microsoft.com/office/drawing/2014/main" id="{00000000-0008-0000-0000-0000C1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94" name="Rectángulo: esquinas redondeadas 193">
              <a:extLst>
                <a:ext uri="{FF2B5EF4-FFF2-40B4-BE49-F238E27FC236}">
                  <a16:creationId xmlns:a16="http://schemas.microsoft.com/office/drawing/2014/main" id="{00000000-0008-0000-0000-0000C2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195" name="TextBox 90">
              <a:hlinkClick xmlns:r="http://schemas.openxmlformats.org/officeDocument/2006/relationships" r:id="rId13"/>
              <a:extLst>
                <a:ext uri="{FF2B5EF4-FFF2-40B4-BE49-F238E27FC236}">
                  <a16:creationId xmlns:a16="http://schemas.microsoft.com/office/drawing/2014/main" id="{00000000-0008-0000-0000-0000C3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12</a:t>
              </a:r>
              <a:endParaRPr lang="en-US" sz="1100" b="1">
                <a:solidFill>
                  <a:schemeClr val="bg1"/>
                </a:solidFill>
                <a:latin typeface="Poppins SemiBold" pitchFamily="2" charset="77"/>
                <a:ea typeface="League Spartan" charset="0"/>
                <a:cs typeface="Poppins SemiBold" pitchFamily="2" charset="77"/>
              </a:endParaRPr>
            </a:p>
          </xdr:txBody>
        </xdr:sp>
      </xdr:grpSp>
      <xdr:sp macro="" textlink="">
        <xdr:nvSpPr>
          <xdr:cNvPr id="209" name="Freeform 294">
            <a:extLst>
              <a:ext uri="{FF2B5EF4-FFF2-40B4-BE49-F238E27FC236}">
                <a16:creationId xmlns:a16="http://schemas.microsoft.com/office/drawing/2014/main" id="{00000000-0008-0000-0000-0000D1000000}"/>
              </a:ext>
            </a:extLst>
          </xdr:cNvPr>
          <xdr:cNvSpPr>
            <a:spLocks noEditPoints="1"/>
          </xdr:cNvSpPr>
        </xdr:nvSpPr>
        <xdr:spPr bwMode="auto">
          <a:xfrm>
            <a:off x="1428751" y="5279573"/>
            <a:ext cx="408214" cy="404327"/>
          </a:xfrm>
          <a:custGeom>
            <a:avLst/>
            <a:gdLst>
              <a:gd name="T0" fmla="*/ 69 w 142"/>
              <a:gd name="T1" fmla="*/ 76 h 128"/>
              <a:gd name="T2" fmla="*/ 69 w 142"/>
              <a:gd name="T3" fmla="*/ 124 h 128"/>
              <a:gd name="T4" fmla="*/ 53 w 142"/>
              <a:gd name="T5" fmla="*/ 124 h 128"/>
              <a:gd name="T6" fmla="*/ 53 w 142"/>
              <a:gd name="T7" fmla="*/ 128 h 128"/>
              <a:gd name="T8" fmla="*/ 69 w 142"/>
              <a:gd name="T9" fmla="*/ 128 h 128"/>
              <a:gd name="T10" fmla="*/ 73 w 142"/>
              <a:gd name="T11" fmla="*/ 128 h 128"/>
              <a:gd name="T12" fmla="*/ 89 w 142"/>
              <a:gd name="T13" fmla="*/ 128 h 128"/>
              <a:gd name="T14" fmla="*/ 89 w 142"/>
              <a:gd name="T15" fmla="*/ 124 h 128"/>
              <a:gd name="T16" fmla="*/ 73 w 142"/>
              <a:gd name="T17" fmla="*/ 124 h 128"/>
              <a:gd name="T18" fmla="*/ 73 w 142"/>
              <a:gd name="T19" fmla="*/ 76 h 128"/>
              <a:gd name="T20" fmla="*/ 96 w 142"/>
              <a:gd name="T21" fmla="*/ 76 h 128"/>
              <a:gd name="T22" fmla="*/ 96 w 142"/>
              <a:gd name="T23" fmla="*/ 45 h 128"/>
              <a:gd name="T24" fmla="*/ 73 w 142"/>
              <a:gd name="T25" fmla="*/ 45 h 128"/>
              <a:gd name="T26" fmla="*/ 73 w 142"/>
              <a:gd name="T27" fmla="*/ 40 h 128"/>
              <a:gd name="T28" fmla="*/ 124 w 142"/>
              <a:gd name="T29" fmla="*/ 40 h 128"/>
              <a:gd name="T30" fmla="*/ 142 w 142"/>
              <a:gd name="T31" fmla="*/ 24 h 128"/>
              <a:gd name="T32" fmla="*/ 124 w 142"/>
              <a:gd name="T33" fmla="*/ 9 h 128"/>
              <a:gd name="T34" fmla="*/ 73 w 142"/>
              <a:gd name="T35" fmla="*/ 9 h 128"/>
              <a:gd name="T36" fmla="*/ 73 w 142"/>
              <a:gd name="T37" fmla="*/ 0 h 128"/>
              <a:gd name="T38" fmla="*/ 69 w 142"/>
              <a:gd name="T39" fmla="*/ 0 h 128"/>
              <a:gd name="T40" fmla="*/ 69 w 142"/>
              <a:gd name="T41" fmla="*/ 9 h 128"/>
              <a:gd name="T42" fmla="*/ 46 w 142"/>
              <a:gd name="T43" fmla="*/ 9 h 128"/>
              <a:gd name="T44" fmla="*/ 46 w 142"/>
              <a:gd name="T45" fmla="*/ 40 h 128"/>
              <a:gd name="T46" fmla="*/ 69 w 142"/>
              <a:gd name="T47" fmla="*/ 40 h 128"/>
              <a:gd name="T48" fmla="*/ 69 w 142"/>
              <a:gd name="T49" fmla="*/ 45 h 128"/>
              <a:gd name="T50" fmla="*/ 19 w 142"/>
              <a:gd name="T51" fmla="*/ 45 h 128"/>
              <a:gd name="T52" fmla="*/ 0 w 142"/>
              <a:gd name="T53" fmla="*/ 60 h 128"/>
              <a:gd name="T54" fmla="*/ 19 w 142"/>
              <a:gd name="T55" fmla="*/ 76 h 128"/>
              <a:gd name="T56" fmla="*/ 69 w 142"/>
              <a:gd name="T57" fmla="*/ 76 h 128"/>
              <a:gd name="T58" fmla="*/ 51 w 142"/>
              <a:gd name="T59" fmla="*/ 13 h 128"/>
              <a:gd name="T60" fmla="*/ 122 w 142"/>
              <a:gd name="T61" fmla="*/ 13 h 128"/>
              <a:gd name="T62" fmla="*/ 135 w 142"/>
              <a:gd name="T63" fmla="*/ 24 h 128"/>
              <a:gd name="T64" fmla="*/ 122 w 142"/>
              <a:gd name="T65" fmla="*/ 36 h 128"/>
              <a:gd name="T66" fmla="*/ 51 w 142"/>
              <a:gd name="T67" fmla="*/ 36 h 128"/>
              <a:gd name="T68" fmla="*/ 51 w 142"/>
              <a:gd name="T69" fmla="*/ 13 h 128"/>
              <a:gd name="T70" fmla="*/ 20 w 142"/>
              <a:gd name="T71" fmla="*/ 49 h 128"/>
              <a:gd name="T72" fmla="*/ 91 w 142"/>
              <a:gd name="T73" fmla="*/ 49 h 128"/>
              <a:gd name="T74" fmla="*/ 91 w 142"/>
              <a:gd name="T75" fmla="*/ 72 h 128"/>
              <a:gd name="T76" fmla="*/ 20 w 142"/>
              <a:gd name="T77" fmla="*/ 72 h 128"/>
              <a:gd name="T78" fmla="*/ 7 w 142"/>
              <a:gd name="T79" fmla="*/ 60 h 128"/>
              <a:gd name="T80" fmla="*/ 20 w 142"/>
              <a:gd name="T81" fmla="*/ 49 h 1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Lst>
            <a:rect l="0" t="0" r="r" b="b"/>
            <a:pathLst>
              <a:path w="142" h="128">
                <a:moveTo>
                  <a:pt x="69" y="76"/>
                </a:moveTo>
                <a:lnTo>
                  <a:pt x="69" y="124"/>
                </a:lnTo>
                <a:lnTo>
                  <a:pt x="53" y="124"/>
                </a:lnTo>
                <a:lnTo>
                  <a:pt x="53" y="128"/>
                </a:lnTo>
                <a:lnTo>
                  <a:pt x="69" y="128"/>
                </a:lnTo>
                <a:lnTo>
                  <a:pt x="73" y="128"/>
                </a:lnTo>
                <a:lnTo>
                  <a:pt x="89" y="128"/>
                </a:lnTo>
                <a:lnTo>
                  <a:pt x="89" y="124"/>
                </a:lnTo>
                <a:lnTo>
                  <a:pt x="73" y="124"/>
                </a:lnTo>
                <a:lnTo>
                  <a:pt x="73" y="76"/>
                </a:lnTo>
                <a:lnTo>
                  <a:pt x="96" y="76"/>
                </a:lnTo>
                <a:lnTo>
                  <a:pt x="96" y="45"/>
                </a:lnTo>
                <a:lnTo>
                  <a:pt x="73" y="45"/>
                </a:lnTo>
                <a:lnTo>
                  <a:pt x="73" y="40"/>
                </a:lnTo>
                <a:lnTo>
                  <a:pt x="124" y="40"/>
                </a:lnTo>
                <a:lnTo>
                  <a:pt x="142" y="24"/>
                </a:lnTo>
                <a:lnTo>
                  <a:pt x="124" y="9"/>
                </a:lnTo>
                <a:lnTo>
                  <a:pt x="73" y="9"/>
                </a:lnTo>
                <a:lnTo>
                  <a:pt x="73" y="0"/>
                </a:lnTo>
                <a:lnTo>
                  <a:pt x="69" y="0"/>
                </a:lnTo>
                <a:lnTo>
                  <a:pt x="69" y="9"/>
                </a:lnTo>
                <a:lnTo>
                  <a:pt x="46" y="9"/>
                </a:lnTo>
                <a:lnTo>
                  <a:pt x="46" y="40"/>
                </a:lnTo>
                <a:lnTo>
                  <a:pt x="69" y="40"/>
                </a:lnTo>
                <a:lnTo>
                  <a:pt x="69" y="45"/>
                </a:lnTo>
                <a:lnTo>
                  <a:pt x="19" y="45"/>
                </a:lnTo>
                <a:lnTo>
                  <a:pt x="0" y="60"/>
                </a:lnTo>
                <a:lnTo>
                  <a:pt x="19" y="76"/>
                </a:lnTo>
                <a:lnTo>
                  <a:pt x="69" y="76"/>
                </a:lnTo>
                <a:close/>
                <a:moveTo>
                  <a:pt x="51" y="13"/>
                </a:moveTo>
                <a:lnTo>
                  <a:pt x="122" y="13"/>
                </a:lnTo>
                <a:lnTo>
                  <a:pt x="135" y="24"/>
                </a:lnTo>
                <a:lnTo>
                  <a:pt x="122" y="36"/>
                </a:lnTo>
                <a:lnTo>
                  <a:pt x="51" y="36"/>
                </a:lnTo>
                <a:lnTo>
                  <a:pt x="51" y="13"/>
                </a:lnTo>
                <a:close/>
                <a:moveTo>
                  <a:pt x="20" y="49"/>
                </a:moveTo>
                <a:lnTo>
                  <a:pt x="91" y="49"/>
                </a:lnTo>
                <a:lnTo>
                  <a:pt x="91" y="72"/>
                </a:lnTo>
                <a:lnTo>
                  <a:pt x="20" y="72"/>
                </a:lnTo>
                <a:lnTo>
                  <a:pt x="7" y="60"/>
                </a:lnTo>
                <a:lnTo>
                  <a:pt x="20" y="49"/>
                </a:lnTo>
                <a:close/>
              </a:path>
            </a:pathLst>
          </a:custGeom>
          <a:solidFill>
            <a:schemeClr val="accent6">
              <a:lumMod val="50000"/>
            </a:schemeClr>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clientData/>
  </xdr:twoCellAnchor>
  <xdr:twoCellAnchor>
    <xdr:from>
      <xdr:col>2</xdr:col>
      <xdr:colOff>742950</xdr:colOff>
      <xdr:row>25</xdr:row>
      <xdr:rowOff>19569</xdr:rowOff>
    </xdr:from>
    <xdr:to>
      <xdr:col>2</xdr:col>
      <xdr:colOff>1194707</xdr:colOff>
      <xdr:row>25</xdr:row>
      <xdr:rowOff>22291</xdr:rowOff>
    </xdr:to>
    <xdr:cxnSp macro="">
      <xdr:nvCxnSpPr>
        <xdr:cNvPr id="28" name="Conector recto de flecha 27">
          <a:extLst>
            <a:ext uri="{FF2B5EF4-FFF2-40B4-BE49-F238E27FC236}">
              <a16:creationId xmlns:a16="http://schemas.microsoft.com/office/drawing/2014/main" id="{00000000-0008-0000-0000-00001C000000}"/>
            </a:ext>
          </a:extLst>
        </xdr:cNvPr>
        <xdr:cNvCxnSpPr/>
      </xdr:nvCxnSpPr>
      <xdr:spPr>
        <a:xfrm>
          <a:off x="2226129" y="6197212"/>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2656115</xdr:colOff>
      <xdr:row>27</xdr:row>
      <xdr:rowOff>2722</xdr:rowOff>
    </xdr:from>
    <xdr:to>
      <xdr:col>4</xdr:col>
      <xdr:colOff>462645</xdr:colOff>
      <xdr:row>28</xdr:row>
      <xdr:rowOff>95252</xdr:rowOff>
    </xdr:to>
    <xdr:sp macro="" textlink="">
      <xdr:nvSpPr>
        <xdr:cNvPr id="29" name="TextBox 48">
          <a:extLst>
            <a:ext uri="{FF2B5EF4-FFF2-40B4-BE49-F238E27FC236}">
              <a16:creationId xmlns:a16="http://schemas.microsoft.com/office/drawing/2014/main" id="{00000000-0008-0000-0000-00001D000000}"/>
            </a:ext>
          </a:extLst>
        </xdr:cNvPr>
        <xdr:cNvSpPr txBox="1"/>
      </xdr:nvSpPr>
      <xdr:spPr>
        <a:xfrm>
          <a:off x="4139294" y="6561365"/>
          <a:ext cx="1507672" cy="283030"/>
        </a:xfrm>
        <a:prstGeom prst="rect">
          <a:avLst/>
        </a:prstGeom>
        <a:noFill/>
      </xdr:spPr>
      <xdr:txBody>
        <a:bodyPr wrap="square" rtlCol="0" anchor="b" anchorCtr="0">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Inspección de Vehículos</a:t>
          </a:r>
        </a:p>
      </xdr:txBody>
    </xdr:sp>
    <xdr:clientData/>
  </xdr:twoCellAnchor>
  <xdr:twoCellAnchor>
    <xdr:from>
      <xdr:col>2</xdr:col>
      <xdr:colOff>2354036</xdr:colOff>
      <xdr:row>25</xdr:row>
      <xdr:rowOff>25012</xdr:rowOff>
    </xdr:from>
    <xdr:to>
      <xdr:col>2</xdr:col>
      <xdr:colOff>2805793</xdr:colOff>
      <xdr:row>25</xdr:row>
      <xdr:rowOff>27734</xdr:rowOff>
    </xdr:to>
    <xdr:cxnSp macro="">
      <xdr:nvCxnSpPr>
        <xdr:cNvPr id="38" name="Conector recto de flecha 37">
          <a:extLst>
            <a:ext uri="{FF2B5EF4-FFF2-40B4-BE49-F238E27FC236}">
              <a16:creationId xmlns:a16="http://schemas.microsoft.com/office/drawing/2014/main" id="{00000000-0008-0000-0000-000026000000}"/>
            </a:ext>
          </a:extLst>
        </xdr:cNvPr>
        <xdr:cNvCxnSpPr/>
      </xdr:nvCxnSpPr>
      <xdr:spPr>
        <a:xfrm>
          <a:off x="3837215" y="6202655"/>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549730</xdr:colOff>
      <xdr:row>26</xdr:row>
      <xdr:rowOff>46266</xdr:rowOff>
    </xdr:from>
    <xdr:to>
      <xdr:col>6</xdr:col>
      <xdr:colOff>533402</xdr:colOff>
      <xdr:row>27</xdr:row>
      <xdr:rowOff>138796</xdr:rowOff>
    </xdr:to>
    <xdr:sp macro="" textlink="">
      <xdr:nvSpPr>
        <xdr:cNvPr id="39" name="TextBox 48">
          <a:extLst>
            <a:ext uri="{FF2B5EF4-FFF2-40B4-BE49-F238E27FC236}">
              <a16:creationId xmlns:a16="http://schemas.microsoft.com/office/drawing/2014/main" id="{00000000-0008-0000-0000-000027000000}"/>
            </a:ext>
          </a:extLst>
        </xdr:cNvPr>
        <xdr:cNvSpPr txBox="1"/>
      </xdr:nvSpPr>
      <xdr:spPr>
        <a:xfrm>
          <a:off x="5734051" y="6414409"/>
          <a:ext cx="1507672" cy="283030"/>
        </a:xfrm>
        <a:prstGeom prst="rect">
          <a:avLst/>
        </a:prstGeom>
        <a:noFill/>
      </xdr:spPr>
      <xdr:txBody>
        <a:bodyPr wrap="square" rtlCol="0" anchor="b" anchorCtr="0">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Mantenimientos</a:t>
          </a:r>
        </a:p>
      </xdr:txBody>
    </xdr:sp>
    <xdr:clientData/>
  </xdr:twoCellAnchor>
  <xdr:twoCellAnchor>
    <xdr:from>
      <xdr:col>4</xdr:col>
      <xdr:colOff>247651</xdr:colOff>
      <xdr:row>25</xdr:row>
      <xdr:rowOff>27734</xdr:rowOff>
    </xdr:from>
    <xdr:to>
      <xdr:col>4</xdr:col>
      <xdr:colOff>699408</xdr:colOff>
      <xdr:row>25</xdr:row>
      <xdr:rowOff>30456</xdr:rowOff>
    </xdr:to>
    <xdr:cxnSp macro="">
      <xdr:nvCxnSpPr>
        <xdr:cNvPr id="46" name="Conector recto de flecha 45">
          <a:extLst>
            <a:ext uri="{FF2B5EF4-FFF2-40B4-BE49-F238E27FC236}">
              <a16:creationId xmlns:a16="http://schemas.microsoft.com/office/drawing/2014/main" id="{00000000-0008-0000-0000-00002E000000}"/>
            </a:ext>
          </a:extLst>
        </xdr:cNvPr>
        <xdr:cNvCxnSpPr/>
      </xdr:nvCxnSpPr>
      <xdr:spPr>
        <a:xfrm>
          <a:off x="5431972" y="6205377"/>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332016</xdr:colOff>
      <xdr:row>25</xdr:row>
      <xdr:rowOff>16848</xdr:rowOff>
    </xdr:from>
    <xdr:to>
      <xdr:col>7</xdr:col>
      <xdr:colOff>21773</xdr:colOff>
      <xdr:row>25</xdr:row>
      <xdr:rowOff>19570</xdr:rowOff>
    </xdr:to>
    <xdr:cxnSp macro="">
      <xdr:nvCxnSpPr>
        <xdr:cNvPr id="58" name="Conector recto de flecha 57">
          <a:extLst>
            <a:ext uri="{FF2B5EF4-FFF2-40B4-BE49-F238E27FC236}">
              <a16:creationId xmlns:a16="http://schemas.microsoft.com/office/drawing/2014/main" id="{00000000-0008-0000-0000-00003A000000}"/>
            </a:ext>
          </a:extLst>
        </xdr:cNvPr>
        <xdr:cNvCxnSpPr/>
      </xdr:nvCxnSpPr>
      <xdr:spPr>
        <a:xfrm>
          <a:off x="7040337" y="6194491"/>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375559</xdr:colOff>
      <xdr:row>25</xdr:row>
      <xdr:rowOff>19569</xdr:rowOff>
    </xdr:from>
    <xdr:to>
      <xdr:col>9</xdr:col>
      <xdr:colOff>65316</xdr:colOff>
      <xdr:row>25</xdr:row>
      <xdr:rowOff>22291</xdr:rowOff>
    </xdr:to>
    <xdr:cxnSp macro="">
      <xdr:nvCxnSpPr>
        <xdr:cNvPr id="66" name="Conector recto de flecha 65">
          <a:extLst>
            <a:ext uri="{FF2B5EF4-FFF2-40B4-BE49-F238E27FC236}">
              <a16:creationId xmlns:a16="http://schemas.microsoft.com/office/drawing/2014/main" id="{00000000-0008-0000-0000-000042000000}"/>
            </a:ext>
          </a:extLst>
        </xdr:cNvPr>
        <xdr:cNvCxnSpPr/>
      </xdr:nvCxnSpPr>
      <xdr:spPr>
        <a:xfrm>
          <a:off x="8607880" y="6197212"/>
          <a:ext cx="451757" cy="272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527958</xdr:colOff>
      <xdr:row>26</xdr:row>
      <xdr:rowOff>57149</xdr:rowOff>
    </xdr:from>
    <xdr:to>
      <xdr:col>8</xdr:col>
      <xdr:colOff>655863</xdr:colOff>
      <xdr:row>27</xdr:row>
      <xdr:rowOff>130630</xdr:rowOff>
    </xdr:to>
    <xdr:sp macro="" textlink="">
      <xdr:nvSpPr>
        <xdr:cNvPr id="68" name="TextBox 48">
          <a:extLst>
            <a:ext uri="{FF2B5EF4-FFF2-40B4-BE49-F238E27FC236}">
              <a16:creationId xmlns:a16="http://schemas.microsoft.com/office/drawing/2014/main" id="{00000000-0008-0000-0000-000044000000}"/>
            </a:ext>
          </a:extLst>
        </xdr:cNvPr>
        <xdr:cNvSpPr txBox="1"/>
      </xdr:nvSpPr>
      <xdr:spPr>
        <a:xfrm>
          <a:off x="7236279" y="6425292"/>
          <a:ext cx="1651905" cy="263981"/>
        </a:xfrm>
        <a:prstGeom prst="rect">
          <a:avLst/>
        </a:prstGeom>
        <a:noFill/>
      </xdr:spPr>
      <xdr:txBody>
        <a:bodyPr wrap="square" rtlCol="0" anchor="b" anchorCtr="0">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Indicadores</a:t>
          </a:r>
        </a:p>
      </xdr:txBody>
    </xdr:sp>
    <xdr:clientData/>
  </xdr:twoCellAnchor>
  <xdr:twoCellAnchor>
    <xdr:from>
      <xdr:col>2</xdr:col>
      <xdr:colOff>979714</xdr:colOff>
      <xdr:row>25</xdr:row>
      <xdr:rowOff>176894</xdr:rowOff>
    </xdr:from>
    <xdr:to>
      <xdr:col>2</xdr:col>
      <xdr:colOff>2631619</xdr:colOff>
      <xdr:row>27</xdr:row>
      <xdr:rowOff>59875</xdr:rowOff>
    </xdr:to>
    <xdr:sp macro="" textlink="">
      <xdr:nvSpPr>
        <xdr:cNvPr id="88" name="TextBox 48">
          <a:extLst>
            <a:ext uri="{FF2B5EF4-FFF2-40B4-BE49-F238E27FC236}">
              <a16:creationId xmlns:a16="http://schemas.microsoft.com/office/drawing/2014/main" id="{00000000-0008-0000-0000-000058000000}"/>
            </a:ext>
          </a:extLst>
        </xdr:cNvPr>
        <xdr:cNvSpPr txBox="1"/>
      </xdr:nvSpPr>
      <xdr:spPr>
        <a:xfrm>
          <a:off x="2462893" y="6354537"/>
          <a:ext cx="1651905" cy="263981"/>
        </a:xfrm>
        <a:prstGeom prst="rect">
          <a:avLst/>
        </a:prstGeom>
        <a:noFill/>
      </xdr:spPr>
      <xdr:txBody>
        <a:bodyPr wrap="square" rtlCol="0" anchor="b" anchorCtr="0">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Desplazamientos</a:t>
          </a:r>
        </a:p>
      </xdr:txBody>
    </xdr:sp>
    <xdr:clientData/>
  </xdr:twoCellAnchor>
  <xdr:twoCellAnchor>
    <xdr:from>
      <xdr:col>8</xdr:col>
      <xdr:colOff>639537</xdr:colOff>
      <xdr:row>25</xdr:row>
      <xdr:rowOff>163285</xdr:rowOff>
    </xdr:from>
    <xdr:to>
      <xdr:col>11</xdr:col>
      <xdr:colOff>5442</xdr:colOff>
      <xdr:row>27</xdr:row>
      <xdr:rowOff>46266</xdr:rowOff>
    </xdr:to>
    <xdr:sp macro="" textlink="">
      <xdr:nvSpPr>
        <xdr:cNvPr id="97" name="TextBox 48">
          <a:extLst>
            <a:ext uri="{FF2B5EF4-FFF2-40B4-BE49-F238E27FC236}">
              <a16:creationId xmlns:a16="http://schemas.microsoft.com/office/drawing/2014/main" id="{00000000-0008-0000-0000-000061000000}"/>
            </a:ext>
          </a:extLst>
        </xdr:cNvPr>
        <xdr:cNvSpPr txBox="1"/>
      </xdr:nvSpPr>
      <xdr:spPr>
        <a:xfrm>
          <a:off x="8871858" y="6340928"/>
          <a:ext cx="1651905" cy="263981"/>
        </a:xfrm>
        <a:prstGeom prst="rect">
          <a:avLst/>
        </a:prstGeom>
        <a:noFill/>
      </xdr:spPr>
      <xdr:txBody>
        <a:bodyPr wrap="square" rtlCol="0" anchor="b" anchorCtr="0">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000" b="1">
              <a:solidFill>
                <a:schemeClr val="tx2"/>
              </a:solidFill>
              <a:latin typeface="Poppins SemiBold" pitchFamily="2" charset="77"/>
              <a:ea typeface="League Spartan" charset="0"/>
              <a:cs typeface="Poppins SemiBold" pitchFamily="2" charset="77"/>
            </a:rPr>
            <a:t>Mejora del PESV</a:t>
          </a:r>
        </a:p>
      </xdr:txBody>
    </xdr:sp>
    <xdr:clientData/>
  </xdr:twoCellAnchor>
  <xdr:twoCellAnchor>
    <xdr:from>
      <xdr:col>2</xdr:col>
      <xdr:colOff>2783414</xdr:colOff>
      <xdr:row>19</xdr:row>
      <xdr:rowOff>8164</xdr:rowOff>
    </xdr:from>
    <xdr:to>
      <xdr:col>4</xdr:col>
      <xdr:colOff>225272</xdr:colOff>
      <xdr:row>26</xdr:row>
      <xdr:rowOff>8165</xdr:rowOff>
    </xdr:to>
    <xdr:grpSp>
      <xdr:nvGrpSpPr>
        <xdr:cNvPr id="147" name="Grupo 146">
          <a:hlinkClick xmlns:r="http://schemas.openxmlformats.org/officeDocument/2006/relationships" r:id="rId14"/>
          <a:extLst>
            <a:ext uri="{FF2B5EF4-FFF2-40B4-BE49-F238E27FC236}">
              <a16:creationId xmlns:a16="http://schemas.microsoft.com/office/drawing/2014/main" id="{00000000-0008-0000-0000-000093000000}"/>
            </a:ext>
          </a:extLst>
        </xdr:cNvPr>
        <xdr:cNvGrpSpPr/>
      </xdr:nvGrpSpPr>
      <xdr:grpSpPr>
        <a:xfrm>
          <a:off x="4275664" y="5040539"/>
          <a:ext cx="1140733" cy="1333501"/>
          <a:chOff x="5858628" y="5056414"/>
          <a:chExt cx="1143000" cy="1333501"/>
        </a:xfrm>
      </xdr:grpSpPr>
      <xdr:grpSp>
        <xdr:nvGrpSpPr>
          <xdr:cNvPr id="24" name="Grupo 23">
            <a:extLst>
              <a:ext uri="{FF2B5EF4-FFF2-40B4-BE49-F238E27FC236}">
                <a16:creationId xmlns:a16="http://schemas.microsoft.com/office/drawing/2014/main" id="{00000000-0008-0000-0000-000018000000}"/>
              </a:ext>
            </a:extLst>
          </xdr:cNvPr>
          <xdr:cNvGrpSpPr/>
        </xdr:nvGrpSpPr>
        <xdr:grpSpPr>
          <a:xfrm>
            <a:off x="5858628" y="5056414"/>
            <a:ext cx="1143000" cy="1333501"/>
            <a:chOff x="7267348" y="3216953"/>
            <a:chExt cx="2481943" cy="2943051"/>
          </a:xfrm>
          <a:solidFill>
            <a:srgbClr val="00B050"/>
          </a:solidFill>
        </xdr:grpSpPr>
        <xdr:sp macro="" textlink="">
          <xdr:nvSpPr>
            <xdr:cNvPr id="25" name="Forma libre: forma 24">
              <a:extLst>
                <a:ext uri="{FF2B5EF4-FFF2-40B4-BE49-F238E27FC236}">
                  <a16:creationId xmlns:a16="http://schemas.microsoft.com/office/drawing/2014/main" id="{00000000-0008-0000-0000-000019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26" name="Rectángulo: esquinas redondeadas 25">
              <a:extLst>
                <a:ext uri="{FF2B5EF4-FFF2-40B4-BE49-F238E27FC236}">
                  <a16:creationId xmlns:a16="http://schemas.microsoft.com/office/drawing/2014/main" id="{00000000-0008-0000-0000-00001A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27" name="TextBox 90">
              <a:extLst>
                <a:ext uri="{FF2B5EF4-FFF2-40B4-BE49-F238E27FC236}">
                  <a16:creationId xmlns:a16="http://schemas.microsoft.com/office/drawing/2014/main" id="{00000000-0008-0000-0000-00001B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16</a:t>
              </a:r>
              <a:endParaRPr lang="en-US" sz="1100" b="1">
                <a:solidFill>
                  <a:schemeClr val="bg1"/>
                </a:solidFill>
                <a:latin typeface="Poppins SemiBold" pitchFamily="2" charset="77"/>
                <a:ea typeface="League Spartan" charset="0"/>
                <a:cs typeface="Poppins SemiBold" pitchFamily="2" charset="77"/>
              </a:endParaRPr>
            </a:p>
          </xdr:txBody>
        </xdr:sp>
      </xdr:grpSp>
      <xdr:sp macro="" textlink="">
        <xdr:nvSpPr>
          <xdr:cNvPr id="146" name="Freeform 109">
            <a:extLst>
              <a:ext uri="{FF2B5EF4-FFF2-40B4-BE49-F238E27FC236}">
                <a16:creationId xmlns:a16="http://schemas.microsoft.com/office/drawing/2014/main" id="{00000000-0008-0000-0000-000092000000}"/>
              </a:ext>
            </a:extLst>
          </xdr:cNvPr>
          <xdr:cNvSpPr>
            <a:spLocks noEditPoints="1"/>
          </xdr:cNvSpPr>
        </xdr:nvSpPr>
        <xdr:spPr bwMode="auto">
          <a:xfrm>
            <a:off x="6245679" y="5334000"/>
            <a:ext cx="334275" cy="334275"/>
          </a:xfrm>
          <a:custGeom>
            <a:avLst/>
            <a:gdLst>
              <a:gd name="T0" fmla="*/ 112 w 176"/>
              <a:gd name="T1" fmla="*/ 72 h 176"/>
              <a:gd name="T2" fmla="*/ 80 w 176"/>
              <a:gd name="T3" fmla="*/ 72 h 176"/>
              <a:gd name="T4" fmla="*/ 80 w 176"/>
              <a:gd name="T5" fmla="*/ 40 h 176"/>
              <a:gd name="T6" fmla="*/ 76 w 176"/>
              <a:gd name="T7" fmla="*/ 36 h 176"/>
              <a:gd name="T8" fmla="*/ 72 w 176"/>
              <a:gd name="T9" fmla="*/ 40 h 176"/>
              <a:gd name="T10" fmla="*/ 72 w 176"/>
              <a:gd name="T11" fmla="*/ 72 h 176"/>
              <a:gd name="T12" fmla="*/ 40 w 176"/>
              <a:gd name="T13" fmla="*/ 72 h 176"/>
              <a:gd name="T14" fmla="*/ 36 w 176"/>
              <a:gd name="T15" fmla="*/ 76 h 176"/>
              <a:gd name="T16" fmla="*/ 40 w 176"/>
              <a:gd name="T17" fmla="*/ 80 h 176"/>
              <a:gd name="T18" fmla="*/ 72 w 176"/>
              <a:gd name="T19" fmla="*/ 80 h 176"/>
              <a:gd name="T20" fmla="*/ 72 w 176"/>
              <a:gd name="T21" fmla="*/ 112 h 176"/>
              <a:gd name="T22" fmla="*/ 76 w 176"/>
              <a:gd name="T23" fmla="*/ 116 h 176"/>
              <a:gd name="T24" fmla="*/ 80 w 176"/>
              <a:gd name="T25" fmla="*/ 112 h 176"/>
              <a:gd name="T26" fmla="*/ 80 w 176"/>
              <a:gd name="T27" fmla="*/ 80 h 176"/>
              <a:gd name="T28" fmla="*/ 112 w 176"/>
              <a:gd name="T29" fmla="*/ 80 h 176"/>
              <a:gd name="T30" fmla="*/ 116 w 176"/>
              <a:gd name="T31" fmla="*/ 76 h 176"/>
              <a:gd name="T32" fmla="*/ 112 w 176"/>
              <a:gd name="T33" fmla="*/ 72 h 176"/>
              <a:gd name="T34" fmla="*/ 175 w 176"/>
              <a:gd name="T35" fmla="*/ 169 h 176"/>
              <a:gd name="T36" fmla="*/ 132 w 176"/>
              <a:gd name="T37" fmla="*/ 127 h 176"/>
              <a:gd name="T38" fmla="*/ 152 w 176"/>
              <a:gd name="T39" fmla="*/ 76 h 176"/>
              <a:gd name="T40" fmla="*/ 76 w 176"/>
              <a:gd name="T41" fmla="*/ 0 h 176"/>
              <a:gd name="T42" fmla="*/ 0 w 176"/>
              <a:gd name="T43" fmla="*/ 76 h 176"/>
              <a:gd name="T44" fmla="*/ 76 w 176"/>
              <a:gd name="T45" fmla="*/ 152 h 176"/>
              <a:gd name="T46" fmla="*/ 127 w 176"/>
              <a:gd name="T47" fmla="*/ 132 h 176"/>
              <a:gd name="T48" fmla="*/ 169 w 176"/>
              <a:gd name="T49" fmla="*/ 175 h 176"/>
              <a:gd name="T50" fmla="*/ 172 w 176"/>
              <a:gd name="T51" fmla="*/ 176 h 176"/>
              <a:gd name="T52" fmla="*/ 176 w 176"/>
              <a:gd name="T53" fmla="*/ 172 h 176"/>
              <a:gd name="T54" fmla="*/ 175 w 176"/>
              <a:gd name="T55" fmla="*/ 169 h 176"/>
              <a:gd name="T56" fmla="*/ 76 w 176"/>
              <a:gd name="T57" fmla="*/ 144 h 176"/>
              <a:gd name="T58" fmla="*/ 8 w 176"/>
              <a:gd name="T59" fmla="*/ 76 h 176"/>
              <a:gd name="T60" fmla="*/ 76 w 176"/>
              <a:gd name="T61" fmla="*/ 8 h 176"/>
              <a:gd name="T62" fmla="*/ 144 w 176"/>
              <a:gd name="T63" fmla="*/ 76 h 176"/>
              <a:gd name="T64" fmla="*/ 76 w 176"/>
              <a:gd name="T65" fmla="*/ 144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76" h="176">
                <a:moveTo>
                  <a:pt x="112" y="72"/>
                </a:moveTo>
                <a:cubicBezTo>
                  <a:pt x="80" y="72"/>
                  <a:pt x="80" y="72"/>
                  <a:pt x="80" y="72"/>
                </a:cubicBezTo>
                <a:cubicBezTo>
                  <a:pt x="80" y="40"/>
                  <a:pt x="80" y="40"/>
                  <a:pt x="80" y="40"/>
                </a:cubicBezTo>
                <a:cubicBezTo>
                  <a:pt x="80" y="38"/>
                  <a:pt x="78" y="36"/>
                  <a:pt x="76" y="36"/>
                </a:cubicBezTo>
                <a:cubicBezTo>
                  <a:pt x="74" y="36"/>
                  <a:pt x="72" y="38"/>
                  <a:pt x="72" y="40"/>
                </a:cubicBezTo>
                <a:cubicBezTo>
                  <a:pt x="72" y="72"/>
                  <a:pt x="72" y="72"/>
                  <a:pt x="72" y="72"/>
                </a:cubicBezTo>
                <a:cubicBezTo>
                  <a:pt x="40" y="72"/>
                  <a:pt x="40" y="72"/>
                  <a:pt x="40" y="72"/>
                </a:cubicBezTo>
                <a:cubicBezTo>
                  <a:pt x="38" y="72"/>
                  <a:pt x="36" y="74"/>
                  <a:pt x="36" y="76"/>
                </a:cubicBezTo>
                <a:cubicBezTo>
                  <a:pt x="36" y="78"/>
                  <a:pt x="38" y="80"/>
                  <a:pt x="40" y="80"/>
                </a:cubicBezTo>
                <a:cubicBezTo>
                  <a:pt x="72" y="80"/>
                  <a:pt x="72" y="80"/>
                  <a:pt x="72" y="80"/>
                </a:cubicBezTo>
                <a:cubicBezTo>
                  <a:pt x="72" y="112"/>
                  <a:pt x="72" y="112"/>
                  <a:pt x="72" y="112"/>
                </a:cubicBezTo>
                <a:cubicBezTo>
                  <a:pt x="72" y="114"/>
                  <a:pt x="74" y="116"/>
                  <a:pt x="76" y="116"/>
                </a:cubicBezTo>
                <a:cubicBezTo>
                  <a:pt x="78" y="116"/>
                  <a:pt x="80" y="114"/>
                  <a:pt x="80" y="112"/>
                </a:cubicBezTo>
                <a:cubicBezTo>
                  <a:pt x="80" y="80"/>
                  <a:pt x="80" y="80"/>
                  <a:pt x="80" y="80"/>
                </a:cubicBezTo>
                <a:cubicBezTo>
                  <a:pt x="112" y="80"/>
                  <a:pt x="112" y="80"/>
                  <a:pt x="112" y="80"/>
                </a:cubicBezTo>
                <a:cubicBezTo>
                  <a:pt x="114" y="80"/>
                  <a:pt x="116" y="78"/>
                  <a:pt x="116" y="76"/>
                </a:cubicBezTo>
                <a:cubicBezTo>
                  <a:pt x="116" y="74"/>
                  <a:pt x="114" y="72"/>
                  <a:pt x="112" y="72"/>
                </a:cubicBezTo>
                <a:moveTo>
                  <a:pt x="175" y="169"/>
                </a:moveTo>
                <a:cubicBezTo>
                  <a:pt x="132" y="127"/>
                  <a:pt x="132" y="127"/>
                  <a:pt x="132" y="127"/>
                </a:cubicBezTo>
                <a:cubicBezTo>
                  <a:pt x="145" y="113"/>
                  <a:pt x="152" y="96"/>
                  <a:pt x="152" y="76"/>
                </a:cubicBezTo>
                <a:cubicBezTo>
                  <a:pt x="152" y="34"/>
                  <a:pt x="118" y="0"/>
                  <a:pt x="76" y="0"/>
                </a:cubicBezTo>
                <a:cubicBezTo>
                  <a:pt x="34" y="0"/>
                  <a:pt x="0" y="34"/>
                  <a:pt x="0" y="76"/>
                </a:cubicBezTo>
                <a:cubicBezTo>
                  <a:pt x="0" y="118"/>
                  <a:pt x="34" y="152"/>
                  <a:pt x="76" y="152"/>
                </a:cubicBezTo>
                <a:cubicBezTo>
                  <a:pt x="96" y="152"/>
                  <a:pt x="113" y="145"/>
                  <a:pt x="127" y="132"/>
                </a:cubicBezTo>
                <a:cubicBezTo>
                  <a:pt x="169" y="175"/>
                  <a:pt x="169" y="175"/>
                  <a:pt x="169" y="175"/>
                </a:cubicBezTo>
                <a:cubicBezTo>
                  <a:pt x="170" y="176"/>
                  <a:pt x="171" y="176"/>
                  <a:pt x="172" y="176"/>
                </a:cubicBezTo>
                <a:cubicBezTo>
                  <a:pt x="174" y="176"/>
                  <a:pt x="176" y="174"/>
                  <a:pt x="176" y="172"/>
                </a:cubicBezTo>
                <a:cubicBezTo>
                  <a:pt x="176" y="171"/>
                  <a:pt x="176" y="170"/>
                  <a:pt x="175" y="169"/>
                </a:cubicBezTo>
                <a:moveTo>
                  <a:pt x="76" y="144"/>
                </a:moveTo>
                <a:cubicBezTo>
                  <a:pt x="38" y="144"/>
                  <a:pt x="8" y="114"/>
                  <a:pt x="8" y="76"/>
                </a:cubicBezTo>
                <a:cubicBezTo>
                  <a:pt x="8" y="38"/>
                  <a:pt x="38" y="8"/>
                  <a:pt x="76" y="8"/>
                </a:cubicBezTo>
                <a:cubicBezTo>
                  <a:pt x="114" y="8"/>
                  <a:pt x="144" y="38"/>
                  <a:pt x="144" y="76"/>
                </a:cubicBezTo>
                <a:cubicBezTo>
                  <a:pt x="144" y="114"/>
                  <a:pt x="114" y="144"/>
                  <a:pt x="76" y="144"/>
                </a:cubicBezTo>
              </a:path>
            </a:pathLst>
          </a:custGeom>
          <a:solidFill>
            <a:srgbClr val="00B05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4</xdr:col>
      <xdr:colOff>693358</xdr:colOff>
      <xdr:row>19</xdr:row>
      <xdr:rowOff>13607</xdr:rowOff>
    </xdr:from>
    <xdr:to>
      <xdr:col>6</xdr:col>
      <xdr:colOff>312358</xdr:colOff>
      <xdr:row>26</xdr:row>
      <xdr:rowOff>13608</xdr:rowOff>
    </xdr:to>
    <xdr:grpSp>
      <xdr:nvGrpSpPr>
        <xdr:cNvPr id="149" name="Grupo 148">
          <a:hlinkClick xmlns:r="http://schemas.openxmlformats.org/officeDocument/2006/relationships" r:id="rId15"/>
          <a:extLst>
            <a:ext uri="{FF2B5EF4-FFF2-40B4-BE49-F238E27FC236}">
              <a16:creationId xmlns:a16="http://schemas.microsoft.com/office/drawing/2014/main" id="{00000000-0008-0000-0000-000095000000}"/>
            </a:ext>
          </a:extLst>
        </xdr:cNvPr>
        <xdr:cNvGrpSpPr/>
      </xdr:nvGrpSpPr>
      <xdr:grpSpPr>
        <a:xfrm>
          <a:off x="5884483" y="5045982"/>
          <a:ext cx="1143000" cy="1333501"/>
          <a:chOff x="7469714" y="5061857"/>
          <a:chExt cx="1143000" cy="1333501"/>
        </a:xfrm>
      </xdr:grpSpPr>
      <xdr:grpSp>
        <xdr:nvGrpSpPr>
          <xdr:cNvPr id="34" name="Grupo 33">
            <a:extLst>
              <a:ext uri="{FF2B5EF4-FFF2-40B4-BE49-F238E27FC236}">
                <a16:creationId xmlns:a16="http://schemas.microsoft.com/office/drawing/2014/main" id="{00000000-0008-0000-0000-000022000000}"/>
              </a:ext>
            </a:extLst>
          </xdr:cNvPr>
          <xdr:cNvGrpSpPr/>
        </xdr:nvGrpSpPr>
        <xdr:grpSpPr>
          <a:xfrm>
            <a:off x="7469714" y="5061857"/>
            <a:ext cx="1143000" cy="1333501"/>
            <a:chOff x="7267348" y="3216953"/>
            <a:chExt cx="2481943" cy="2943051"/>
          </a:xfrm>
          <a:solidFill>
            <a:schemeClr val="accent4">
              <a:lumMod val="75000"/>
            </a:schemeClr>
          </a:solidFill>
        </xdr:grpSpPr>
        <xdr:sp macro="" textlink="">
          <xdr:nvSpPr>
            <xdr:cNvPr id="35" name="Forma libre: forma 34">
              <a:extLst>
                <a:ext uri="{FF2B5EF4-FFF2-40B4-BE49-F238E27FC236}">
                  <a16:creationId xmlns:a16="http://schemas.microsoft.com/office/drawing/2014/main" id="{00000000-0008-0000-0000-000023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36" name="Rectángulo: esquinas redondeadas 35">
              <a:extLst>
                <a:ext uri="{FF2B5EF4-FFF2-40B4-BE49-F238E27FC236}">
                  <a16:creationId xmlns:a16="http://schemas.microsoft.com/office/drawing/2014/main" id="{00000000-0008-0000-0000-000024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37" name="TextBox 90">
              <a:extLst>
                <a:ext uri="{FF2B5EF4-FFF2-40B4-BE49-F238E27FC236}">
                  <a16:creationId xmlns:a16="http://schemas.microsoft.com/office/drawing/2014/main" id="{00000000-0008-0000-0000-000025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17</a:t>
              </a:r>
              <a:endParaRPr lang="en-US" sz="1100" b="1">
                <a:solidFill>
                  <a:schemeClr val="bg1"/>
                </a:solidFill>
                <a:latin typeface="Poppins SemiBold" pitchFamily="2" charset="77"/>
                <a:ea typeface="League Spartan" charset="0"/>
                <a:cs typeface="Poppins SemiBold" pitchFamily="2" charset="77"/>
              </a:endParaRPr>
            </a:p>
          </xdr:txBody>
        </xdr:sp>
      </xdr:grpSp>
      <xdr:sp macro="" textlink="">
        <xdr:nvSpPr>
          <xdr:cNvPr id="148" name="Freeform 269">
            <a:extLst>
              <a:ext uri="{FF2B5EF4-FFF2-40B4-BE49-F238E27FC236}">
                <a16:creationId xmlns:a16="http://schemas.microsoft.com/office/drawing/2014/main" id="{00000000-0008-0000-0000-000094000000}"/>
              </a:ext>
            </a:extLst>
          </xdr:cNvPr>
          <xdr:cNvSpPr>
            <a:spLocks noEditPoints="1"/>
          </xdr:cNvSpPr>
        </xdr:nvSpPr>
        <xdr:spPr bwMode="auto">
          <a:xfrm>
            <a:off x="7851321" y="5306786"/>
            <a:ext cx="421821" cy="418999"/>
          </a:xfrm>
          <a:custGeom>
            <a:avLst/>
            <a:gdLst>
              <a:gd name="T0" fmla="*/ 161 w 255"/>
              <a:gd name="T1" fmla="*/ 139 h 239"/>
              <a:gd name="T2" fmla="*/ 145 w 255"/>
              <a:gd name="T3" fmla="*/ 123 h 239"/>
              <a:gd name="T4" fmla="*/ 175 w 255"/>
              <a:gd name="T5" fmla="*/ 93 h 239"/>
              <a:gd name="T6" fmla="*/ 189 w 255"/>
              <a:gd name="T7" fmla="*/ 93 h 239"/>
              <a:gd name="T8" fmla="*/ 233 w 255"/>
              <a:gd name="T9" fmla="*/ 39 h 239"/>
              <a:gd name="T10" fmla="*/ 233 w 255"/>
              <a:gd name="T11" fmla="*/ 33 h 239"/>
              <a:gd name="T12" fmla="*/ 198 w 255"/>
              <a:gd name="T13" fmla="*/ 49 h 239"/>
              <a:gd name="T14" fmla="*/ 186 w 255"/>
              <a:gd name="T15" fmla="*/ 37 h 239"/>
              <a:gd name="T16" fmla="*/ 201 w 255"/>
              <a:gd name="T17" fmla="*/ 1 h 239"/>
              <a:gd name="T18" fmla="*/ 195 w 255"/>
              <a:gd name="T19" fmla="*/ 1 h 239"/>
              <a:gd name="T20" fmla="*/ 141 w 255"/>
              <a:gd name="T21" fmla="*/ 45 h 239"/>
              <a:gd name="T22" fmla="*/ 141 w 255"/>
              <a:gd name="T23" fmla="*/ 59 h 239"/>
              <a:gd name="T24" fmla="*/ 111 w 255"/>
              <a:gd name="T25" fmla="*/ 90 h 239"/>
              <a:gd name="T26" fmla="*/ 63 w 255"/>
              <a:gd name="T27" fmla="*/ 41 h 239"/>
              <a:gd name="T28" fmla="*/ 76 w 255"/>
              <a:gd name="T29" fmla="*/ 28 h 239"/>
              <a:gd name="T30" fmla="*/ 29 w 255"/>
              <a:gd name="T31" fmla="*/ 0 h 239"/>
              <a:gd name="T32" fmla="*/ 16 w 255"/>
              <a:gd name="T33" fmla="*/ 13 h 239"/>
              <a:gd name="T34" fmla="*/ 44 w 255"/>
              <a:gd name="T35" fmla="*/ 60 h 239"/>
              <a:gd name="T36" fmla="*/ 57 w 255"/>
              <a:gd name="T37" fmla="*/ 47 h 239"/>
              <a:gd name="T38" fmla="*/ 106 w 255"/>
              <a:gd name="T39" fmla="*/ 95 h 239"/>
              <a:gd name="T40" fmla="*/ 8 w 255"/>
              <a:gd name="T41" fmla="*/ 194 h 239"/>
              <a:gd name="T42" fmla="*/ 8 w 255"/>
              <a:gd name="T43" fmla="*/ 195 h 239"/>
              <a:gd name="T44" fmla="*/ 0 w 255"/>
              <a:gd name="T45" fmla="*/ 222 h 239"/>
              <a:gd name="T46" fmla="*/ 11 w 255"/>
              <a:gd name="T47" fmla="*/ 234 h 239"/>
              <a:gd name="T48" fmla="*/ 39 w 255"/>
              <a:gd name="T49" fmla="*/ 227 h 239"/>
              <a:gd name="T50" fmla="*/ 139 w 255"/>
              <a:gd name="T51" fmla="*/ 128 h 239"/>
              <a:gd name="T52" fmla="*/ 155 w 255"/>
              <a:gd name="T53" fmla="*/ 145 h 239"/>
              <a:gd name="T54" fmla="*/ 143 w 255"/>
              <a:gd name="T55" fmla="*/ 157 h 239"/>
              <a:gd name="T56" fmla="*/ 225 w 255"/>
              <a:gd name="T57" fmla="*/ 239 h 239"/>
              <a:gd name="T58" fmla="*/ 255 w 255"/>
              <a:gd name="T59" fmla="*/ 209 h 239"/>
              <a:gd name="T60" fmla="*/ 173 w 255"/>
              <a:gd name="T61" fmla="*/ 127 h 239"/>
              <a:gd name="T62" fmla="*/ 161 w 255"/>
              <a:gd name="T63" fmla="*/ 139 h 239"/>
              <a:gd name="T64" fmla="*/ 26 w 255"/>
              <a:gd name="T65" fmla="*/ 14 h 239"/>
              <a:gd name="T66" fmla="*/ 30 w 255"/>
              <a:gd name="T67" fmla="*/ 10 h 239"/>
              <a:gd name="T68" fmla="*/ 63 w 255"/>
              <a:gd name="T69" fmla="*/ 30 h 239"/>
              <a:gd name="T70" fmla="*/ 46 w 255"/>
              <a:gd name="T71" fmla="*/ 47 h 239"/>
              <a:gd name="T72" fmla="*/ 26 w 255"/>
              <a:gd name="T73" fmla="*/ 14 h 239"/>
              <a:gd name="T74" fmla="*/ 35 w 255"/>
              <a:gd name="T75" fmla="*/ 220 h 239"/>
              <a:gd name="T76" fmla="*/ 14 w 255"/>
              <a:gd name="T77" fmla="*/ 225 h 239"/>
              <a:gd name="T78" fmla="*/ 9 w 255"/>
              <a:gd name="T79" fmla="*/ 220 h 239"/>
              <a:gd name="T80" fmla="*/ 15 w 255"/>
              <a:gd name="T81" fmla="*/ 199 h 239"/>
              <a:gd name="T82" fmla="*/ 149 w 255"/>
              <a:gd name="T83" fmla="*/ 63 h 239"/>
              <a:gd name="T84" fmla="*/ 149 w 255"/>
              <a:gd name="T85" fmla="*/ 45 h 239"/>
              <a:gd name="T86" fmla="*/ 189 w 255"/>
              <a:gd name="T87" fmla="*/ 10 h 239"/>
              <a:gd name="T88" fmla="*/ 176 w 255"/>
              <a:gd name="T89" fmla="*/ 38 h 239"/>
              <a:gd name="T90" fmla="*/ 196 w 255"/>
              <a:gd name="T91" fmla="*/ 59 h 239"/>
              <a:gd name="T92" fmla="*/ 225 w 255"/>
              <a:gd name="T93" fmla="*/ 46 h 239"/>
              <a:gd name="T94" fmla="*/ 189 w 255"/>
              <a:gd name="T95" fmla="*/ 85 h 239"/>
              <a:gd name="T96" fmla="*/ 171 w 255"/>
              <a:gd name="T97" fmla="*/ 85 h 239"/>
              <a:gd name="T98" fmla="*/ 35 w 255"/>
              <a:gd name="T99" fmla="*/ 220 h 239"/>
              <a:gd name="T100" fmla="*/ 225 w 255"/>
              <a:gd name="T101" fmla="*/ 227 h 239"/>
              <a:gd name="T102" fmla="*/ 155 w 255"/>
              <a:gd name="T103" fmla="*/ 157 h 239"/>
              <a:gd name="T104" fmla="*/ 173 w 255"/>
              <a:gd name="T105" fmla="*/ 139 h 239"/>
              <a:gd name="T106" fmla="*/ 243 w 255"/>
              <a:gd name="T107" fmla="*/ 209 h 239"/>
              <a:gd name="T108" fmla="*/ 225 w 255"/>
              <a:gd name="T109" fmla="*/ 227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255" h="239">
                <a:moveTo>
                  <a:pt x="161" y="139"/>
                </a:moveTo>
                <a:cubicBezTo>
                  <a:pt x="145" y="123"/>
                  <a:pt x="145" y="123"/>
                  <a:pt x="145" y="123"/>
                </a:cubicBezTo>
                <a:cubicBezTo>
                  <a:pt x="175" y="93"/>
                  <a:pt x="175" y="93"/>
                  <a:pt x="175" y="93"/>
                </a:cubicBezTo>
                <a:cubicBezTo>
                  <a:pt x="189" y="93"/>
                  <a:pt x="189" y="93"/>
                  <a:pt x="189" y="93"/>
                </a:cubicBezTo>
                <a:cubicBezTo>
                  <a:pt x="209" y="93"/>
                  <a:pt x="233" y="84"/>
                  <a:pt x="233" y="39"/>
                </a:cubicBezTo>
                <a:cubicBezTo>
                  <a:pt x="233" y="33"/>
                  <a:pt x="233" y="33"/>
                  <a:pt x="233" y="33"/>
                </a:cubicBezTo>
                <a:cubicBezTo>
                  <a:pt x="198" y="49"/>
                  <a:pt x="198" y="49"/>
                  <a:pt x="198" y="49"/>
                </a:cubicBezTo>
                <a:cubicBezTo>
                  <a:pt x="186" y="37"/>
                  <a:pt x="186" y="37"/>
                  <a:pt x="186" y="37"/>
                </a:cubicBezTo>
                <a:cubicBezTo>
                  <a:pt x="201" y="1"/>
                  <a:pt x="201" y="1"/>
                  <a:pt x="201" y="1"/>
                </a:cubicBezTo>
                <a:cubicBezTo>
                  <a:pt x="195" y="1"/>
                  <a:pt x="195" y="1"/>
                  <a:pt x="195" y="1"/>
                </a:cubicBezTo>
                <a:cubicBezTo>
                  <a:pt x="150" y="1"/>
                  <a:pt x="141" y="25"/>
                  <a:pt x="141" y="45"/>
                </a:cubicBezTo>
                <a:cubicBezTo>
                  <a:pt x="141" y="59"/>
                  <a:pt x="141" y="59"/>
                  <a:pt x="141" y="59"/>
                </a:cubicBezTo>
                <a:cubicBezTo>
                  <a:pt x="111" y="90"/>
                  <a:pt x="111" y="90"/>
                  <a:pt x="111" y="90"/>
                </a:cubicBezTo>
                <a:cubicBezTo>
                  <a:pt x="63" y="41"/>
                  <a:pt x="63" y="41"/>
                  <a:pt x="63" y="41"/>
                </a:cubicBezTo>
                <a:cubicBezTo>
                  <a:pt x="76" y="28"/>
                  <a:pt x="76" y="28"/>
                  <a:pt x="76" y="28"/>
                </a:cubicBezTo>
                <a:cubicBezTo>
                  <a:pt x="29" y="0"/>
                  <a:pt x="29" y="0"/>
                  <a:pt x="29" y="0"/>
                </a:cubicBezTo>
                <a:cubicBezTo>
                  <a:pt x="16" y="13"/>
                  <a:pt x="16" y="13"/>
                  <a:pt x="16" y="13"/>
                </a:cubicBezTo>
                <a:cubicBezTo>
                  <a:pt x="44" y="60"/>
                  <a:pt x="44" y="60"/>
                  <a:pt x="44" y="60"/>
                </a:cubicBezTo>
                <a:cubicBezTo>
                  <a:pt x="57" y="47"/>
                  <a:pt x="57" y="47"/>
                  <a:pt x="57" y="47"/>
                </a:cubicBezTo>
                <a:cubicBezTo>
                  <a:pt x="106" y="95"/>
                  <a:pt x="106" y="95"/>
                  <a:pt x="106" y="95"/>
                </a:cubicBezTo>
                <a:cubicBezTo>
                  <a:pt x="8" y="194"/>
                  <a:pt x="8" y="194"/>
                  <a:pt x="8" y="194"/>
                </a:cubicBezTo>
                <a:cubicBezTo>
                  <a:pt x="8" y="195"/>
                  <a:pt x="8" y="195"/>
                  <a:pt x="8" y="195"/>
                </a:cubicBezTo>
                <a:cubicBezTo>
                  <a:pt x="0" y="222"/>
                  <a:pt x="0" y="222"/>
                  <a:pt x="0" y="222"/>
                </a:cubicBezTo>
                <a:cubicBezTo>
                  <a:pt x="11" y="234"/>
                  <a:pt x="11" y="234"/>
                  <a:pt x="11" y="234"/>
                </a:cubicBezTo>
                <a:cubicBezTo>
                  <a:pt x="39" y="227"/>
                  <a:pt x="39" y="227"/>
                  <a:pt x="39" y="227"/>
                </a:cubicBezTo>
                <a:cubicBezTo>
                  <a:pt x="139" y="128"/>
                  <a:pt x="139" y="128"/>
                  <a:pt x="139" y="128"/>
                </a:cubicBezTo>
                <a:cubicBezTo>
                  <a:pt x="155" y="145"/>
                  <a:pt x="155" y="145"/>
                  <a:pt x="155" y="145"/>
                </a:cubicBezTo>
                <a:cubicBezTo>
                  <a:pt x="143" y="157"/>
                  <a:pt x="143" y="157"/>
                  <a:pt x="143" y="157"/>
                </a:cubicBezTo>
                <a:cubicBezTo>
                  <a:pt x="225" y="239"/>
                  <a:pt x="225" y="239"/>
                  <a:pt x="225" y="239"/>
                </a:cubicBezTo>
                <a:cubicBezTo>
                  <a:pt x="255" y="209"/>
                  <a:pt x="255" y="209"/>
                  <a:pt x="255" y="209"/>
                </a:cubicBezTo>
                <a:cubicBezTo>
                  <a:pt x="173" y="127"/>
                  <a:pt x="173" y="127"/>
                  <a:pt x="173" y="127"/>
                </a:cubicBezTo>
                <a:lnTo>
                  <a:pt x="161" y="139"/>
                </a:lnTo>
                <a:close/>
                <a:moveTo>
                  <a:pt x="26" y="14"/>
                </a:moveTo>
                <a:cubicBezTo>
                  <a:pt x="30" y="10"/>
                  <a:pt x="30" y="10"/>
                  <a:pt x="30" y="10"/>
                </a:cubicBezTo>
                <a:cubicBezTo>
                  <a:pt x="63" y="30"/>
                  <a:pt x="63" y="30"/>
                  <a:pt x="63" y="30"/>
                </a:cubicBezTo>
                <a:cubicBezTo>
                  <a:pt x="46" y="47"/>
                  <a:pt x="46" y="47"/>
                  <a:pt x="46" y="47"/>
                </a:cubicBezTo>
                <a:lnTo>
                  <a:pt x="26" y="14"/>
                </a:lnTo>
                <a:close/>
                <a:moveTo>
                  <a:pt x="35" y="220"/>
                </a:moveTo>
                <a:cubicBezTo>
                  <a:pt x="14" y="225"/>
                  <a:pt x="14" y="225"/>
                  <a:pt x="14" y="225"/>
                </a:cubicBezTo>
                <a:cubicBezTo>
                  <a:pt x="9" y="220"/>
                  <a:pt x="9" y="220"/>
                  <a:pt x="9" y="220"/>
                </a:cubicBezTo>
                <a:cubicBezTo>
                  <a:pt x="15" y="199"/>
                  <a:pt x="15" y="199"/>
                  <a:pt x="15" y="199"/>
                </a:cubicBezTo>
                <a:cubicBezTo>
                  <a:pt x="149" y="63"/>
                  <a:pt x="149" y="63"/>
                  <a:pt x="149" y="63"/>
                </a:cubicBezTo>
                <a:cubicBezTo>
                  <a:pt x="149" y="45"/>
                  <a:pt x="149" y="45"/>
                  <a:pt x="149" y="45"/>
                </a:cubicBezTo>
                <a:cubicBezTo>
                  <a:pt x="149" y="23"/>
                  <a:pt x="162" y="11"/>
                  <a:pt x="189" y="10"/>
                </a:cubicBezTo>
                <a:cubicBezTo>
                  <a:pt x="176" y="38"/>
                  <a:pt x="176" y="38"/>
                  <a:pt x="176" y="38"/>
                </a:cubicBezTo>
                <a:cubicBezTo>
                  <a:pt x="196" y="59"/>
                  <a:pt x="196" y="59"/>
                  <a:pt x="196" y="59"/>
                </a:cubicBezTo>
                <a:cubicBezTo>
                  <a:pt x="225" y="46"/>
                  <a:pt x="225" y="46"/>
                  <a:pt x="225" y="46"/>
                </a:cubicBezTo>
                <a:cubicBezTo>
                  <a:pt x="223" y="72"/>
                  <a:pt x="211" y="85"/>
                  <a:pt x="189" y="85"/>
                </a:cubicBezTo>
                <a:cubicBezTo>
                  <a:pt x="171" y="85"/>
                  <a:pt x="171" y="85"/>
                  <a:pt x="171" y="85"/>
                </a:cubicBezTo>
                <a:lnTo>
                  <a:pt x="35" y="220"/>
                </a:lnTo>
                <a:close/>
                <a:moveTo>
                  <a:pt x="225" y="227"/>
                </a:moveTo>
                <a:cubicBezTo>
                  <a:pt x="155" y="157"/>
                  <a:pt x="155" y="157"/>
                  <a:pt x="155" y="157"/>
                </a:cubicBezTo>
                <a:cubicBezTo>
                  <a:pt x="173" y="139"/>
                  <a:pt x="173" y="139"/>
                  <a:pt x="173" y="139"/>
                </a:cubicBezTo>
                <a:cubicBezTo>
                  <a:pt x="243" y="209"/>
                  <a:pt x="243" y="209"/>
                  <a:pt x="243" y="209"/>
                </a:cubicBezTo>
                <a:lnTo>
                  <a:pt x="225" y="227"/>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clientData/>
  </xdr:twoCellAnchor>
  <xdr:twoCellAnchor>
    <xdr:from>
      <xdr:col>9</xdr:col>
      <xdr:colOff>95251</xdr:colOff>
      <xdr:row>18</xdr:row>
      <xdr:rowOff>176892</xdr:rowOff>
    </xdr:from>
    <xdr:to>
      <xdr:col>10</xdr:col>
      <xdr:colOff>476251</xdr:colOff>
      <xdr:row>25</xdr:row>
      <xdr:rowOff>176893</xdr:rowOff>
    </xdr:to>
    <xdr:grpSp>
      <xdr:nvGrpSpPr>
        <xdr:cNvPr id="174" name="Grupo 173">
          <a:hlinkClick xmlns:r="http://schemas.openxmlformats.org/officeDocument/2006/relationships" r:id="rId16"/>
          <a:extLst>
            <a:ext uri="{FF2B5EF4-FFF2-40B4-BE49-F238E27FC236}">
              <a16:creationId xmlns:a16="http://schemas.microsoft.com/office/drawing/2014/main" id="{00000000-0008-0000-0000-0000AE000000}"/>
            </a:ext>
          </a:extLst>
        </xdr:cNvPr>
        <xdr:cNvGrpSpPr/>
      </xdr:nvGrpSpPr>
      <xdr:grpSpPr>
        <a:xfrm>
          <a:off x="9096376" y="5018767"/>
          <a:ext cx="1143000" cy="1333501"/>
          <a:chOff x="1006929" y="6966857"/>
          <a:chExt cx="1143000" cy="1333501"/>
        </a:xfrm>
      </xdr:grpSpPr>
      <xdr:grpSp>
        <xdr:nvGrpSpPr>
          <xdr:cNvPr id="89" name="Grupo 88">
            <a:extLst>
              <a:ext uri="{FF2B5EF4-FFF2-40B4-BE49-F238E27FC236}">
                <a16:creationId xmlns:a16="http://schemas.microsoft.com/office/drawing/2014/main" id="{00000000-0008-0000-0000-000059000000}"/>
              </a:ext>
            </a:extLst>
          </xdr:cNvPr>
          <xdr:cNvGrpSpPr/>
        </xdr:nvGrpSpPr>
        <xdr:grpSpPr>
          <a:xfrm>
            <a:off x="1006929" y="6966857"/>
            <a:ext cx="1143000" cy="1333501"/>
            <a:chOff x="7267348" y="3216953"/>
            <a:chExt cx="2481943" cy="2943051"/>
          </a:xfrm>
          <a:solidFill>
            <a:srgbClr val="FFFF00"/>
          </a:solidFill>
        </xdr:grpSpPr>
        <xdr:sp macro="" textlink="">
          <xdr:nvSpPr>
            <xdr:cNvPr id="92" name="Forma libre: forma 91">
              <a:extLst>
                <a:ext uri="{FF2B5EF4-FFF2-40B4-BE49-F238E27FC236}">
                  <a16:creationId xmlns:a16="http://schemas.microsoft.com/office/drawing/2014/main" id="{00000000-0008-0000-0000-00005C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94" name="Rectángulo: esquinas redondeadas 93">
              <a:extLst>
                <a:ext uri="{FF2B5EF4-FFF2-40B4-BE49-F238E27FC236}">
                  <a16:creationId xmlns:a16="http://schemas.microsoft.com/office/drawing/2014/main" id="{00000000-0008-0000-0000-00005E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96" name="TextBox 90">
              <a:hlinkClick xmlns:r="http://schemas.openxmlformats.org/officeDocument/2006/relationships" r:id="rId17"/>
              <a:extLst>
                <a:ext uri="{FF2B5EF4-FFF2-40B4-BE49-F238E27FC236}">
                  <a16:creationId xmlns:a16="http://schemas.microsoft.com/office/drawing/2014/main" id="{00000000-0008-0000-0000-000060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tx1"/>
                  </a:solidFill>
                  <a:latin typeface="Poppins SemiBold" pitchFamily="2" charset="77"/>
                  <a:ea typeface="League Spartan" charset="0"/>
                  <a:cs typeface="Poppins SemiBold" pitchFamily="2" charset="77"/>
                </a:rPr>
                <a:t>PASO 23</a:t>
              </a:r>
              <a:endParaRPr lang="en-US" sz="1100" b="1">
                <a:solidFill>
                  <a:schemeClr val="tx1"/>
                </a:solidFill>
                <a:latin typeface="Poppins SemiBold" pitchFamily="2" charset="77"/>
                <a:ea typeface="League Spartan" charset="0"/>
                <a:cs typeface="Poppins SemiBold" pitchFamily="2" charset="77"/>
              </a:endParaRPr>
            </a:p>
          </xdr:txBody>
        </xdr:sp>
      </xdr:grpSp>
      <xdr:sp macro="" textlink="">
        <xdr:nvSpPr>
          <xdr:cNvPr id="173" name="Freeform 77">
            <a:extLst>
              <a:ext uri="{FF2B5EF4-FFF2-40B4-BE49-F238E27FC236}">
                <a16:creationId xmlns:a16="http://schemas.microsoft.com/office/drawing/2014/main" id="{00000000-0008-0000-0000-0000AD000000}"/>
              </a:ext>
            </a:extLst>
          </xdr:cNvPr>
          <xdr:cNvSpPr>
            <a:spLocks noEditPoints="1"/>
          </xdr:cNvSpPr>
        </xdr:nvSpPr>
        <xdr:spPr bwMode="auto">
          <a:xfrm>
            <a:off x="1401536" y="7252607"/>
            <a:ext cx="335898" cy="335898"/>
          </a:xfrm>
          <a:custGeom>
            <a:avLst/>
            <a:gdLst>
              <a:gd name="T0" fmla="*/ 88 w 176"/>
              <a:gd name="T1" fmla="*/ 110 h 176"/>
              <a:gd name="T2" fmla="*/ 51 w 176"/>
              <a:gd name="T3" fmla="*/ 73 h 176"/>
              <a:gd name="T4" fmla="*/ 48 w 176"/>
              <a:gd name="T5" fmla="*/ 72 h 176"/>
              <a:gd name="T6" fmla="*/ 44 w 176"/>
              <a:gd name="T7" fmla="*/ 76 h 176"/>
              <a:gd name="T8" fmla="*/ 45 w 176"/>
              <a:gd name="T9" fmla="*/ 79 h 176"/>
              <a:gd name="T10" fmla="*/ 85 w 176"/>
              <a:gd name="T11" fmla="*/ 119 h 176"/>
              <a:gd name="T12" fmla="*/ 88 w 176"/>
              <a:gd name="T13" fmla="*/ 120 h 176"/>
              <a:gd name="T14" fmla="*/ 91 w 176"/>
              <a:gd name="T15" fmla="*/ 119 h 176"/>
              <a:gd name="T16" fmla="*/ 91 w 176"/>
              <a:gd name="T17" fmla="*/ 119 h 176"/>
              <a:gd name="T18" fmla="*/ 158 w 176"/>
              <a:gd name="T19" fmla="*/ 49 h 176"/>
              <a:gd name="T20" fmla="*/ 158 w 176"/>
              <a:gd name="T21" fmla="*/ 49 h 176"/>
              <a:gd name="T22" fmla="*/ 163 w 176"/>
              <a:gd name="T23" fmla="*/ 43 h 176"/>
              <a:gd name="T24" fmla="*/ 163 w 176"/>
              <a:gd name="T25" fmla="*/ 43 h 176"/>
              <a:gd name="T26" fmla="*/ 175 w 176"/>
              <a:gd name="T27" fmla="*/ 31 h 176"/>
              <a:gd name="T28" fmla="*/ 175 w 176"/>
              <a:gd name="T29" fmla="*/ 31 h 176"/>
              <a:gd name="T30" fmla="*/ 176 w 176"/>
              <a:gd name="T31" fmla="*/ 28 h 176"/>
              <a:gd name="T32" fmla="*/ 172 w 176"/>
              <a:gd name="T33" fmla="*/ 24 h 176"/>
              <a:gd name="T34" fmla="*/ 169 w 176"/>
              <a:gd name="T35" fmla="*/ 25 h 176"/>
              <a:gd name="T36" fmla="*/ 169 w 176"/>
              <a:gd name="T37" fmla="*/ 25 h 176"/>
              <a:gd name="T38" fmla="*/ 159 w 176"/>
              <a:gd name="T39" fmla="*/ 36 h 176"/>
              <a:gd name="T40" fmla="*/ 159 w 176"/>
              <a:gd name="T41" fmla="*/ 36 h 176"/>
              <a:gd name="T42" fmla="*/ 153 w 176"/>
              <a:gd name="T43" fmla="*/ 42 h 176"/>
              <a:gd name="T44" fmla="*/ 153 w 176"/>
              <a:gd name="T45" fmla="*/ 42 h 176"/>
              <a:gd name="T46" fmla="*/ 88 w 176"/>
              <a:gd name="T47" fmla="*/ 110 h 176"/>
              <a:gd name="T48" fmla="*/ 169 w 176"/>
              <a:gd name="T49" fmla="*/ 54 h 176"/>
              <a:gd name="T50" fmla="*/ 163 w 176"/>
              <a:gd name="T51" fmla="*/ 54 h 176"/>
              <a:gd name="T52" fmla="*/ 162 w 176"/>
              <a:gd name="T53" fmla="*/ 58 h 176"/>
              <a:gd name="T54" fmla="*/ 162 w 176"/>
              <a:gd name="T55" fmla="*/ 58 h 176"/>
              <a:gd name="T56" fmla="*/ 168 w 176"/>
              <a:gd name="T57" fmla="*/ 88 h 176"/>
              <a:gd name="T58" fmla="*/ 88 w 176"/>
              <a:gd name="T59" fmla="*/ 168 h 176"/>
              <a:gd name="T60" fmla="*/ 8 w 176"/>
              <a:gd name="T61" fmla="*/ 88 h 176"/>
              <a:gd name="T62" fmla="*/ 88 w 176"/>
              <a:gd name="T63" fmla="*/ 8 h 176"/>
              <a:gd name="T64" fmla="*/ 146 w 176"/>
              <a:gd name="T65" fmla="*/ 33 h 176"/>
              <a:gd name="T66" fmla="*/ 146 w 176"/>
              <a:gd name="T67" fmla="*/ 32 h 176"/>
              <a:gd name="T68" fmla="*/ 151 w 176"/>
              <a:gd name="T69" fmla="*/ 32 h 176"/>
              <a:gd name="T70" fmla="*/ 151 w 176"/>
              <a:gd name="T71" fmla="*/ 27 h 176"/>
              <a:gd name="T72" fmla="*/ 151 w 176"/>
              <a:gd name="T73" fmla="*/ 26 h 176"/>
              <a:gd name="T74" fmla="*/ 88 w 176"/>
              <a:gd name="T75" fmla="*/ 0 h 176"/>
              <a:gd name="T76" fmla="*/ 0 w 176"/>
              <a:gd name="T77" fmla="*/ 88 h 176"/>
              <a:gd name="T78" fmla="*/ 88 w 176"/>
              <a:gd name="T79" fmla="*/ 176 h 176"/>
              <a:gd name="T80" fmla="*/ 176 w 176"/>
              <a:gd name="T81" fmla="*/ 88 h 176"/>
              <a:gd name="T82" fmla="*/ 170 w 176"/>
              <a:gd name="T83" fmla="*/ 56 h 176"/>
              <a:gd name="T84" fmla="*/ 169 w 176"/>
              <a:gd name="T85" fmla="*/ 54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176" h="176">
                <a:moveTo>
                  <a:pt x="88" y="110"/>
                </a:moveTo>
                <a:cubicBezTo>
                  <a:pt x="51" y="73"/>
                  <a:pt x="51" y="73"/>
                  <a:pt x="51" y="73"/>
                </a:cubicBezTo>
                <a:cubicBezTo>
                  <a:pt x="50" y="72"/>
                  <a:pt x="49" y="72"/>
                  <a:pt x="48" y="72"/>
                </a:cubicBezTo>
                <a:cubicBezTo>
                  <a:pt x="46" y="72"/>
                  <a:pt x="44" y="74"/>
                  <a:pt x="44" y="76"/>
                </a:cubicBezTo>
                <a:cubicBezTo>
                  <a:pt x="44" y="77"/>
                  <a:pt x="44" y="78"/>
                  <a:pt x="45" y="79"/>
                </a:cubicBezTo>
                <a:cubicBezTo>
                  <a:pt x="85" y="119"/>
                  <a:pt x="85" y="119"/>
                  <a:pt x="85" y="119"/>
                </a:cubicBezTo>
                <a:cubicBezTo>
                  <a:pt x="86" y="120"/>
                  <a:pt x="87" y="120"/>
                  <a:pt x="88" y="120"/>
                </a:cubicBezTo>
                <a:cubicBezTo>
                  <a:pt x="89" y="120"/>
                  <a:pt x="90" y="120"/>
                  <a:pt x="91" y="119"/>
                </a:cubicBezTo>
                <a:cubicBezTo>
                  <a:pt x="91" y="119"/>
                  <a:pt x="91" y="119"/>
                  <a:pt x="91" y="119"/>
                </a:cubicBezTo>
                <a:cubicBezTo>
                  <a:pt x="158" y="49"/>
                  <a:pt x="158" y="49"/>
                  <a:pt x="158" y="49"/>
                </a:cubicBezTo>
                <a:cubicBezTo>
                  <a:pt x="158" y="49"/>
                  <a:pt x="158" y="49"/>
                  <a:pt x="158" y="49"/>
                </a:cubicBezTo>
                <a:cubicBezTo>
                  <a:pt x="163" y="43"/>
                  <a:pt x="163" y="43"/>
                  <a:pt x="163" y="43"/>
                </a:cubicBezTo>
                <a:cubicBezTo>
                  <a:pt x="163" y="43"/>
                  <a:pt x="163" y="43"/>
                  <a:pt x="163" y="43"/>
                </a:cubicBezTo>
                <a:cubicBezTo>
                  <a:pt x="175" y="31"/>
                  <a:pt x="175" y="31"/>
                  <a:pt x="175" y="31"/>
                </a:cubicBezTo>
                <a:cubicBezTo>
                  <a:pt x="175" y="31"/>
                  <a:pt x="175" y="31"/>
                  <a:pt x="175" y="31"/>
                </a:cubicBezTo>
                <a:cubicBezTo>
                  <a:pt x="176" y="30"/>
                  <a:pt x="176" y="29"/>
                  <a:pt x="176" y="28"/>
                </a:cubicBezTo>
                <a:cubicBezTo>
                  <a:pt x="176" y="26"/>
                  <a:pt x="174" y="24"/>
                  <a:pt x="172" y="24"/>
                </a:cubicBezTo>
                <a:cubicBezTo>
                  <a:pt x="171" y="24"/>
                  <a:pt x="170" y="24"/>
                  <a:pt x="169" y="25"/>
                </a:cubicBezTo>
                <a:cubicBezTo>
                  <a:pt x="169" y="25"/>
                  <a:pt x="169" y="25"/>
                  <a:pt x="169" y="25"/>
                </a:cubicBezTo>
                <a:cubicBezTo>
                  <a:pt x="159" y="36"/>
                  <a:pt x="159" y="36"/>
                  <a:pt x="159" y="36"/>
                </a:cubicBezTo>
                <a:cubicBezTo>
                  <a:pt x="159" y="36"/>
                  <a:pt x="159" y="36"/>
                  <a:pt x="159" y="36"/>
                </a:cubicBezTo>
                <a:cubicBezTo>
                  <a:pt x="153" y="42"/>
                  <a:pt x="153" y="42"/>
                  <a:pt x="153" y="42"/>
                </a:cubicBezTo>
                <a:cubicBezTo>
                  <a:pt x="153" y="42"/>
                  <a:pt x="153" y="42"/>
                  <a:pt x="153" y="42"/>
                </a:cubicBezTo>
                <a:lnTo>
                  <a:pt x="88" y="110"/>
                </a:lnTo>
                <a:close/>
                <a:moveTo>
                  <a:pt x="169" y="54"/>
                </a:moveTo>
                <a:cubicBezTo>
                  <a:pt x="167" y="53"/>
                  <a:pt x="165" y="53"/>
                  <a:pt x="163" y="54"/>
                </a:cubicBezTo>
                <a:cubicBezTo>
                  <a:pt x="162" y="55"/>
                  <a:pt x="162" y="57"/>
                  <a:pt x="162" y="58"/>
                </a:cubicBezTo>
                <a:cubicBezTo>
                  <a:pt x="162" y="58"/>
                  <a:pt x="162" y="58"/>
                  <a:pt x="162" y="58"/>
                </a:cubicBezTo>
                <a:cubicBezTo>
                  <a:pt x="166" y="68"/>
                  <a:pt x="168" y="78"/>
                  <a:pt x="168" y="88"/>
                </a:cubicBezTo>
                <a:cubicBezTo>
                  <a:pt x="168" y="132"/>
                  <a:pt x="132" y="168"/>
                  <a:pt x="88" y="168"/>
                </a:cubicBezTo>
                <a:cubicBezTo>
                  <a:pt x="44" y="168"/>
                  <a:pt x="8" y="132"/>
                  <a:pt x="8" y="88"/>
                </a:cubicBezTo>
                <a:cubicBezTo>
                  <a:pt x="8" y="44"/>
                  <a:pt x="44" y="8"/>
                  <a:pt x="88" y="8"/>
                </a:cubicBezTo>
                <a:cubicBezTo>
                  <a:pt x="111" y="8"/>
                  <a:pt x="131" y="17"/>
                  <a:pt x="146" y="33"/>
                </a:cubicBezTo>
                <a:cubicBezTo>
                  <a:pt x="146" y="32"/>
                  <a:pt x="146" y="32"/>
                  <a:pt x="146" y="32"/>
                </a:cubicBezTo>
                <a:cubicBezTo>
                  <a:pt x="147" y="34"/>
                  <a:pt x="150" y="34"/>
                  <a:pt x="151" y="32"/>
                </a:cubicBezTo>
                <a:cubicBezTo>
                  <a:pt x="153" y="31"/>
                  <a:pt x="153" y="28"/>
                  <a:pt x="151" y="27"/>
                </a:cubicBezTo>
                <a:cubicBezTo>
                  <a:pt x="151" y="27"/>
                  <a:pt x="151" y="26"/>
                  <a:pt x="151" y="26"/>
                </a:cubicBezTo>
                <a:cubicBezTo>
                  <a:pt x="135" y="10"/>
                  <a:pt x="113" y="0"/>
                  <a:pt x="88" y="0"/>
                </a:cubicBezTo>
                <a:cubicBezTo>
                  <a:pt x="39" y="0"/>
                  <a:pt x="0" y="39"/>
                  <a:pt x="0" y="88"/>
                </a:cubicBezTo>
                <a:cubicBezTo>
                  <a:pt x="0" y="137"/>
                  <a:pt x="39" y="176"/>
                  <a:pt x="88" y="176"/>
                </a:cubicBezTo>
                <a:cubicBezTo>
                  <a:pt x="137" y="176"/>
                  <a:pt x="176" y="137"/>
                  <a:pt x="176" y="88"/>
                </a:cubicBezTo>
                <a:cubicBezTo>
                  <a:pt x="176" y="77"/>
                  <a:pt x="174" y="66"/>
                  <a:pt x="170" y="56"/>
                </a:cubicBezTo>
                <a:cubicBezTo>
                  <a:pt x="170" y="55"/>
                  <a:pt x="169" y="55"/>
                  <a:pt x="169" y="54"/>
                </a:cubicBezTo>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7</xdr:col>
      <xdr:colOff>13607</xdr:colOff>
      <xdr:row>18</xdr:row>
      <xdr:rowOff>190499</xdr:rowOff>
    </xdr:from>
    <xdr:to>
      <xdr:col>8</xdr:col>
      <xdr:colOff>394607</xdr:colOff>
      <xdr:row>26</xdr:row>
      <xdr:rowOff>0</xdr:rowOff>
    </xdr:to>
    <xdr:grpSp>
      <xdr:nvGrpSpPr>
        <xdr:cNvPr id="184" name="Grupo 183">
          <a:hlinkClick xmlns:r="http://schemas.openxmlformats.org/officeDocument/2006/relationships" r:id="rId18"/>
          <a:extLst>
            <a:ext uri="{FF2B5EF4-FFF2-40B4-BE49-F238E27FC236}">
              <a16:creationId xmlns:a16="http://schemas.microsoft.com/office/drawing/2014/main" id="{00000000-0008-0000-0000-0000B8000000}"/>
            </a:ext>
          </a:extLst>
        </xdr:cNvPr>
        <xdr:cNvGrpSpPr/>
      </xdr:nvGrpSpPr>
      <xdr:grpSpPr>
        <a:xfrm>
          <a:off x="7490732" y="5032374"/>
          <a:ext cx="1143000" cy="1333501"/>
          <a:chOff x="12260035" y="5061857"/>
          <a:chExt cx="1143000" cy="1333501"/>
        </a:xfrm>
      </xdr:grpSpPr>
      <xdr:grpSp>
        <xdr:nvGrpSpPr>
          <xdr:cNvPr id="62" name="Grupo 61">
            <a:extLst>
              <a:ext uri="{FF2B5EF4-FFF2-40B4-BE49-F238E27FC236}">
                <a16:creationId xmlns:a16="http://schemas.microsoft.com/office/drawing/2014/main" id="{00000000-0008-0000-0000-00003E000000}"/>
              </a:ext>
            </a:extLst>
          </xdr:cNvPr>
          <xdr:cNvGrpSpPr/>
        </xdr:nvGrpSpPr>
        <xdr:grpSpPr>
          <a:xfrm>
            <a:off x="12260035" y="5061857"/>
            <a:ext cx="1143000" cy="1333501"/>
            <a:chOff x="7267348" y="3216953"/>
            <a:chExt cx="2481943" cy="2943051"/>
          </a:xfrm>
          <a:solidFill>
            <a:schemeClr val="tx2">
              <a:lumMod val="60000"/>
              <a:lumOff val="40000"/>
            </a:schemeClr>
          </a:solidFill>
        </xdr:grpSpPr>
        <xdr:sp macro="" textlink="">
          <xdr:nvSpPr>
            <xdr:cNvPr id="63" name="Forma libre: forma 62">
              <a:extLst>
                <a:ext uri="{FF2B5EF4-FFF2-40B4-BE49-F238E27FC236}">
                  <a16:creationId xmlns:a16="http://schemas.microsoft.com/office/drawing/2014/main" id="{00000000-0008-0000-0000-00003F000000}"/>
                </a:ext>
              </a:extLst>
            </xdr:cNvPr>
            <xdr:cNvSpPr/>
          </xdr:nvSpPr>
          <xdr:spPr>
            <a:xfrm>
              <a:off x="7507777" y="3216953"/>
              <a:ext cx="2003094" cy="2003094"/>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64" name="Rectángulo: esquinas redondeadas 63">
              <a:extLst>
                <a:ext uri="{FF2B5EF4-FFF2-40B4-BE49-F238E27FC236}">
                  <a16:creationId xmlns:a16="http://schemas.microsoft.com/office/drawing/2014/main" id="{00000000-0008-0000-0000-000040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65" name="TextBox 90">
              <a:extLst>
                <a:ext uri="{FF2B5EF4-FFF2-40B4-BE49-F238E27FC236}">
                  <a16:creationId xmlns:a16="http://schemas.microsoft.com/office/drawing/2014/main" id="{00000000-0008-0000-0000-000041000000}"/>
                </a:ext>
              </a:extLst>
            </xdr:cNvPr>
            <xdr:cNvSpPr txBox="1"/>
          </xdr:nvSpPr>
          <xdr:spPr>
            <a:xfrm>
              <a:off x="7683617" y="5459384"/>
              <a:ext cx="1823388" cy="670775"/>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20</a:t>
              </a:r>
              <a:endParaRPr lang="en-US" sz="1100" b="1">
                <a:solidFill>
                  <a:schemeClr val="bg1"/>
                </a:solidFill>
                <a:latin typeface="Poppins SemiBold" pitchFamily="2" charset="77"/>
                <a:ea typeface="League Spartan" charset="0"/>
                <a:cs typeface="Poppins SemiBold" pitchFamily="2" charset="77"/>
              </a:endParaRPr>
            </a:p>
          </xdr:txBody>
        </xdr:sp>
      </xdr:grpSp>
      <xdr:sp macro="" textlink="">
        <xdr:nvSpPr>
          <xdr:cNvPr id="175" name="Freeform 82">
            <a:extLst>
              <a:ext uri="{FF2B5EF4-FFF2-40B4-BE49-F238E27FC236}">
                <a16:creationId xmlns:a16="http://schemas.microsoft.com/office/drawing/2014/main" id="{00000000-0008-0000-0000-0000AF000000}"/>
              </a:ext>
            </a:extLst>
          </xdr:cNvPr>
          <xdr:cNvSpPr>
            <a:spLocks noEditPoints="1"/>
          </xdr:cNvSpPr>
        </xdr:nvSpPr>
        <xdr:spPr bwMode="auto">
          <a:xfrm>
            <a:off x="12641035" y="5320393"/>
            <a:ext cx="335898" cy="334275"/>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168 w 176"/>
              <a:gd name="T11" fmla="*/ 84 h 176"/>
              <a:gd name="T12" fmla="*/ 98 w 176"/>
              <a:gd name="T13" fmla="*/ 84 h 176"/>
              <a:gd name="T14" fmla="*/ 147 w 176"/>
              <a:gd name="T15" fmla="*/ 34 h 176"/>
              <a:gd name="T16" fmla="*/ 168 w 176"/>
              <a:gd name="T17" fmla="*/ 84 h 176"/>
              <a:gd name="T18" fmla="*/ 88 w 176"/>
              <a:gd name="T19" fmla="*/ 168 h 176"/>
              <a:gd name="T20" fmla="*/ 8 w 176"/>
              <a:gd name="T21" fmla="*/ 88 h 176"/>
              <a:gd name="T22" fmla="*/ 88 w 176"/>
              <a:gd name="T23" fmla="*/ 8 h 176"/>
              <a:gd name="T24" fmla="*/ 142 w 176"/>
              <a:gd name="T25" fmla="*/ 29 h 176"/>
              <a:gd name="T26" fmla="*/ 85 w 176"/>
              <a:gd name="T27" fmla="*/ 85 h 176"/>
              <a:gd name="T28" fmla="*/ 84 w 176"/>
              <a:gd name="T29" fmla="*/ 88 h 176"/>
              <a:gd name="T30" fmla="*/ 88 w 176"/>
              <a:gd name="T31" fmla="*/ 92 h 176"/>
              <a:gd name="T32" fmla="*/ 168 w 176"/>
              <a:gd name="T33" fmla="*/ 92 h 176"/>
              <a:gd name="T34" fmla="*/ 88 w 176"/>
              <a:gd name="T35" fmla="*/ 16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168" y="84"/>
                </a:moveTo>
                <a:cubicBezTo>
                  <a:pt x="98" y="84"/>
                  <a:pt x="98" y="84"/>
                  <a:pt x="98" y="84"/>
                </a:cubicBezTo>
                <a:cubicBezTo>
                  <a:pt x="147" y="34"/>
                  <a:pt x="147" y="34"/>
                  <a:pt x="147" y="34"/>
                </a:cubicBezTo>
                <a:cubicBezTo>
                  <a:pt x="159" y="48"/>
                  <a:pt x="167" y="65"/>
                  <a:pt x="168" y="84"/>
                </a:cubicBezTo>
                <a:moveTo>
                  <a:pt x="88" y="168"/>
                </a:moveTo>
                <a:cubicBezTo>
                  <a:pt x="44" y="168"/>
                  <a:pt x="8" y="132"/>
                  <a:pt x="8" y="88"/>
                </a:cubicBezTo>
                <a:cubicBezTo>
                  <a:pt x="8" y="44"/>
                  <a:pt x="44" y="8"/>
                  <a:pt x="88" y="8"/>
                </a:cubicBezTo>
                <a:cubicBezTo>
                  <a:pt x="109" y="8"/>
                  <a:pt x="127" y="16"/>
                  <a:pt x="142" y="29"/>
                </a:cubicBezTo>
                <a:cubicBezTo>
                  <a:pt x="85" y="85"/>
                  <a:pt x="85" y="85"/>
                  <a:pt x="85" y="85"/>
                </a:cubicBezTo>
                <a:cubicBezTo>
                  <a:pt x="84" y="86"/>
                  <a:pt x="84" y="87"/>
                  <a:pt x="84" y="88"/>
                </a:cubicBezTo>
                <a:cubicBezTo>
                  <a:pt x="84" y="90"/>
                  <a:pt x="86" y="92"/>
                  <a:pt x="88" y="92"/>
                </a:cubicBezTo>
                <a:cubicBezTo>
                  <a:pt x="168" y="92"/>
                  <a:pt x="168" y="92"/>
                  <a:pt x="168" y="92"/>
                </a:cubicBezTo>
                <a:cubicBezTo>
                  <a:pt x="166" y="134"/>
                  <a:pt x="131" y="168"/>
                  <a:pt x="88" y="168"/>
                </a:cubicBezTo>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2</xdr:col>
      <xdr:colOff>2102462</xdr:colOff>
      <xdr:row>28</xdr:row>
      <xdr:rowOff>190499</xdr:rowOff>
    </xdr:from>
    <xdr:to>
      <xdr:col>17</xdr:col>
      <xdr:colOff>1415143</xdr:colOff>
      <xdr:row>42</xdr:row>
      <xdr:rowOff>13606</xdr:rowOff>
    </xdr:to>
    <xdr:grpSp>
      <xdr:nvGrpSpPr>
        <xdr:cNvPr id="220" name="Grupo 219">
          <a:extLst>
            <a:ext uri="{FF2B5EF4-FFF2-40B4-BE49-F238E27FC236}">
              <a16:creationId xmlns:a16="http://schemas.microsoft.com/office/drawing/2014/main" id="{00000000-0008-0000-0000-0000DC000000}"/>
            </a:ext>
          </a:extLst>
        </xdr:cNvPr>
        <xdr:cNvGrpSpPr/>
      </xdr:nvGrpSpPr>
      <xdr:grpSpPr>
        <a:xfrm>
          <a:off x="3594712" y="6937374"/>
          <a:ext cx="13647806" cy="2505982"/>
          <a:chOff x="3612855" y="6464357"/>
          <a:chExt cx="13709039" cy="2985259"/>
        </a:xfrm>
      </xdr:grpSpPr>
      <xdr:grpSp>
        <xdr:nvGrpSpPr>
          <xdr:cNvPr id="143" name="Grupo 142">
            <a:extLst>
              <a:ext uri="{FF2B5EF4-FFF2-40B4-BE49-F238E27FC236}">
                <a16:creationId xmlns:a16="http://schemas.microsoft.com/office/drawing/2014/main" id="{00000000-0008-0000-0000-00008F000000}"/>
              </a:ext>
            </a:extLst>
          </xdr:cNvPr>
          <xdr:cNvGrpSpPr/>
        </xdr:nvGrpSpPr>
        <xdr:grpSpPr>
          <a:xfrm>
            <a:off x="3612855" y="6858000"/>
            <a:ext cx="13709039" cy="2591616"/>
            <a:chOff x="3776140" y="7034892"/>
            <a:chExt cx="13450503" cy="2782117"/>
          </a:xfrm>
        </xdr:grpSpPr>
        <xdr:sp macro="" textlink="">
          <xdr:nvSpPr>
            <xdr:cNvPr id="151" name="Freeform 2">
              <a:extLst>
                <a:ext uri="{FF2B5EF4-FFF2-40B4-BE49-F238E27FC236}">
                  <a16:creationId xmlns:a16="http://schemas.microsoft.com/office/drawing/2014/main" id="{00000000-0008-0000-0000-000097000000}"/>
                </a:ext>
              </a:extLst>
            </xdr:cNvPr>
            <xdr:cNvSpPr>
              <a:spLocks noChangeArrowheads="1"/>
            </xdr:cNvSpPr>
          </xdr:nvSpPr>
          <xdr:spPr bwMode="auto">
            <a:xfrm>
              <a:off x="3776140" y="7034892"/>
              <a:ext cx="13450503" cy="2782117"/>
            </a:xfrm>
            <a:custGeom>
              <a:avLst/>
              <a:gdLst>
                <a:gd name="T0" fmla="*/ 17184 w 17185"/>
                <a:gd name="T1" fmla="*/ 0 h 12041"/>
                <a:gd name="T2" fmla="*/ 17184 w 17185"/>
                <a:gd name="T3" fmla="*/ 238 h 12041"/>
                <a:gd name="T4" fmla="*/ 14941 w 17185"/>
                <a:gd name="T5" fmla="*/ 707 h 12041"/>
                <a:gd name="T6" fmla="*/ 14941 w 17185"/>
                <a:gd name="T7" fmla="*/ 707 h 12041"/>
                <a:gd name="T8" fmla="*/ 13686 w 17185"/>
                <a:gd name="T9" fmla="*/ 1166 h 12041"/>
                <a:gd name="T10" fmla="*/ 13336 w 17185"/>
                <a:gd name="T11" fmla="*/ 1665 h 12041"/>
                <a:gd name="T12" fmla="*/ 13336 w 17185"/>
                <a:gd name="T13" fmla="*/ 1665 h 12041"/>
                <a:gd name="T14" fmla="*/ 14001 w 17185"/>
                <a:gd name="T15" fmla="*/ 2282 h 12041"/>
                <a:gd name="T16" fmla="*/ 14851 w 17185"/>
                <a:gd name="T17" fmla="*/ 3039 h 12041"/>
                <a:gd name="T18" fmla="*/ 14851 w 17185"/>
                <a:gd name="T19" fmla="*/ 3039 h 12041"/>
                <a:gd name="T20" fmla="*/ 14045 w 17185"/>
                <a:gd name="T21" fmla="*/ 3803 h 12041"/>
                <a:gd name="T22" fmla="*/ 12027 w 17185"/>
                <a:gd name="T23" fmla="*/ 3987 h 12041"/>
                <a:gd name="T24" fmla="*/ 12027 w 17185"/>
                <a:gd name="T25" fmla="*/ 3987 h 12041"/>
                <a:gd name="T26" fmla="*/ 9700 w 17185"/>
                <a:gd name="T27" fmla="*/ 4473 h 12041"/>
                <a:gd name="T28" fmla="*/ 9819 w 17185"/>
                <a:gd name="T29" fmla="*/ 4634 h 12041"/>
                <a:gd name="T30" fmla="*/ 9819 w 17185"/>
                <a:gd name="T31" fmla="*/ 4634 h 12041"/>
                <a:gd name="T32" fmla="*/ 10264 w 17185"/>
                <a:gd name="T33" fmla="*/ 4999 h 12041"/>
                <a:gd name="T34" fmla="*/ 11582 w 17185"/>
                <a:gd name="T35" fmla="*/ 6686 h 12041"/>
                <a:gd name="T36" fmla="*/ 11582 w 17185"/>
                <a:gd name="T37" fmla="*/ 6686 h 12041"/>
                <a:gd name="T38" fmla="*/ 11213 w 17185"/>
                <a:gd name="T39" fmla="*/ 7607 h 12041"/>
                <a:gd name="T40" fmla="*/ 10201 w 17185"/>
                <a:gd name="T41" fmla="*/ 8312 h 12041"/>
                <a:gd name="T42" fmla="*/ 10201 w 17185"/>
                <a:gd name="T43" fmla="*/ 8312 h 12041"/>
                <a:gd name="T44" fmla="*/ 7293 w 17185"/>
                <a:gd name="T45" fmla="*/ 9358 h 12041"/>
                <a:gd name="T46" fmla="*/ 2207 w 17185"/>
                <a:gd name="T47" fmla="*/ 12040 h 12041"/>
                <a:gd name="T48" fmla="*/ 0 w 17185"/>
                <a:gd name="T49" fmla="*/ 12040 h 12041"/>
                <a:gd name="T50" fmla="*/ 1753 w 17185"/>
                <a:gd name="T51" fmla="*/ 10198 h 12041"/>
                <a:gd name="T52" fmla="*/ 1753 w 17185"/>
                <a:gd name="T53" fmla="*/ 10198 h 12041"/>
                <a:gd name="T54" fmla="*/ 3596 w 17185"/>
                <a:gd name="T55" fmla="*/ 9158 h 12041"/>
                <a:gd name="T56" fmla="*/ 7002 w 17185"/>
                <a:gd name="T57" fmla="*/ 8041 h 12041"/>
                <a:gd name="T58" fmla="*/ 7002 w 17185"/>
                <a:gd name="T59" fmla="*/ 8041 h 12041"/>
                <a:gd name="T60" fmla="*/ 9380 w 17185"/>
                <a:gd name="T61" fmla="*/ 7281 h 12041"/>
                <a:gd name="T62" fmla="*/ 10086 w 17185"/>
                <a:gd name="T63" fmla="*/ 6686 h 12041"/>
                <a:gd name="T64" fmla="*/ 10086 w 17185"/>
                <a:gd name="T65" fmla="*/ 6686 h 12041"/>
                <a:gd name="T66" fmla="*/ 9191 w 17185"/>
                <a:gd name="T67" fmla="*/ 5476 h 12041"/>
                <a:gd name="T68" fmla="*/ 8499 w 17185"/>
                <a:gd name="T69" fmla="*/ 4473 h 12041"/>
                <a:gd name="T70" fmla="*/ 8499 w 17185"/>
                <a:gd name="T71" fmla="*/ 4473 h 12041"/>
                <a:gd name="T72" fmla="*/ 9893 w 17185"/>
                <a:gd name="T73" fmla="*/ 3603 h 12041"/>
                <a:gd name="T74" fmla="*/ 11846 w 17185"/>
                <a:gd name="T75" fmla="*/ 3437 h 12041"/>
                <a:gd name="T76" fmla="*/ 11846 w 17185"/>
                <a:gd name="T77" fmla="*/ 3437 h 12041"/>
                <a:gd name="T78" fmla="*/ 13840 w 17185"/>
                <a:gd name="T79" fmla="*/ 3039 h 12041"/>
                <a:gd name="T80" fmla="*/ 13261 w 17185"/>
                <a:gd name="T81" fmla="*/ 2462 h 12041"/>
                <a:gd name="T82" fmla="*/ 13261 w 17185"/>
                <a:gd name="T83" fmla="*/ 2462 h 12041"/>
                <a:gd name="T84" fmla="*/ 12508 w 17185"/>
                <a:gd name="T85" fmla="*/ 1665 h 12041"/>
                <a:gd name="T86" fmla="*/ 13030 w 17185"/>
                <a:gd name="T87" fmla="*/ 1001 h 12041"/>
                <a:gd name="T88" fmla="*/ 13030 w 17185"/>
                <a:gd name="T89" fmla="*/ 1001 h 12041"/>
                <a:gd name="T90" fmla="*/ 14433 w 17185"/>
                <a:gd name="T91" fmla="*/ 523 h 120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7185" h="12041">
                  <a:moveTo>
                    <a:pt x="14433" y="523"/>
                  </a:moveTo>
                  <a:cubicBezTo>
                    <a:pt x="15164" y="339"/>
                    <a:pt x="16094" y="164"/>
                    <a:pt x="17184" y="0"/>
                  </a:cubicBezTo>
                  <a:lnTo>
                    <a:pt x="17184" y="0"/>
                  </a:lnTo>
                  <a:lnTo>
                    <a:pt x="17184" y="238"/>
                  </a:lnTo>
                  <a:lnTo>
                    <a:pt x="17184" y="238"/>
                  </a:lnTo>
                  <a:cubicBezTo>
                    <a:pt x="16302" y="387"/>
                    <a:pt x="15546" y="544"/>
                    <a:pt x="14941" y="707"/>
                  </a:cubicBezTo>
                  <a:lnTo>
                    <a:pt x="14941" y="707"/>
                  </a:lnTo>
                  <a:lnTo>
                    <a:pt x="14941" y="707"/>
                  </a:lnTo>
                  <a:cubicBezTo>
                    <a:pt x="14388" y="856"/>
                    <a:pt x="13961" y="1010"/>
                    <a:pt x="13686" y="1166"/>
                  </a:cubicBezTo>
                  <a:lnTo>
                    <a:pt x="13686" y="1166"/>
                  </a:lnTo>
                  <a:lnTo>
                    <a:pt x="13686" y="1166"/>
                  </a:lnTo>
                  <a:cubicBezTo>
                    <a:pt x="13389" y="1332"/>
                    <a:pt x="13267" y="1500"/>
                    <a:pt x="13336" y="1665"/>
                  </a:cubicBezTo>
                  <a:lnTo>
                    <a:pt x="13336" y="1665"/>
                  </a:lnTo>
                  <a:lnTo>
                    <a:pt x="13336" y="1665"/>
                  </a:lnTo>
                  <a:cubicBezTo>
                    <a:pt x="13468" y="1976"/>
                    <a:pt x="13720" y="2121"/>
                    <a:pt x="14001" y="2282"/>
                  </a:cubicBezTo>
                  <a:lnTo>
                    <a:pt x="14001" y="2282"/>
                  </a:lnTo>
                  <a:lnTo>
                    <a:pt x="14001" y="2282"/>
                  </a:lnTo>
                  <a:cubicBezTo>
                    <a:pt x="14291" y="2448"/>
                    <a:pt x="14637" y="2648"/>
                    <a:pt x="14851" y="3039"/>
                  </a:cubicBezTo>
                  <a:lnTo>
                    <a:pt x="14851" y="3039"/>
                  </a:lnTo>
                  <a:lnTo>
                    <a:pt x="14851" y="3039"/>
                  </a:lnTo>
                  <a:cubicBezTo>
                    <a:pt x="14979" y="3274"/>
                    <a:pt x="14956" y="3611"/>
                    <a:pt x="14045" y="3803"/>
                  </a:cubicBezTo>
                  <a:lnTo>
                    <a:pt x="14045" y="3803"/>
                  </a:lnTo>
                  <a:lnTo>
                    <a:pt x="14045" y="3803"/>
                  </a:lnTo>
                  <a:cubicBezTo>
                    <a:pt x="13493" y="3918"/>
                    <a:pt x="12750" y="3953"/>
                    <a:pt x="12027" y="3987"/>
                  </a:cubicBezTo>
                  <a:lnTo>
                    <a:pt x="12027" y="3987"/>
                  </a:lnTo>
                  <a:lnTo>
                    <a:pt x="12027" y="3987"/>
                  </a:lnTo>
                  <a:cubicBezTo>
                    <a:pt x="10421" y="4063"/>
                    <a:pt x="9736" y="4146"/>
                    <a:pt x="9700" y="4473"/>
                  </a:cubicBezTo>
                  <a:lnTo>
                    <a:pt x="9700" y="4473"/>
                  </a:lnTo>
                  <a:lnTo>
                    <a:pt x="9700" y="4473"/>
                  </a:lnTo>
                  <a:cubicBezTo>
                    <a:pt x="9700" y="4475"/>
                    <a:pt x="9700" y="4518"/>
                    <a:pt x="9819" y="4634"/>
                  </a:cubicBezTo>
                  <a:lnTo>
                    <a:pt x="9819" y="4634"/>
                  </a:lnTo>
                  <a:lnTo>
                    <a:pt x="9819" y="4634"/>
                  </a:lnTo>
                  <a:cubicBezTo>
                    <a:pt x="9926" y="4739"/>
                    <a:pt x="10087" y="4864"/>
                    <a:pt x="10264" y="4999"/>
                  </a:cubicBezTo>
                  <a:lnTo>
                    <a:pt x="10264" y="4999"/>
                  </a:lnTo>
                  <a:lnTo>
                    <a:pt x="10264" y="4999"/>
                  </a:lnTo>
                  <a:cubicBezTo>
                    <a:pt x="10796" y="5408"/>
                    <a:pt x="11525" y="5969"/>
                    <a:pt x="11582" y="6686"/>
                  </a:cubicBezTo>
                  <a:lnTo>
                    <a:pt x="11582" y="6686"/>
                  </a:lnTo>
                  <a:lnTo>
                    <a:pt x="11582" y="6686"/>
                  </a:lnTo>
                  <a:cubicBezTo>
                    <a:pt x="11606" y="7001"/>
                    <a:pt x="11486" y="7312"/>
                    <a:pt x="11213" y="7607"/>
                  </a:cubicBezTo>
                  <a:lnTo>
                    <a:pt x="11213" y="7607"/>
                  </a:lnTo>
                  <a:lnTo>
                    <a:pt x="11213" y="7607"/>
                  </a:lnTo>
                  <a:cubicBezTo>
                    <a:pt x="10984" y="7853"/>
                    <a:pt x="10655" y="8085"/>
                    <a:pt x="10201" y="8312"/>
                  </a:cubicBezTo>
                  <a:lnTo>
                    <a:pt x="10201" y="8312"/>
                  </a:lnTo>
                  <a:lnTo>
                    <a:pt x="10201" y="8312"/>
                  </a:lnTo>
                  <a:cubicBezTo>
                    <a:pt x="9415" y="8705"/>
                    <a:pt x="8361" y="9029"/>
                    <a:pt x="7293" y="9358"/>
                  </a:cubicBezTo>
                  <a:lnTo>
                    <a:pt x="7293" y="9358"/>
                  </a:lnTo>
                  <a:lnTo>
                    <a:pt x="7293" y="9358"/>
                  </a:lnTo>
                  <a:cubicBezTo>
                    <a:pt x="5228" y="9994"/>
                    <a:pt x="2884" y="10715"/>
                    <a:pt x="2207" y="12040"/>
                  </a:cubicBezTo>
                  <a:lnTo>
                    <a:pt x="2207" y="12040"/>
                  </a:lnTo>
                  <a:lnTo>
                    <a:pt x="0" y="12040"/>
                  </a:lnTo>
                  <a:lnTo>
                    <a:pt x="0" y="12040"/>
                  </a:lnTo>
                  <a:cubicBezTo>
                    <a:pt x="460" y="11325"/>
                    <a:pt x="1053" y="10711"/>
                    <a:pt x="1753" y="10198"/>
                  </a:cubicBezTo>
                  <a:lnTo>
                    <a:pt x="1753" y="10198"/>
                  </a:lnTo>
                  <a:lnTo>
                    <a:pt x="1753" y="10198"/>
                  </a:lnTo>
                  <a:cubicBezTo>
                    <a:pt x="2294" y="9801"/>
                    <a:pt x="2897" y="9463"/>
                    <a:pt x="3596" y="9158"/>
                  </a:cubicBezTo>
                  <a:lnTo>
                    <a:pt x="3596" y="9158"/>
                  </a:lnTo>
                  <a:lnTo>
                    <a:pt x="3596" y="9158"/>
                  </a:lnTo>
                  <a:cubicBezTo>
                    <a:pt x="4695" y="8679"/>
                    <a:pt x="5896" y="8347"/>
                    <a:pt x="7002" y="8041"/>
                  </a:cubicBezTo>
                  <a:lnTo>
                    <a:pt x="7002" y="8041"/>
                  </a:lnTo>
                  <a:lnTo>
                    <a:pt x="7002" y="8041"/>
                  </a:lnTo>
                  <a:cubicBezTo>
                    <a:pt x="7936" y="7782"/>
                    <a:pt x="8785" y="7547"/>
                    <a:pt x="9380" y="7281"/>
                  </a:cubicBezTo>
                  <a:lnTo>
                    <a:pt x="9380" y="7281"/>
                  </a:lnTo>
                  <a:lnTo>
                    <a:pt x="9380" y="7281"/>
                  </a:lnTo>
                  <a:cubicBezTo>
                    <a:pt x="10071" y="6973"/>
                    <a:pt x="10082" y="6763"/>
                    <a:pt x="10086" y="6686"/>
                  </a:cubicBezTo>
                  <a:lnTo>
                    <a:pt x="10086" y="6686"/>
                  </a:lnTo>
                  <a:lnTo>
                    <a:pt x="10086" y="6686"/>
                  </a:lnTo>
                  <a:cubicBezTo>
                    <a:pt x="10108" y="6287"/>
                    <a:pt x="9603" y="5841"/>
                    <a:pt x="9191" y="5476"/>
                  </a:cubicBezTo>
                  <a:lnTo>
                    <a:pt x="9191" y="5476"/>
                  </a:lnTo>
                  <a:lnTo>
                    <a:pt x="9191" y="5476"/>
                  </a:lnTo>
                  <a:cubicBezTo>
                    <a:pt x="8781" y="5114"/>
                    <a:pt x="8420" y="4796"/>
                    <a:pt x="8499" y="4473"/>
                  </a:cubicBezTo>
                  <a:lnTo>
                    <a:pt x="8499" y="4473"/>
                  </a:lnTo>
                  <a:lnTo>
                    <a:pt x="8499" y="4473"/>
                  </a:lnTo>
                  <a:cubicBezTo>
                    <a:pt x="8573" y="4169"/>
                    <a:pt x="8875" y="3790"/>
                    <a:pt x="9893" y="3603"/>
                  </a:cubicBezTo>
                  <a:lnTo>
                    <a:pt x="9893" y="3603"/>
                  </a:lnTo>
                  <a:lnTo>
                    <a:pt x="9893" y="3603"/>
                  </a:lnTo>
                  <a:cubicBezTo>
                    <a:pt x="10465" y="3498"/>
                    <a:pt x="11169" y="3467"/>
                    <a:pt x="11846" y="3437"/>
                  </a:cubicBezTo>
                  <a:lnTo>
                    <a:pt x="11846" y="3437"/>
                  </a:lnTo>
                  <a:lnTo>
                    <a:pt x="11846" y="3437"/>
                  </a:lnTo>
                  <a:cubicBezTo>
                    <a:pt x="13346" y="3371"/>
                    <a:pt x="13948" y="3300"/>
                    <a:pt x="13840" y="3039"/>
                  </a:cubicBezTo>
                  <a:lnTo>
                    <a:pt x="13840" y="3039"/>
                  </a:lnTo>
                  <a:lnTo>
                    <a:pt x="13840" y="3039"/>
                  </a:lnTo>
                  <a:cubicBezTo>
                    <a:pt x="13722" y="2752"/>
                    <a:pt x="13514" y="2621"/>
                    <a:pt x="13261" y="2462"/>
                  </a:cubicBezTo>
                  <a:lnTo>
                    <a:pt x="13261" y="2462"/>
                  </a:lnTo>
                  <a:lnTo>
                    <a:pt x="13261" y="2462"/>
                  </a:lnTo>
                  <a:cubicBezTo>
                    <a:pt x="12952" y="2269"/>
                    <a:pt x="12623" y="2062"/>
                    <a:pt x="12508" y="1665"/>
                  </a:cubicBezTo>
                  <a:lnTo>
                    <a:pt x="12508" y="1665"/>
                  </a:lnTo>
                  <a:lnTo>
                    <a:pt x="12508" y="1665"/>
                  </a:lnTo>
                  <a:cubicBezTo>
                    <a:pt x="12440" y="1431"/>
                    <a:pt x="12625" y="1208"/>
                    <a:pt x="13030" y="1001"/>
                  </a:cubicBezTo>
                  <a:lnTo>
                    <a:pt x="13030" y="1001"/>
                  </a:lnTo>
                  <a:lnTo>
                    <a:pt x="13030" y="1001"/>
                  </a:lnTo>
                  <a:cubicBezTo>
                    <a:pt x="13355" y="836"/>
                    <a:pt x="13831" y="675"/>
                    <a:pt x="14433" y="523"/>
                  </a:cubicBezTo>
                  <a:lnTo>
                    <a:pt x="14433" y="523"/>
                  </a:lnTo>
                </a:path>
              </a:pathLst>
            </a:custGeom>
            <a:solidFill>
              <a:schemeClr val="accent6">
                <a:lumMod val="10000"/>
              </a:schemeClr>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52" name="Freeform 3">
              <a:extLst>
                <a:ext uri="{FF2B5EF4-FFF2-40B4-BE49-F238E27FC236}">
                  <a16:creationId xmlns:a16="http://schemas.microsoft.com/office/drawing/2014/main" id="{00000000-0008-0000-0000-000098000000}"/>
                </a:ext>
              </a:extLst>
            </xdr:cNvPr>
            <xdr:cNvSpPr>
              <a:spLocks noChangeArrowheads="1"/>
            </xdr:cNvSpPr>
          </xdr:nvSpPr>
          <xdr:spPr bwMode="auto">
            <a:xfrm>
              <a:off x="4544785" y="7075714"/>
              <a:ext cx="12613822" cy="2735036"/>
            </a:xfrm>
            <a:custGeom>
              <a:avLst/>
              <a:gdLst>
                <a:gd name="T0" fmla="*/ 16130 w 16131"/>
                <a:gd name="T1" fmla="*/ 0 h 11931"/>
                <a:gd name="T2" fmla="*/ 16130 w 16131"/>
                <a:gd name="T3" fmla="*/ 10 h 11931"/>
                <a:gd name="T4" fmla="*/ 13650 w 16131"/>
                <a:gd name="T5" fmla="*/ 505 h 11931"/>
                <a:gd name="T6" fmla="*/ 13650 w 16131"/>
                <a:gd name="T7" fmla="*/ 505 h 11931"/>
                <a:gd name="T8" fmla="*/ 11886 w 16131"/>
                <a:gd name="T9" fmla="*/ 1555 h 11931"/>
                <a:gd name="T10" fmla="*/ 12598 w 16131"/>
                <a:gd name="T11" fmla="*/ 2257 h 11931"/>
                <a:gd name="T12" fmla="*/ 12598 w 16131"/>
                <a:gd name="T13" fmla="*/ 2257 h 11931"/>
                <a:gd name="T14" fmla="*/ 13314 w 16131"/>
                <a:gd name="T15" fmla="*/ 2929 h 11931"/>
                <a:gd name="T16" fmla="*/ 12709 w 16131"/>
                <a:gd name="T17" fmla="*/ 3448 h 11931"/>
                <a:gd name="T18" fmla="*/ 12709 w 16131"/>
                <a:gd name="T19" fmla="*/ 3448 h 11931"/>
                <a:gd name="T20" fmla="*/ 10883 w 16131"/>
                <a:gd name="T21" fmla="*/ 3605 h 11931"/>
                <a:gd name="T22" fmla="*/ 9019 w 16131"/>
                <a:gd name="T23" fmla="*/ 3765 h 11931"/>
                <a:gd name="T24" fmla="*/ 9019 w 16131"/>
                <a:gd name="T25" fmla="*/ 3765 h 11931"/>
                <a:gd name="T26" fmla="*/ 8073 w 16131"/>
                <a:gd name="T27" fmla="*/ 4363 h 11931"/>
                <a:gd name="T28" fmla="*/ 8710 w 16131"/>
                <a:gd name="T29" fmla="*/ 5111 h 11931"/>
                <a:gd name="T30" fmla="*/ 8710 w 16131"/>
                <a:gd name="T31" fmla="*/ 5111 h 11931"/>
                <a:gd name="T32" fmla="*/ 9813 w 16131"/>
                <a:gd name="T33" fmla="*/ 6576 h 11931"/>
                <a:gd name="T34" fmla="*/ 8738 w 16131"/>
                <a:gd name="T35" fmla="*/ 7688 h 11931"/>
                <a:gd name="T36" fmla="*/ 8738 w 16131"/>
                <a:gd name="T37" fmla="*/ 7688 h 11931"/>
                <a:gd name="T38" fmla="*/ 6093 w 16131"/>
                <a:gd name="T39" fmla="*/ 8586 h 11931"/>
                <a:gd name="T40" fmla="*/ 99 w 16131"/>
                <a:gd name="T41" fmla="*/ 11930 h 11931"/>
                <a:gd name="T42" fmla="*/ 0 w 16131"/>
                <a:gd name="T43" fmla="*/ 11930 h 11931"/>
                <a:gd name="T44" fmla="*/ 6080 w 16131"/>
                <a:gd name="T45" fmla="*/ 8527 h 11931"/>
                <a:gd name="T46" fmla="*/ 6080 w 16131"/>
                <a:gd name="T47" fmla="*/ 8527 h 11931"/>
                <a:gd name="T48" fmla="*/ 9747 w 16131"/>
                <a:gd name="T49" fmla="*/ 6576 h 11931"/>
                <a:gd name="T50" fmla="*/ 8662 w 16131"/>
                <a:gd name="T51" fmla="*/ 5133 h 11931"/>
                <a:gd name="T52" fmla="*/ 8662 w 16131"/>
                <a:gd name="T53" fmla="*/ 5133 h 11931"/>
                <a:gd name="T54" fmla="*/ 8018 w 16131"/>
                <a:gd name="T55" fmla="*/ 4363 h 11931"/>
                <a:gd name="T56" fmla="*/ 9003 w 16131"/>
                <a:gd name="T57" fmla="*/ 3741 h 11931"/>
                <a:gd name="T58" fmla="*/ 9003 w 16131"/>
                <a:gd name="T59" fmla="*/ 3741 h 11931"/>
                <a:gd name="T60" fmla="*/ 10875 w 16131"/>
                <a:gd name="T61" fmla="*/ 3581 h 11931"/>
                <a:gd name="T62" fmla="*/ 12684 w 16131"/>
                <a:gd name="T63" fmla="*/ 3425 h 11931"/>
                <a:gd name="T64" fmla="*/ 12684 w 16131"/>
                <a:gd name="T65" fmla="*/ 3425 h 11931"/>
                <a:gd name="T66" fmla="*/ 13269 w 16131"/>
                <a:gd name="T67" fmla="*/ 2929 h 11931"/>
                <a:gd name="T68" fmla="*/ 12565 w 16131"/>
                <a:gd name="T69" fmla="*/ 2265 h 11931"/>
                <a:gd name="T70" fmla="*/ 12565 w 16131"/>
                <a:gd name="T71" fmla="*/ 2265 h 11931"/>
                <a:gd name="T72" fmla="*/ 11850 w 16131"/>
                <a:gd name="T73" fmla="*/ 1555 h 11931"/>
                <a:gd name="T74" fmla="*/ 12287 w 16131"/>
                <a:gd name="T75" fmla="*/ 967 h 11931"/>
                <a:gd name="T76" fmla="*/ 12287 w 16131"/>
                <a:gd name="T77" fmla="*/ 967 h 11931"/>
                <a:gd name="T78" fmla="*/ 13627 w 16131"/>
                <a:gd name="T79" fmla="*/ 497 h 11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6131" h="11931">
                  <a:moveTo>
                    <a:pt x="13627" y="497"/>
                  </a:moveTo>
                  <a:cubicBezTo>
                    <a:pt x="14297" y="323"/>
                    <a:pt x="15142" y="157"/>
                    <a:pt x="16130" y="0"/>
                  </a:cubicBezTo>
                  <a:lnTo>
                    <a:pt x="16130" y="0"/>
                  </a:lnTo>
                  <a:lnTo>
                    <a:pt x="16130" y="10"/>
                  </a:lnTo>
                  <a:lnTo>
                    <a:pt x="16130" y="10"/>
                  </a:lnTo>
                  <a:cubicBezTo>
                    <a:pt x="15152" y="167"/>
                    <a:pt x="14315" y="332"/>
                    <a:pt x="13650" y="505"/>
                  </a:cubicBezTo>
                  <a:lnTo>
                    <a:pt x="13650" y="505"/>
                  </a:lnTo>
                  <a:lnTo>
                    <a:pt x="13650" y="505"/>
                  </a:lnTo>
                  <a:cubicBezTo>
                    <a:pt x="12392" y="832"/>
                    <a:pt x="11754" y="1185"/>
                    <a:pt x="11886" y="1555"/>
                  </a:cubicBezTo>
                  <a:lnTo>
                    <a:pt x="11886" y="1555"/>
                  </a:lnTo>
                  <a:lnTo>
                    <a:pt x="11886" y="1555"/>
                  </a:lnTo>
                  <a:cubicBezTo>
                    <a:pt x="12014" y="1907"/>
                    <a:pt x="12303" y="2081"/>
                    <a:pt x="12598" y="2257"/>
                  </a:cubicBezTo>
                  <a:lnTo>
                    <a:pt x="12598" y="2257"/>
                  </a:lnTo>
                  <a:lnTo>
                    <a:pt x="12598" y="2257"/>
                  </a:lnTo>
                  <a:cubicBezTo>
                    <a:pt x="12875" y="2423"/>
                    <a:pt x="13149" y="2587"/>
                    <a:pt x="13314" y="2929"/>
                  </a:cubicBezTo>
                  <a:lnTo>
                    <a:pt x="13314" y="2929"/>
                  </a:lnTo>
                  <a:lnTo>
                    <a:pt x="13314" y="2929"/>
                  </a:lnTo>
                  <a:cubicBezTo>
                    <a:pt x="13430" y="3168"/>
                    <a:pt x="13237" y="3341"/>
                    <a:pt x="12709" y="3448"/>
                  </a:cubicBezTo>
                  <a:lnTo>
                    <a:pt x="12709" y="3448"/>
                  </a:lnTo>
                  <a:lnTo>
                    <a:pt x="12709" y="3448"/>
                  </a:lnTo>
                  <a:cubicBezTo>
                    <a:pt x="12233" y="3544"/>
                    <a:pt x="11550" y="3575"/>
                    <a:pt x="10883" y="3605"/>
                  </a:cubicBezTo>
                  <a:lnTo>
                    <a:pt x="10883" y="3605"/>
                  </a:lnTo>
                  <a:lnTo>
                    <a:pt x="10883" y="3605"/>
                  </a:lnTo>
                  <a:cubicBezTo>
                    <a:pt x="10222" y="3635"/>
                    <a:pt x="9534" y="3667"/>
                    <a:pt x="9019" y="3765"/>
                  </a:cubicBezTo>
                  <a:lnTo>
                    <a:pt x="9019" y="3765"/>
                  </a:lnTo>
                  <a:lnTo>
                    <a:pt x="9019" y="3765"/>
                  </a:lnTo>
                  <a:cubicBezTo>
                    <a:pt x="8429" y="3878"/>
                    <a:pt x="8124" y="4065"/>
                    <a:pt x="8073" y="4363"/>
                  </a:cubicBezTo>
                  <a:lnTo>
                    <a:pt x="8073" y="4363"/>
                  </a:lnTo>
                  <a:lnTo>
                    <a:pt x="8073" y="4363"/>
                  </a:lnTo>
                  <a:cubicBezTo>
                    <a:pt x="8038" y="4560"/>
                    <a:pt x="8355" y="4820"/>
                    <a:pt x="8710" y="5111"/>
                  </a:cubicBezTo>
                  <a:lnTo>
                    <a:pt x="8710" y="5111"/>
                  </a:lnTo>
                  <a:lnTo>
                    <a:pt x="8710" y="5111"/>
                  </a:lnTo>
                  <a:cubicBezTo>
                    <a:pt x="9200" y="5512"/>
                    <a:pt x="9805" y="6008"/>
                    <a:pt x="9813" y="6576"/>
                  </a:cubicBezTo>
                  <a:lnTo>
                    <a:pt x="9813" y="6576"/>
                  </a:lnTo>
                  <a:lnTo>
                    <a:pt x="9813" y="6576"/>
                  </a:lnTo>
                  <a:cubicBezTo>
                    <a:pt x="9819" y="6972"/>
                    <a:pt x="9477" y="7339"/>
                    <a:pt x="8738" y="7688"/>
                  </a:cubicBezTo>
                  <a:lnTo>
                    <a:pt x="8738" y="7688"/>
                  </a:lnTo>
                  <a:lnTo>
                    <a:pt x="8738" y="7688"/>
                  </a:lnTo>
                  <a:cubicBezTo>
                    <a:pt x="8046" y="8016"/>
                    <a:pt x="7118" y="8286"/>
                    <a:pt x="6093" y="8586"/>
                  </a:cubicBezTo>
                  <a:lnTo>
                    <a:pt x="6093" y="8586"/>
                  </a:lnTo>
                  <a:lnTo>
                    <a:pt x="6093" y="8586"/>
                  </a:lnTo>
                  <a:cubicBezTo>
                    <a:pt x="3812" y="9253"/>
                    <a:pt x="1198" y="10016"/>
                    <a:pt x="99" y="11930"/>
                  </a:cubicBezTo>
                  <a:lnTo>
                    <a:pt x="99" y="11930"/>
                  </a:lnTo>
                  <a:lnTo>
                    <a:pt x="0" y="11930"/>
                  </a:lnTo>
                  <a:lnTo>
                    <a:pt x="0" y="11930"/>
                  </a:lnTo>
                  <a:cubicBezTo>
                    <a:pt x="1142" y="9963"/>
                    <a:pt x="3779" y="9196"/>
                    <a:pt x="6080" y="8527"/>
                  </a:cubicBezTo>
                  <a:lnTo>
                    <a:pt x="6080" y="8527"/>
                  </a:lnTo>
                  <a:lnTo>
                    <a:pt x="6080" y="8527"/>
                  </a:lnTo>
                  <a:cubicBezTo>
                    <a:pt x="8046" y="7955"/>
                    <a:pt x="9754" y="7458"/>
                    <a:pt x="9747" y="6576"/>
                  </a:cubicBezTo>
                  <a:lnTo>
                    <a:pt x="9747" y="6576"/>
                  </a:lnTo>
                  <a:lnTo>
                    <a:pt x="9747" y="6576"/>
                  </a:lnTo>
                  <a:cubicBezTo>
                    <a:pt x="9741" y="6023"/>
                    <a:pt x="9144" y="5531"/>
                    <a:pt x="8662" y="5133"/>
                  </a:cubicBezTo>
                  <a:lnTo>
                    <a:pt x="8662" y="5133"/>
                  </a:lnTo>
                  <a:lnTo>
                    <a:pt x="8662" y="5133"/>
                  </a:lnTo>
                  <a:cubicBezTo>
                    <a:pt x="8287" y="4823"/>
                    <a:pt x="7981" y="4571"/>
                    <a:pt x="8018" y="4363"/>
                  </a:cubicBezTo>
                  <a:lnTo>
                    <a:pt x="8018" y="4363"/>
                  </a:lnTo>
                  <a:lnTo>
                    <a:pt x="8018" y="4363"/>
                  </a:lnTo>
                  <a:cubicBezTo>
                    <a:pt x="8074" y="4055"/>
                    <a:pt x="8399" y="3856"/>
                    <a:pt x="9003" y="3741"/>
                  </a:cubicBezTo>
                  <a:lnTo>
                    <a:pt x="9003" y="3741"/>
                  </a:lnTo>
                  <a:lnTo>
                    <a:pt x="9003" y="3741"/>
                  </a:lnTo>
                  <a:cubicBezTo>
                    <a:pt x="9523" y="3642"/>
                    <a:pt x="10213" y="3611"/>
                    <a:pt x="10875" y="3581"/>
                  </a:cubicBezTo>
                  <a:lnTo>
                    <a:pt x="10875" y="3581"/>
                  </a:lnTo>
                  <a:lnTo>
                    <a:pt x="10875" y="3581"/>
                  </a:lnTo>
                  <a:cubicBezTo>
                    <a:pt x="11536" y="3551"/>
                    <a:pt x="12214" y="3520"/>
                    <a:pt x="12684" y="3425"/>
                  </a:cubicBezTo>
                  <a:lnTo>
                    <a:pt x="12684" y="3425"/>
                  </a:lnTo>
                  <a:lnTo>
                    <a:pt x="12684" y="3425"/>
                  </a:lnTo>
                  <a:cubicBezTo>
                    <a:pt x="13198" y="3322"/>
                    <a:pt x="13380" y="3161"/>
                    <a:pt x="13269" y="2929"/>
                  </a:cubicBezTo>
                  <a:lnTo>
                    <a:pt x="13269" y="2929"/>
                  </a:lnTo>
                  <a:lnTo>
                    <a:pt x="13269" y="2929"/>
                  </a:lnTo>
                  <a:cubicBezTo>
                    <a:pt x="13108" y="2592"/>
                    <a:pt x="12838" y="2430"/>
                    <a:pt x="12565" y="2265"/>
                  </a:cubicBezTo>
                  <a:lnTo>
                    <a:pt x="12565" y="2265"/>
                  </a:lnTo>
                  <a:lnTo>
                    <a:pt x="12565" y="2265"/>
                  </a:lnTo>
                  <a:cubicBezTo>
                    <a:pt x="12267" y="2086"/>
                    <a:pt x="11975" y="1911"/>
                    <a:pt x="11850" y="1555"/>
                  </a:cubicBezTo>
                  <a:lnTo>
                    <a:pt x="11850" y="1555"/>
                  </a:lnTo>
                  <a:lnTo>
                    <a:pt x="11850" y="1555"/>
                  </a:lnTo>
                  <a:cubicBezTo>
                    <a:pt x="11778" y="1354"/>
                    <a:pt x="11933" y="1155"/>
                    <a:pt x="12287" y="967"/>
                  </a:cubicBezTo>
                  <a:lnTo>
                    <a:pt x="12287" y="967"/>
                  </a:lnTo>
                  <a:lnTo>
                    <a:pt x="12287" y="967"/>
                  </a:lnTo>
                  <a:cubicBezTo>
                    <a:pt x="12590" y="806"/>
                    <a:pt x="13045" y="648"/>
                    <a:pt x="13627" y="497"/>
                  </a:cubicBezTo>
                  <a:lnTo>
                    <a:pt x="13627" y="497"/>
                  </a:lnTo>
                </a:path>
              </a:pathLst>
            </a:custGeom>
            <a:solidFill>
              <a:srgbClr val="FFFF0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grpSp>
      <xdr:grpSp>
        <xdr:nvGrpSpPr>
          <xdr:cNvPr id="153" name="Group 69">
            <a:extLst>
              <a:ext uri="{FF2B5EF4-FFF2-40B4-BE49-F238E27FC236}">
                <a16:creationId xmlns:a16="http://schemas.microsoft.com/office/drawing/2014/main" id="{00000000-0008-0000-0000-000099000000}"/>
              </a:ext>
            </a:extLst>
          </xdr:cNvPr>
          <xdr:cNvGrpSpPr/>
        </xdr:nvGrpSpPr>
        <xdr:grpSpPr>
          <a:xfrm>
            <a:off x="4218217" y="7524750"/>
            <a:ext cx="612320" cy="1632857"/>
            <a:chOff x="17552897" y="3304019"/>
            <a:chExt cx="2414851" cy="6464921"/>
          </a:xfrm>
        </xdr:grpSpPr>
        <xdr:sp macro="" textlink="">
          <xdr:nvSpPr>
            <xdr:cNvPr id="154" name="Freeform 8">
              <a:extLst>
                <a:ext uri="{FF2B5EF4-FFF2-40B4-BE49-F238E27FC236}">
                  <a16:creationId xmlns:a16="http://schemas.microsoft.com/office/drawing/2014/main" id="{00000000-0008-0000-0000-00009A000000}"/>
                </a:ext>
              </a:extLst>
            </xdr:cNvPr>
            <xdr:cNvSpPr>
              <a:spLocks noChangeArrowheads="1"/>
            </xdr:cNvSpPr>
          </xdr:nvSpPr>
          <xdr:spPr bwMode="auto">
            <a:xfrm>
              <a:off x="18624387" y="3304019"/>
              <a:ext cx="243885" cy="6464921"/>
            </a:xfrm>
            <a:custGeom>
              <a:avLst/>
              <a:gdLst>
                <a:gd name="T0" fmla="*/ 134 w 270"/>
                <a:gd name="T1" fmla="*/ 7129 h 7130"/>
                <a:gd name="T2" fmla="*/ 134 w 270"/>
                <a:gd name="T3" fmla="*/ 7129 h 7130"/>
                <a:gd name="T4" fmla="*/ 134 w 270"/>
                <a:gd name="T5" fmla="*/ 7129 h 7130"/>
                <a:gd name="T6" fmla="*/ 0 w 270"/>
                <a:gd name="T7" fmla="*/ 6994 h 7130"/>
                <a:gd name="T8" fmla="*/ 0 w 270"/>
                <a:gd name="T9" fmla="*/ 135 h 7130"/>
                <a:gd name="T10" fmla="*/ 0 w 270"/>
                <a:gd name="T11" fmla="*/ 135 h 7130"/>
                <a:gd name="T12" fmla="*/ 134 w 270"/>
                <a:gd name="T13" fmla="*/ 0 h 7130"/>
                <a:gd name="T14" fmla="*/ 134 w 270"/>
                <a:gd name="T15" fmla="*/ 0 h 7130"/>
                <a:gd name="T16" fmla="*/ 269 w 270"/>
                <a:gd name="T17" fmla="*/ 135 h 7130"/>
                <a:gd name="T18" fmla="*/ 269 w 270"/>
                <a:gd name="T19" fmla="*/ 6994 h 7130"/>
                <a:gd name="T20" fmla="*/ 269 w 270"/>
                <a:gd name="T21" fmla="*/ 6994 h 7130"/>
                <a:gd name="T22" fmla="*/ 134 w 270"/>
                <a:gd name="T23" fmla="*/ 7129 h 7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70" h="7130">
                  <a:moveTo>
                    <a:pt x="134" y="7129"/>
                  </a:moveTo>
                  <a:lnTo>
                    <a:pt x="134" y="7129"/>
                  </a:lnTo>
                  <a:lnTo>
                    <a:pt x="134" y="7129"/>
                  </a:lnTo>
                  <a:cubicBezTo>
                    <a:pt x="60" y="7129"/>
                    <a:pt x="0" y="7069"/>
                    <a:pt x="0" y="6994"/>
                  </a:cubicBezTo>
                  <a:lnTo>
                    <a:pt x="0" y="135"/>
                  </a:lnTo>
                  <a:lnTo>
                    <a:pt x="0" y="135"/>
                  </a:lnTo>
                  <a:cubicBezTo>
                    <a:pt x="0" y="60"/>
                    <a:pt x="60" y="0"/>
                    <a:pt x="134" y="0"/>
                  </a:cubicBezTo>
                  <a:lnTo>
                    <a:pt x="134" y="0"/>
                  </a:lnTo>
                  <a:cubicBezTo>
                    <a:pt x="208" y="0"/>
                    <a:pt x="269" y="60"/>
                    <a:pt x="269" y="135"/>
                  </a:cubicBezTo>
                  <a:lnTo>
                    <a:pt x="269" y="6994"/>
                  </a:lnTo>
                  <a:lnTo>
                    <a:pt x="269" y="6994"/>
                  </a:lnTo>
                  <a:cubicBezTo>
                    <a:pt x="269" y="7069"/>
                    <a:pt x="208" y="7129"/>
                    <a:pt x="134" y="7129"/>
                  </a:cubicBezTo>
                </a:path>
              </a:pathLst>
            </a:custGeom>
            <a:solidFill>
              <a:schemeClr val="bg1">
                <a:lumMod val="85000"/>
              </a:schemeClr>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55" name="Freeform 9">
              <a:extLst>
                <a:ext uri="{FF2B5EF4-FFF2-40B4-BE49-F238E27FC236}">
                  <a16:creationId xmlns:a16="http://schemas.microsoft.com/office/drawing/2014/main" id="{00000000-0008-0000-0000-00009B000000}"/>
                </a:ext>
              </a:extLst>
            </xdr:cNvPr>
            <xdr:cNvSpPr>
              <a:spLocks noChangeArrowheads="1"/>
            </xdr:cNvSpPr>
          </xdr:nvSpPr>
          <xdr:spPr bwMode="auto">
            <a:xfrm>
              <a:off x="17552897" y="3623865"/>
              <a:ext cx="2414851" cy="2414851"/>
            </a:xfrm>
            <a:custGeom>
              <a:avLst/>
              <a:gdLst>
                <a:gd name="T0" fmla="*/ 1331 w 2664"/>
                <a:gd name="T1" fmla="*/ 0 h 2665"/>
                <a:gd name="T2" fmla="*/ 1331 w 2664"/>
                <a:gd name="T3" fmla="*/ 0 h 2665"/>
                <a:gd name="T4" fmla="*/ 1331 w 2664"/>
                <a:gd name="T5" fmla="*/ 0 h 2665"/>
                <a:gd name="T6" fmla="*/ 0 w 2664"/>
                <a:gd name="T7" fmla="*/ 1332 h 2665"/>
                <a:gd name="T8" fmla="*/ 0 w 2664"/>
                <a:gd name="T9" fmla="*/ 1332 h 2665"/>
                <a:gd name="T10" fmla="*/ 1331 w 2664"/>
                <a:gd name="T11" fmla="*/ 2664 h 2665"/>
                <a:gd name="T12" fmla="*/ 1331 w 2664"/>
                <a:gd name="T13" fmla="*/ 2664 h 2665"/>
                <a:gd name="T14" fmla="*/ 1331 w 2664"/>
                <a:gd name="T15" fmla="*/ 2664 h 2665"/>
                <a:gd name="T16" fmla="*/ 2663 w 2664"/>
                <a:gd name="T17" fmla="*/ 1332 h 2665"/>
                <a:gd name="T18" fmla="*/ 2663 w 2664"/>
                <a:gd name="T19" fmla="*/ 1332 h 2665"/>
                <a:gd name="T20" fmla="*/ 1331 w 2664"/>
                <a:gd name="T21" fmla="*/ 0 h 2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664" h="2665">
                  <a:moveTo>
                    <a:pt x="1331" y="0"/>
                  </a:moveTo>
                  <a:lnTo>
                    <a:pt x="1331" y="0"/>
                  </a:lnTo>
                  <a:lnTo>
                    <a:pt x="1331" y="0"/>
                  </a:lnTo>
                  <a:cubicBezTo>
                    <a:pt x="596" y="0"/>
                    <a:pt x="0" y="596"/>
                    <a:pt x="0" y="1332"/>
                  </a:cubicBezTo>
                  <a:lnTo>
                    <a:pt x="0" y="1332"/>
                  </a:lnTo>
                  <a:cubicBezTo>
                    <a:pt x="0" y="2068"/>
                    <a:pt x="596" y="2664"/>
                    <a:pt x="1331" y="2664"/>
                  </a:cubicBezTo>
                  <a:lnTo>
                    <a:pt x="1331" y="2664"/>
                  </a:lnTo>
                  <a:lnTo>
                    <a:pt x="1331" y="2664"/>
                  </a:lnTo>
                  <a:cubicBezTo>
                    <a:pt x="2067" y="2664"/>
                    <a:pt x="2663" y="2068"/>
                    <a:pt x="2663" y="1332"/>
                  </a:cubicBezTo>
                  <a:lnTo>
                    <a:pt x="2663" y="1332"/>
                  </a:lnTo>
                  <a:cubicBezTo>
                    <a:pt x="2663" y="596"/>
                    <a:pt x="2067" y="0"/>
                    <a:pt x="1331" y="0"/>
                  </a:cubicBezTo>
                </a:path>
              </a:pathLst>
            </a:custGeom>
            <a:solidFill>
              <a:srgbClr val="00B05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56" name="Freeform 10">
              <a:extLst>
                <a:ext uri="{FF2B5EF4-FFF2-40B4-BE49-F238E27FC236}">
                  <a16:creationId xmlns:a16="http://schemas.microsoft.com/office/drawing/2014/main" id="{00000000-0008-0000-0000-00009C000000}"/>
                </a:ext>
              </a:extLst>
            </xdr:cNvPr>
            <xdr:cNvSpPr>
              <a:spLocks noChangeArrowheads="1"/>
            </xdr:cNvSpPr>
          </xdr:nvSpPr>
          <xdr:spPr bwMode="auto">
            <a:xfrm>
              <a:off x="17676840" y="3747806"/>
              <a:ext cx="2166969" cy="2170968"/>
            </a:xfrm>
            <a:custGeom>
              <a:avLst/>
              <a:gdLst>
                <a:gd name="T0" fmla="*/ 1195 w 2392"/>
                <a:gd name="T1" fmla="*/ 72 h 2393"/>
                <a:gd name="T2" fmla="*/ 1195 w 2392"/>
                <a:gd name="T3" fmla="*/ 72 h 2393"/>
                <a:gd name="T4" fmla="*/ 71 w 2392"/>
                <a:gd name="T5" fmla="*/ 1196 h 2393"/>
                <a:gd name="T6" fmla="*/ 71 w 2392"/>
                <a:gd name="T7" fmla="*/ 1196 h 2393"/>
                <a:gd name="T8" fmla="*/ 1195 w 2392"/>
                <a:gd name="T9" fmla="*/ 2320 h 2393"/>
                <a:gd name="T10" fmla="*/ 1195 w 2392"/>
                <a:gd name="T11" fmla="*/ 2320 h 2393"/>
                <a:gd name="T12" fmla="*/ 2320 w 2392"/>
                <a:gd name="T13" fmla="*/ 1196 h 2393"/>
                <a:gd name="T14" fmla="*/ 2320 w 2392"/>
                <a:gd name="T15" fmla="*/ 1196 h 2393"/>
                <a:gd name="T16" fmla="*/ 1195 w 2392"/>
                <a:gd name="T17" fmla="*/ 72 h 2393"/>
                <a:gd name="T18" fmla="*/ 1195 w 2392"/>
                <a:gd name="T19" fmla="*/ 2392 h 2393"/>
                <a:gd name="T20" fmla="*/ 1195 w 2392"/>
                <a:gd name="T21" fmla="*/ 2392 h 2393"/>
                <a:gd name="T22" fmla="*/ 0 w 2392"/>
                <a:gd name="T23" fmla="*/ 1196 h 2393"/>
                <a:gd name="T24" fmla="*/ 0 w 2392"/>
                <a:gd name="T25" fmla="*/ 1196 h 2393"/>
                <a:gd name="T26" fmla="*/ 1195 w 2392"/>
                <a:gd name="T27" fmla="*/ 0 h 2393"/>
                <a:gd name="T28" fmla="*/ 1195 w 2392"/>
                <a:gd name="T29" fmla="*/ 0 h 2393"/>
                <a:gd name="T30" fmla="*/ 1195 w 2392"/>
                <a:gd name="T31" fmla="*/ 0 h 2393"/>
                <a:gd name="T32" fmla="*/ 2391 w 2392"/>
                <a:gd name="T33" fmla="*/ 1196 h 2393"/>
                <a:gd name="T34" fmla="*/ 2391 w 2392"/>
                <a:gd name="T35" fmla="*/ 1196 h 2393"/>
                <a:gd name="T36" fmla="*/ 1195 w 2392"/>
                <a:gd name="T37" fmla="*/ 2392 h 239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2392" h="2393">
                  <a:moveTo>
                    <a:pt x="1195" y="72"/>
                  </a:moveTo>
                  <a:lnTo>
                    <a:pt x="1195" y="72"/>
                  </a:lnTo>
                  <a:cubicBezTo>
                    <a:pt x="575" y="72"/>
                    <a:pt x="71" y="576"/>
                    <a:pt x="71" y="1196"/>
                  </a:cubicBezTo>
                  <a:lnTo>
                    <a:pt x="71" y="1196"/>
                  </a:lnTo>
                  <a:cubicBezTo>
                    <a:pt x="71" y="1816"/>
                    <a:pt x="575" y="2320"/>
                    <a:pt x="1195" y="2320"/>
                  </a:cubicBezTo>
                  <a:lnTo>
                    <a:pt x="1195" y="2320"/>
                  </a:lnTo>
                  <a:cubicBezTo>
                    <a:pt x="1816" y="2320"/>
                    <a:pt x="2320" y="1816"/>
                    <a:pt x="2320" y="1196"/>
                  </a:cubicBezTo>
                  <a:lnTo>
                    <a:pt x="2320" y="1196"/>
                  </a:lnTo>
                  <a:cubicBezTo>
                    <a:pt x="2320" y="576"/>
                    <a:pt x="1816" y="72"/>
                    <a:pt x="1195" y="72"/>
                  </a:cubicBezTo>
                  <a:close/>
                  <a:moveTo>
                    <a:pt x="1195" y="2392"/>
                  </a:moveTo>
                  <a:lnTo>
                    <a:pt x="1195" y="2392"/>
                  </a:lnTo>
                  <a:cubicBezTo>
                    <a:pt x="536" y="2392"/>
                    <a:pt x="0" y="1855"/>
                    <a:pt x="0" y="1196"/>
                  </a:cubicBezTo>
                  <a:lnTo>
                    <a:pt x="0" y="1196"/>
                  </a:lnTo>
                  <a:cubicBezTo>
                    <a:pt x="0" y="537"/>
                    <a:pt x="536" y="0"/>
                    <a:pt x="1195" y="0"/>
                  </a:cubicBezTo>
                  <a:lnTo>
                    <a:pt x="1195" y="0"/>
                  </a:lnTo>
                  <a:lnTo>
                    <a:pt x="1195" y="0"/>
                  </a:lnTo>
                  <a:cubicBezTo>
                    <a:pt x="1855" y="0"/>
                    <a:pt x="2391" y="537"/>
                    <a:pt x="2391" y="1196"/>
                  </a:cubicBezTo>
                  <a:lnTo>
                    <a:pt x="2391" y="1196"/>
                  </a:lnTo>
                  <a:cubicBezTo>
                    <a:pt x="2391" y="1855"/>
                    <a:pt x="1855" y="2392"/>
                    <a:pt x="1195" y="2392"/>
                  </a:cubicBezTo>
                  <a:close/>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57" name="Freeform 11">
              <a:extLst>
                <a:ext uri="{FF2B5EF4-FFF2-40B4-BE49-F238E27FC236}">
                  <a16:creationId xmlns:a16="http://schemas.microsoft.com/office/drawing/2014/main" id="{00000000-0008-0000-0000-00009D000000}"/>
                </a:ext>
              </a:extLst>
            </xdr:cNvPr>
            <xdr:cNvSpPr>
              <a:spLocks noChangeArrowheads="1"/>
            </xdr:cNvSpPr>
          </xdr:nvSpPr>
          <xdr:spPr bwMode="auto">
            <a:xfrm>
              <a:off x="18388500" y="4439477"/>
              <a:ext cx="331841" cy="799619"/>
            </a:xfrm>
            <a:custGeom>
              <a:avLst/>
              <a:gdLst>
                <a:gd name="T0" fmla="*/ 188 w 368"/>
                <a:gd name="T1" fmla="*/ 558 h 882"/>
                <a:gd name="T2" fmla="*/ 188 w 368"/>
                <a:gd name="T3" fmla="*/ 452 h 882"/>
                <a:gd name="T4" fmla="*/ 367 w 368"/>
                <a:gd name="T5" fmla="*/ 452 h 882"/>
                <a:gd name="T6" fmla="*/ 367 w 368"/>
                <a:gd name="T7" fmla="*/ 881 h 882"/>
                <a:gd name="T8" fmla="*/ 136 w 368"/>
                <a:gd name="T9" fmla="*/ 881 h 882"/>
                <a:gd name="T10" fmla="*/ 136 w 368"/>
                <a:gd name="T11" fmla="*/ 881 h 882"/>
                <a:gd name="T12" fmla="*/ 0 w 368"/>
                <a:gd name="T13" fmla="*/ 732 h 882"/>
                <a:gd name="T14" fmla="*/ 0 w 368"/>
                <a:gd name="T15" fmla="*/ 151 h 882"/>
                <a:gd name="T16" fmla="*/ 0 w 368"/>
                <a:gd name="T17" fmla="*/ 151 h 882"/>
                <a:gd name="T18" fmla="*/ 136 w 368"/>
                <a:gd name="T19" fmla="*/ 0 h 882"/>
                <a:gd name="T20" fmla="*/ 217 w 368"/>
                <a:gd name="T21" fmla="*/ 0 h 882"/>
                <a:gd name="T22" fmla="*/ 217 w 368"/>
                <a:gd name="T23" fmla="*/ 0 h 882"/>
                <a:gd name="T24" fmla="*/ 367 w 368"/>
                <a:gd name="T25" fmla="*/ 153 h 882"/>
                <a:gd name="T26" fmla="*/ 367 w 368"/>
                <a:gd name="T27" fmla="*/ 249 h 882"/>
                <a:gd name="T28" fmla="*/ 249 w 368"/>
                <a:gd name="T29" fmla="*/ 249 h 882"/>
                <a:gd name="T30" fmla="*/ 249 w 368"/>
                <a:gd name="T31" fmla="*/ 171 h 882"/>
                <a:gd name="T32" fmla="*/ 249 w 368"/>
                <a:gd name="T33" fmla="*/ 171 h 882"/>
                <a:gd name="T34" fmla="*/ 199 w 368"/>
                <a:gd name="T35" fmla="*/ 107 h 882"/>
                <a:gd name="T36" fmla="*/ 170 w 368"/>
                <a:gd name="T37" fmla="*/ 107 h 882"/>
                <a:gd name="T38" fmla="*/ 170 w 368"/>
                <a:gd name="T39" fmla="*/ 107 h 882"/>
                <a:gd name="T40" fmla="*/ 118 w 368"/>
                <a:gd name="T41" fmla="*/ 171 h 882"/>
                <a:gd name="T42" fmla="*/ 118 w 368"/>
                <a:gd name="T43" fmla="*/ 711 h 882"/>
                <a:gd name="T44" fmla="*/ 118 w 368"/>
                <a:gd name="T45" fmla="*/ 711 h 882"/>
                <a:gd name="T46" fmla="*/ 170 w 368"/>
                <a:gd name="T47" fmla="*/ 775 h 882"/>
                <a:gd name="T48" fmla="*/ 249 w 368"/>
                <a:gd name="T49" fmla="*/ 775 h 882"/>
                <a:gd name="T50" fmla="*/ 249 w 368"/>
                <a:gd name="T51" fmla="*/ 558 h 882"/>
                <a:gd name="T52" fmla="*/ 188 w 368"/>
                <a:gd name="T53" fmla="*/ 558 h 8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368" h="882">
                  <a:moveTo>
                    <a:pt x="188" y="558"/>
                  </a:moveTo>
                  <a:lnTo>
                    <a:pt x="188" y="452"/>
                  </a:lnTo>
                  <a:lnTo>
                    <a:pt x="367" y="452"/>
                  </a:lnTo>
                  <a:lnTo>
                    <a:pt x="367" y="881"/>
                  </a:lnTo>
                  <a:lnTo>
                    <a:pt x="136" y="881"/>
                  </a:lnTo>
                  <a:lnTo>
                    <a:pt x="136" y="881"/>
                  </a:lnTo>
                  <a:cubicBezTo>
                    <a:pt x="46" y="881"/>
                    <a:pt x="0" y="831"/>
                    <a:pt x="0" y="732"/>
                  </a:cubicBezTo>
                  <a:lnTo>
                    <a:pt x="0" y="151"/>
                  </a:lnTo>
                  <a:lnTo>
                    <a:pt x="0" y="151"/>
                  </a:lnTo>
                  <a:cubicBezTo>
                    <a:pt x="0" y="50"/>
                    <a:pt x="46" y="0"/>
                    <a:pt x="136" y="0"/>
                  </a:cubicBezTo>
                  <a:lnTo>
                    <a:pt x="217" y="0"/>
                  </a:lnTo>
                  <a:lnTo>
                    <a:pt x="217" y="0"/>
                  </a:lnTo>
                  <a:cubicBezTo>
                    <a:pt x="317" y="0"/>
                    <a:pt x="367" y="51"/>
                    <a:pt x="367" y="153"/>
                  </a:cubicBezTo>
                  <a:lnTo>
                    <a:pt x="367" y="249"/>
                  </a:lnTo>
                  <a:lnTo>
                    <a:pt x="249" y="249"/>
                  </a:lnTo>
                  <a:lnTo>
                    <a:pt x="249" y="171"/>
                  </a:lnTo>
                  <a:lnTo>
                    <a:pt x="249" y="171"/>
                  </a:lnTo>
                  <a:cubicBezTo>
                    <a:pt x="249" y="128"/>
                    <a:pt x="233" y="107"/>
                    <a:pt x="199" y="107"/>
                  </a:cubicBezTo>
                  <a:lnTo>
                    <a:pt x="170" y="107"/>
                  </a:lnTo>
                  <a:lnTo>
                    <a:pt x="170" y="107"/>
                  </a:lnTo>
                  <a:cubicBezTo>
                    <a:pt x="135" y="107"/>
                    <a:pt x="118" y="128"/>
                    <a:pt x="118" y="171"/>
                  </a:cubicBezTo>
                  <a:lnTo>
                    <a:pt x="118" y="711"/>
                  </a:lnTo>
                  <a:lnTo>
                    <a:pt x="118" y="711"/>
                  </a:lnTo>
                  <a:cubicBezTo>
                    <a:pt x="118" y="753"/>
                    <a:pt x="135" y="775"/>
                    <a:pt x="170" y="775"/>
                  </a:cubicBezTo>
                  <a:lnTo>
                    <a:pt x="249" y="775"/>
                  </a:lnTo>
                  <a:lnTo>
                    <a:pt x="249" y="558"/>
                  </a:lnTo>
                  <a:lnTo>
                    <a:pt x="188" y="558"/>
                  </a:lnTo>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58" name="Freeform 12">
              <a:extLst>
                <a:ext uri="{FF2B5EF4-FFF2-40B4-BE49-F238E27FC236}">
                  <a16:creationId xmlns:a16="http://schemas.microsoft.com/office/drawing/2014/main" id="{00000000-0008-0000-0000-00009E000000}"/>
                </a:ext>
              </a:extLst>
            </xdr:cNvPr>
            <xdr:cNvSpPr>
              <a:spLocks noChangeArrowheads="1"/>
            </xdr:cNvSpPr>
          </xdr:nvSpPr>
          <xdr:spPr bwMode="auto">
            <a:xfrm>
              <a:off x="18804303" y="4439477"/>
              <a:ext cx="359828" cy="799619"/>
            </a:xfrm>
            <a:custGeom>
              <a:avLst/>
              <a:gdLst>
                <a:gd name="T0" fmla="*/ 171 w 397"/>
                <a:gd name="T1" fmla="*/ 775 h 882"/>
                <a:gd name="T2" fmla="*/ 231 w 397"/>
                <a:gd name="T3" fmla="*/ 775 h 882"/>
                <a:gd name="T4" fmla="*/ 231 w 397"/>
                <a:gd name="T5" fmla="*/ 775 h 882"/>
                <a:gd name="T6" fmla="*/ 278 w 397"/>
                <a:gd name="T7" fmla="*/ 723 h 882"/>
                <a:gd name="T8" fmla="*/ 278 w 397"/>
                <a:gd name="T9" fmla="*/ 159 h 882"/>
                <a:gd name="T10" fmla="*/ 278 w 397"/>
                <a:gd name="T11" fmla="*/ 159 h 882"/>
                <a:gd name="T12" fmla="*/ 225 w 397"/>
                <a:gd name="T13" fmla="*/ 107 h 882"/>
                <a:gd name="T14" fmla="*/ 170 w 397"/>
                <a:gd name="T15" fmla="*/ 107 h 882"/>
                <a:gd name="T16" fmla="*/ 170 w 397"/>
                <a:gd name="T17" fmla="*/ 107 h 882"/>
                <a:gd name="T18" fmla="*/ 118 w 397"/>
                <a:gd name="T19" fmla="*/ 159 h 882"/>
                <a:gd name="T20" fmla="*/ 118 w 397"/>
                <a:gd name="T21" fmla="*/ 723 h 882"/>
                <a:gd name="T22" fmla="*/ 118 w 397"/>
                <a:gd name="T23" fmla="*/ 723 h 882"/>
                <a:gd name="T24" fmla="*/ 171 w 397"/>
                <a:gd name="T25" fmla="*/ 775 h 882"/>
                <a:gd name="T26" fmla="*/ 143 w 397"/>
                <a:gd name="T27" fmla="*/ 881 h 882"/>
                <a:gd name="T28" fmla="*/ 143 w 397"/>
                <a:gd name="T29" fmla="*/ 881 h 882"/>
                <a:gd name="T30" fmla="*/ 0 w 397"/>
                <a:gd name="T31" fmla="*/ 731 h 882"/>
                <a:gd name="T32" fmla="*/ 0 w 397"/>
                <a:gd name="T33" fmla="*/ 151 h 882"/>
                <a:gd name="T34" fmla="*/ 0 w 397"/>
                <a:gd name="T35" fmla="*/ 151 h 882"/>
                <a:gd name="T36" fmla="*/ 142 w 397"/>
                <a:gd name="T37" fmla="*/ 0 h 882"/>
                <a:gd name="T38" fmla="*/ 255 w 397"/>
                <a:gd name="T39" fmla="*/ 0 h 882"/>
                <a:gd name="T40" fmla="*/ 255 w 397"/>
                <a:gd name="T41" fmla="*/ 0 h 882"/>
                <a:gd name="T42" fmla="*/ 396 w 397"/>
                <a:gd name="T43" fmla="*/ 151 h 882"/>
                <a:gd name="T44" fmla="*/ 396 w 397"/>
                <a:gd name="T45" fmla="*/ 731 h 882"/>
                <a:gd name="T46" fmla="*/ 396 w 397"/>
                <a:gd name="T47" fmla="*/ 731 h 882"/>
                <a:gd name="T48" fmla="*/ 254 w 397"/>
                <a:gd name="T49" fmla="*/ 881 h 882"/>
                <a:gd name="T50" fmla="*/ 143 w 397"/>
                <a:gd name="T51" fmla="*/ 881 h 8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97" h="882">
                  <a:moveTo>
                    <a:pt x="171" y="775"/>
                  </a:moveTo>
                  <a:lnTo>
                    <a:pt x="231" y="775"/>
                  </a:lnTo>
                  <a:lnTo>
                    <a:pt x="231" y="775"/>
                  </a:lnTo>
                  <a:cubicBezTo>
                    <a:pt x="262" y="775"/>
                    <a:pt x="278" y="757"/>
                    <a:pt x="278" y="723"/>
                  </a:cubicBezTo>
                  <a:lnTo>
                    <a:pt x="278" y="159"/>
                  </a:lnTo>
                  <a:lnTo>
                    <a:pt x="278" y="159"/>
                  </a:lnTo>
                  <a:cubicBezTo>
                    <a:pt x="278" y="124"/>
                    <a:pt x="261" y="107"/>
                    <a:pt x="225" y="107"/>
                  </a:cubicBezTo>
                  <a:lnTo>
                    <a:pt x="170" y="107"/>
                  </a:lnTo>
                  <a:lnTo>
                    <a:pt x="170" y="107"/>
                  </a:lnTo>
                  <a:cubicBezTo>
                    <a:pt x="135" y="107"/>
                    <a:pt x="118" y="124"/>
                    <a:pt x="118" y="159"/>
                  </a:cubicBezTo>
                  <a:lnTo>
                    <a:pt x="118" y="723"/>
                  </a:lnTo>
                  <a:lnTo>
                    <a:pt x="118" y="723"/>
                  </a:lnTo>
                  <a:cubicBezTo>
                    <a:pt x="118" y="757"/>
                    <a:pt x="136" y="775"/>
                    <a:pt x="171" y="775"/>
                  </a:cubicBezTo>
                  <a:close/>
                  <a:moveTo>
                    <a:pt x="143" y="881"/>
                  </a:moveTo>
                  <a:lnTo>
                    <a:pt x="143" y="881"/>
                  </a:lnTo>
                  <a:cubicBezTo>
                    <a:pt x="48" y="881"/>
                    <a:pt x="0" y="831"/>
                    <a:pt x="0" y="731"/>
                  </a:cubicBezTo>
                  <a:lnTo>
                    <a:pt x="0" y="151"/>
                  </a:lnTo>
                  <a:lnTo>
                    <a:pt x="0" y="151"/>
                  </a:lnTo>
                  <a:cubicBezTo>
                    <a:pt x="0" y="50"/>
                    <a:pt x="48" y="0"/>
                    <a:pt x="142" y="0"/>
                  </a:cubicBezTo>
                  <a:lnTo>
                    <a:pt x="255" y="0"/>
                  </a:lnTo>
                  <a:lnTo>
                    <a:pt x="255" y="0"/>
                  </a:lnTo>
                  <a:cubicBezTo>
                    <a:pt x="348" y="0"/>
                    <a:pt x="396" y="50"/>
                    <a:pt x="396" y="151"/>
                  </a:cubicBezTo>
                  <a:lnTo>
                    <a:pt x="396" y="731"/>
                  </a:lnTo>
                  <a:lnTo>
                    <a:pt x="396" y="731"/>
                  </a:lnTo>
                  <a:cubicBezTo>
                    <a:pt x="396" y="831"/>
                    <a:pt x="348" y="881"/>
                    <a:pt x="254" y="881"/>
                  </a:cubicBezTo>
                  <a:lnTo>
                    <a:pt x="143" y="881"/>
                  </a:lnTo>
                  <a:close/>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grpSp>
      <xdr:pic>
        <xdr:nvPicPr>
          <xdr:cNvPr id="114" name="Gráfico 113" descr="Autobús con relleno sólido">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rot="21061034">
            <a:off x="4748891" y="8286751"/>
            <a:ext cx="914400" cy="914400"/>
          </a:xfrm>
          <a:prstGeom prst="rect">
            <a:avLst/>
          </a:prstGeom>
        </xdr:spPr>
      </xdr:pic>
      <xdr:pic>
        <xdr:nvPicPr>
          <xdr:cNvPr id="134" name="Gráfico 133" descr="Coche con relleno sólido">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2396427" y="6899143"/>
            <a:ext cx="914400" cy="914400"/>
          </a:xfrm>
          <a:prstGeom prst="rect">
            <a:avLst/>
          </a:prstGeom>
        </xdr:spPr>
      </xdr:pic>
      <xdr:pic>
        <xdr:nvPicPr>
          <xdr:cNvPr id="137" name="Gráfico 136" descr="Motocicleta con relleno sólido">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7702284" y="7892786"/>
            <a:ext cx="914400" cy="914400"/>
          </a:xfrm>
          <a:prstGeom prst="rect">
            <a:avLst/>
          </a:prstGeom>
        </xdr:spPr>
      </xdr:pic>
      <xdr:pic>
        <xdr:nvPicPr>
          <xdr:cNvPr id="187" name="Gráfico 186" descr="Escúter con relleno sólido">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6642500" y="6464357"/>
            <a:ext cx="543322" cy="543322"/>
          </a:xfrm>
          <a:prstGeom prst="rect">
            <a:avLst/>
          </a:prstGeom>
        </xdr:spPr>
      </xdr:pic>
      <xdr:pic>
        <xdr:nvPicPr>
          <xdr:cNvPr id="219" name="Gráfico 218" descr="Triciclo con relleno sólido">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9785142" y="7866536"/>
            <a:ext cx="787608" cy="787608"/>
          </a:xfrm>
          <a:prstGeom prst="rect">
            <a:avLst/>
          </a:prstGeom>
        </xdr:spPr>
      </xdr:pic>
    </xdr:grpSp>
    <xdr:clientData/>
  </xdr:twoCellAnchor>
  <xdr:twoCellAnchor>
    <xdr:from>
      <xdr:col>0</xdr:col>
      <xdr:colOff>462643</xdr:colOff>
      <xdr:row>1</xdr:row>
      <xdr:rowOff>266701</xdr:rowOff>
    </xdr:from>
    <xdr:to>
      <xdr:col>17</xdr:col>
      <xdr:colOff>1419225</xdr:colOff>
      <xdr:row>3</xdr:row>
      <xdr:rowOff>1036866</xdr:rowOff>
    </xdr:to>
    <xdr:grpSp>
      <xdr:nvGrpSpPr>
        <xdr:cNvPr id="76" name="Grupo 75">
          <a:extLst>
            <a:ext uri="{FF2B5EF4-FFF2-40B4-BE49-F238E27FC236}">
              <a16:creationId xmlns:a16="http://schemas.microsoft.com/office/drawing/2014/main" id="{00000000-0008-0000-0000-00004C000000}"/>
            </a:ext>
          </a:extLst>
        </xdr:cNvPr>
        <xdr:cNvGrpSpPr/>
      </xdr:nvGrpSpPr>
      <xdr:grpSpPr>
        <a:xfrm>
          <a:off x="462643" y="282576"/>
          <a:ext cx="16783957" cy="1563915"/>
          <a:chOff x="462643" y="280308"/>
          <a:chExt cx="16781689" cy="1559379"/>
        </a:xfrm>
      </xdr:grpSpPr>
      <xdr:sp macro="" textlink="">
        <xdr:nvSpPr>
          <xdr:cNvPr id="111" name="CuadroTexto 110">
            <a:extLst>
              <a:ext uri="{FF2B5EF4-FFF2-40B4-BE49-F238E27FC236}">
                <a16:creationId xmlns:a16="http://schemas.microsoft.com/office/drawing/2014/main" id="{00000000-0008-0000-0000-00006F000000}"/>
              </a:ext>
              <a:ext uri="{147F2762-F138-4A5C-976F-8EAC2B608ADB}">
                <a16:predDERef xmlns:a16="http://schemas.microsoft.com/office/drawing/2014/main" pred="{00000000-0008-0000-0000-0000DC000000}"/>
              </a:ext>
            </a:extLst>
          </xdr:cNvPr>
          <xdr:cNvSpPr txBox="1"/>
        </xdr:nvSpPr>
        <xdr:spPr>
          <a:xfrm>
            <a:off x="2762250" y="303439"/>
            <a:ext cx="12164786" cy="649061"/>
          </a:xfrm>
          <a:prstGeom prst="rect">
            <a:avLst/>
          </a:prstGeom>
          <a:solidFill>
            <a:srgbClr val="92D050"/>
          </a:solidFill>
          <a:ln/>
        </xdr:spPr>
        <xdr:style>
          <a:lnRef idx="2">
            <a:schemeClr val="accent6"/>
          </a:lnRef>
          <a:fillRef idx="1">
            <a:schemeClr val="lt1"/>
          </a:fillRef>
          <a:effectRef idx="0">
            <a:schemeClr val="accent6"/>
          </a:effectRef>
          <a:fontRef idx="minor">
            <a:schemeClr val="dk1"/>
          </a:fontRef>
        </xdr:style>
        <xdr:txBody>
          <a:bodyPr spcFirstLastPara="0" vertOverflow="clip" horzOverflow="clip" wrap="square" lIns="91440" tIns="45720" rIns="91440" bIns="45720" rtlCol="0" anchor="ctr">
            <a:noAutofit/>
          </a:bodyPr>
          <a:lstStyle/>
          <a:p>
            <a:pPr marL="0" indent="0" algn="ctr"/>
            <a:r>
              <a:rPr lang="en-US" sz="1600" b="1" i="0" u="none" strike="noStrike">
                <a:solidFill>
                  <a:schemeClr val="dk1"/>
                </a:solidFill>
                <a:latin typeface="Arial Narrow" panose="020B0606020202030204" pitchFamily="34" charset="0"/>
                <a:ea typeface="Calibri" panose="020F0502020204030204" pitchFamily="34" charset="0"/>
                <a:cs typeface="Calibri" panose="020F0502020204030204" pitchFamily="34" charset="0"/>
              </a:rPr>
              <a:t>ANEXO TECNICO PLAN ESTRATEGICO DE SEGURIDAD VIAL</a:t>
            </a:r>
          </a:p>
        </xdr:txBody>
      </xdr:sp>
      <xdr:sp macro="" textlink="">
        <xdr:nvSpPr>
          <xdr:cNvPr id="9" name="Rectángulo 8">
            <a:extLst>
              <a:ext uri="{FF2B5EF4-FFF2-40B4-BE49-F238E27FC236}">
                <a16:creationId xmlns:a16="http://schemas.microsoft.com/office/drawing/2014/main" id="{00000000-0008-0000-0000-000009000000}"/>
              </a:ext>
              <a:ext uri="{147F2762-F138-4A5C-976F-8EAC2B608ADB}">
                <a16:predDERef xmlns:a16="http://schemas.microsoft.com/office/drawing/2014/main" pred="{00000000-0008-0000-0000-00006F000000}"/>
              </a:ext>
            </a:extLst>
          </xdr:cNvPr>
          <xdr:cNvSpPr/>
        </xdr:nvSpPr>
        <xdr:spPr>
          <a:xfrm>
            <a:off x="466725" y="280308"/>
            <a:ext cx="2292804" cy="1162050"/>
          </a:xfrm>
          <a:prstGeom prst="rect">
            <a:avLst/>
          </a:prstGeom>
        </xdr:spPr>
        <xdr:style>
          <a:lnRef idx="2">
            <a:schemeClr val="accent6"/>
          </a:lnRef>
          <a:fillRef idx="1">
            <a:schemeClr val="lt1"/>
          </a:fillRef>
          <a:effectRef idx="0">
            <a:schemeClr val="accent6"/>
          </a:effectRef>
          <a:fontRef idx="minor">
            <a:schemeClr val="dk1"/>
          </a:fontRef>
        </xdr:style>
        <xdr:txBody>
          <a:bodyPr spcFirstLastPara="0" vertOverflow="clip" horzOverflow="clip" wrap="square" lIns="91440" tIns="45720" rIns="91440" bIns="45720" rtlCol="0" anchor="ctr">
            <a:noAutofit/>
          </a:bodyPr>
          <a:lstStyle/>
          <a:p>
            <a:pPr marL="0" indent="0" algn="ctr"/>
            <a:r>
              <a:rPr lang="en-US" sz="1400" b="0" i="0" u="none" strike="noStrike">
                <a:solidFill>
                  <a:schemeClr val="dk1"/>
                </a:solidFill>
                <a:latin typeface="Arial Narrow" panose="020B0606020202030204" pitchFamily="34" charset="0"/>
                <a:cs typeface="Calibri" panose="020F0502020204030204" pitchFamily="34" charset="0"/>
              </a:rPr>
              <a:t>MINISTERIO</a:t>
            </a:r>
            <a:r>
              <a:rPr lang="en-US" sz="1400" b="0" i="0" u="none" strike="noStrike" baseline="0">
                <a:solidFill>
                  <a:schemeClr val="dk1"/>
                </a:solidFill>
                <a:latin typeface="Arial Narrow" panose="020B0606020202030204" pitchFamily="34" charset="0"/>
                <a:cs typeface="Calibri" panose="020F0502020204030204" pitchFamily="34" charset="0"/>
              </a:rPr>
              <a:t> DE AMBIENTE Y DESARROLLO SOSTENIBLE</a:t>
            </a:r>
            <a:endParaRPr lang="en-US" sz="1400" b="0" i="0" u="none" strike="noStrike">
              <a:solidFill>
                <a:schemeClr val="dk1"/>
              </a:solidFill>
              <a:latin typeface="Arial Narrow" panose="020B0606020202030204" pitchFamily="34" charset="0"/>
              <a:cs typeface="Calibri" panose="020F0502020204030204" pitchFamily="34" charset="0"/>
            </a:endParaRPr>
          </a:p>
          <a:p>
            <a:pPr marL="0" indent="0" algn="ctr"/>
            <a:endParaRPr lang="en-US" sz="1000" b="0" i="0" u="none" strike="noStrike">
              <a:solidFill>
                <a:schemeClr val="dk1"/>
              </a:solidFill>
              <a:latin typeface="Arial Narrow" panose="020B0606020202030204" pitchFamily="34" charset="0"/>
              <a:cs typeface="Calibri" panose="020F0502020204030204" pitchFamily="34" charset="0"/>
            </a:endParaRPr>
          </a:p>
        </xdr:txBody>
      </xdr:sp>
      <xdr:sp macro="" textlink="">
        <xdr:nvSpPr>
          <xdr:cNvPr id="10" name="Rectángulo 9">
            <a:extLst>
              <a:ext uri="{FF2B5EF4-FFF2-40B4-BE49-F238E27FC236}">
                <a16:creationId xmlns:a16="http://schemas.microsoft.com/office/drawing/2014/main" id="{00000000-0008-0000-0000-00000A000000}"/>
              </a:ext>
              <a:ext uri="{147F2762-F138-4A5C-976F-8EAC2B608ADB}">
                <a16:predDERef xmlns:a16="http://schemas.microsoft.com/office/drawing/2014/main" pred="{68142A15-E62D-5F7F-8408-D83144077139}"/>
              </a:ext>
            </a:extLst>
          </xdr:cNvPr>
          <xdr:cNvSpPr/>
        </xdr:nvSpPr>
        <xdr:spPr>
          <a:xfrm>
            <a:off x="14947446" y="289832"/>
            <a:ext cx="2296886" cy="1166131"/>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endParaRPr lang="en-US" sz="1400" b="1" i="0" u="none" strike="noStrike">
              <a:solidFill>
                <a:schemeClr val="dk1"/>
              </a:solidFill>
              <a:latin typeface="Calibri" panose="020F0502020204030204" pitchFamily="34" charset="0"/>
              <a:cs typeface="Calibri" panose="020F0502020204030204" pitchFamily="34" charset="0"/>
            </a:endParaRPr>
          </a:p>
        </xdr:txBody>
      </xdr:sp>
      <xdr:pic>
        <xdr:nvPicPr>
          <xdr:cNvPr id="11" name="Imagen 10">
            <a:extLst>
              <a:ext uri="{FF2B5EF4-FFF2-40B4-BE49-F238E27FC236}">
                <a16:creationId xmlns:a16="http://schemas.microsoft.com/office/drawing/2014/main" id="{00000000-0008-0000-0000-00000B000000}"/>
              </a:ext>
              <a:ext uri="{147F2762-F138-4A5C-976F-8EAC2B608ADB}">
                <a16:predDERef xmlns:a16="http://schemas.microsoft.com/office/drawing/2014/main" pred="{C62ABAC5-ACF7-4C44-8374-91F62FAE7CB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15080796" y="512990"/>
            <a:ext cx="1992086" cy="737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CuadroTexto 14">
            <a:extLst>
              <a:ext uri="{FF2B5EF4-FFF2-40B4-BE49-F238E27FC236}">
                <a16:creationId xmlns:a16="http://schemas.microsoft.com/office/drawing/2014/main" id="{00000000-0008-0000-0000-00000F000000}"/>
              </a:ext>
              <a:ext uri="{147F2762-F138-4A5C-976F-8EAC2B608ADB}">
                <a16:predDERef xmlns:a16="http://schemas.microsoft.com/office/drawing/2014/main" pred="{00000000-0008-0000-0000-0000DC000000}"/>
              </a:ext>
            </a:extLst>
          </xdr:cNvPr>
          <xdr:cNvSpPr txBox="1"/>
        </xdr:nvSpPr>
        <xdr:spPr>
          <a:xfrm>
            <a:off x="2764971" y="945696"/>
            <a:ext cx="12164786" cy="510267"/>
          </a:xfrm>
          <a:prstGeom prst="rect">
            <a:avLst/>
          </a:prstGeom>
          <a:solidFill>
            <a:schemeClr val="tx1">
              <a:lumMod val="65000"/>
              <a:lumOff val="35000"/>
            </a:schemeClr>
          </a:solidFill>
          <a:ln/>
        </xdr:spPr>
        <xdr:style>
          <a:lnRef idx="2">
            <a:schemeClr val="accent6"/>
          </a:lnRef>
          <a:fillRef idx="1">
            <a:schemeClr val="lt1"/>
          </a:fillRef>
          <a:effectRef idx="0">
            <a:schemeClr val="accent6"/>
          </a:effectRef>
          <a:fontRef idx="minor">
            <a:schemeClr val="dk1"/>
          </a:fontRef>
        </xdr:style>
        <xdr:txBody>
          <a:bodyPr spcFirstLastPara="0" vertOverflow="clip" horzOverflow="clip" wrap="square" lIns="91440" tIns="45720" rIns="91440" bIns="45720" rtlCol="0" anchor="ctr">
            <a:noAutofit/>
          </a:bodyPr>
          <a:lstStyle/>
          <a:p>
            <a:pPr marL="0" indent="0" algn="ctr"/>
            <a:r>
              <a:rPr lang="en-US" sz="1400" b="1" i="0" u="none" strike="noStrike">
                <a:solidFill>
                  <a:schemeClr val="bg1"/>
                </a:solidFill>
                <a:latin typeface="Arial Narrow" panose="020B0606020202030204" pitchFamily="34" charset="0"/>
                <a:ea typeface="Calibri" panose="020F0502020204030204" pitchFamily="34" charset="0"/>
                <a:cs typeface="Calibri" panose="020F0502020204030204" pitchFamily="34" charset="0"/>
              </a:rPr>
              <a:t>Proceso</a:t>
            </a:r>
            <a:r>
              <a:rPr lang="en-US" sz="1400" b="0" i="0" u="none" strike="noStrike">
                <a:solidFill>
                  <a:schemeClr val="bg1"/>
                </a:solidFill>
                <a:latin typeface="Arial Narrow" panose="020B0606020202030204" pitchFamily="34" charset="0"/>
                <a:ea typeface="Calibri" panose="020F0502020204030204" pitchFamily="34" charset="0"/>
                <a:cs typeface="Calibri" panose="020F0502020204030204" pitchFamily="34" charset="0"/>
              </a:rPr>
              <a:t>:</a:t>
            </a:r>
            <a:r>
              <a:rPr lang="en-US" sz="1400" b="0" i="0" u="none" strike="noStrike" baseline="0">
                <a:solidFill>
                  <a:schemeClr val="bg1"/>
                </a:solidFill>
                <a:latin typeface="Arial Narrow" panose="020B0606020202030204" pitchFamily="34" charset="0"/>
                <a:ea typeface="Calibri" panose="020F0502020204030204" pitchFamily="34" charset="0"/>
                <a:cs typeface="Calibri" panose="020F0502020204030204" pitchFamily="34" charset="0"/>
              </a:rPr>
              <a:t> Administracion del Talento Humano</a:t>
            </a:r>
            <a:endParaRPr lang="en-US" sz="1400" b="0" i="0" u="none" strike="noStrike">
              <a:solidFill>
                <a:schemeClr val="bg1"/>
              </a:solidFill>
              <a:latin typeface="Arial Narrow" panose="020B0606020202030204" pitchFamily="34" charset="0"/>
              <a:ea typeface="Calibri" panose="020F0502020204030204" pitchFamily="34" charset="0"/>
              <a:cs typeface="Calibri" panose="020F0502020204030204" pitchFamily="34" charset="0"/>
            </a:endParaRPr>
          </a:p>
        </xdr:txBody>
      </xdr:sp>
      <xdr:sp macro="" textlink="">
        <xdr:nvSpPr>
          <xdr:cNvPr id="16" name="CuadroTexto 15">
            <a:extLst>
              <a:ext uri="{FF2B5EF4-FFF2-40B4-BE49-F238E27FC236}">
                <a16:creationId xmlns:a16="http://schemas.microsoft.com/office/drawing/2014/main" id="{00000000-0008-0000-0000-000010000000}"/>
              </a:ext>
              <a:ext uri="{147F2762-F138-4A5C-976F-8EAC2B608ADB}">
                <a16:predDERef xmlns:a16="http://schemas.microsoft.com/office/drawing/2014/main" pred="{00000000-0008-0000-0000-0000DC000000}"/>
              </a:ext>
            </a:extLst>
          </xdr:cNvPr>
          <xdr:cNvSpPr txBox="1"/>
        </xdr:nvSpPr>
        <xdr:spPr>
          <a:xfrm>
            <a:off x="2778579" y="1469570"/>
            <a:ext cx="12164786" cy="353787"/>
          </a:xfrm>
          <a:prstGeom prst="rect">
            <a:avLst/>
          </a:prstGeom>
          <a:solidFill>
            <a:schemeClr val="bg1"/>
          </a:solidFill>
          <a:ln/>
        </xdr:spPr>
        <xdr:style>
          <a:lnRef idx="2">
            <a:schemeClr val="accent6"/>
          </a:lnRef>
          <a:fillRef idx="1">
            <a:schemeClr val="lt1"/>
          </a:fillRef>
          <a:effectRef idx="0">
            <a:schemeClr val="accent6"/>
          </a:effectRef>
          <a:fontRef idx="minor">
            <a:schemeClr val="dk1"/>
          </a:fontRef>
        </xdr:style>
        <xdr:txBody>
          <a:bodyPr spcFirstLastPara="0" vertOverflow="clip" horzOverflow="clip" wrap="square" lIns="91440" tIns="45720" rIns="91440" bIns="45720" rtlCol="0" anchor="ctr">
            <a:noAutofit/>
          </a:bodyPr>
          <a:lstStyle/>
          <a:p>
            <a:pPr marL="0" indent="0" algn="ctr"/>
            <a:r>
              <a:rPr lang="en-US" sz="1400" b="0" i="0" u="none" strike="noStrike">
                <a:solidFill>
                  <a:schemeClr val="dk1"/>
                </a:solidFill>
                <a:latin typeface="Arial Narrow" panose="020B0606020202030204" pitchFamily="34" charset="0"/>
                <a:ea typeface="Calibri" panose="020F0502020204030204" pitchFamily="34" charset="0"/>
                <a:cs typeface="Calibri" panose="020F0502020204030204" pitchFamily="34" charset="0"/>
              </a:rPr>
              <a:t>Vigencia:</a:t>
            </a:r>
            <a:r>
              <a:rPr lang="en-US" sz="1400" b="0" i="0" u="none" strike="noStrike" baseline="0">
                <a:solidFill>
                  <a:schemeClr val="dk1"/>
                </a:solidFill>
                <a:latin typeface="Arial Narrow" panose="020B0606020202030204" pitchFamily="34" charset="0"/>
                <a:ea typeface="Calibri" panose="020F0502020204030204" pitchFamily="34" charset="0"/>
                <a:cs typeface="Calibri" panose="020F0502020204030204" pitchFamily="34" charset="0"/>
              </a:rPr>
              <a:t> 03/07/2024</a:t>
            </a:r>
            <a:endParaRPr lang="en-US" sz="1400" b="0" i="0" u="none" strike="noStrike">
              <a:solidFill>
                <a:schemeClr val="dk1"/>
              </a:solidFill>
              <a:latin typeface="Arial Narrow" panose="020B0606020202030204" pitchFamily="34" charset="0"/>
              <a:ea typeface="Calibri" panose="020F0502020204030204" pitchFamily="34" charset="0"/>
              <a:cs typeface="Calibri" panose="020F0502020204030204" pitchFamily="34" charset="0"/>
            </a:endParaRPr>
          </a:p>
        </xdr:txBody>
      </xdr:sp>
      <xdr:sp macro="" textlink="">
        <xdr:nvSpPr>
          <xdr:cNvPr id="33" name="Rectángulo 32">
            <a:extLst>
              <a:ext uri="{FF2B5EF4-FFF2-40B4-BE49-F238E27FC236}">
                <a16:creationId xmlns:a16="http://schemas.microsoft.com/office/drawing/2014/main" id="{00000000-0008-0000-0000-000021000000}"/>
              </a:ext>
              <a:ext uri="{147F2762-F138-4A5C-976F-8EAC2B608ADB}">
                <a16:predDERef xmlns:a16="http://schemas.microsoft.com/office/drawing/2014/main" pred="{00000000-0008-0000-0000-00006F000000}"/>
              </a:ext>
            </a:extLst>
          </xdr:cNvPr>
          <xdr:cNvSpPr/>
        </xdr:nvSpPr>
        <xdr:spPr>
          <a:xfrm>
            <a:off x="462643" y="1442356"/>
            <a:ext cx="2299608" cy="381002"/>
          </a:xfrm>
          <a:prstGeom prst="rect">
            <a:avLst/>
          </a:prstGeom>
        </xdr:spPr>
        <xdr:style>
          <a:lnRef idx="2">
            <a:schemeClr val="accent6"/>
          </a:lnRef>
          <a:fillRef idx="1">
            <a:schemeClr val="lt1"/>
          </a:fillRef>
          <a:effectRef idx="0">
            <a:schemeClr val="accent6"/>
          </a:effectRef>
          <a:fontRef idx="minor">
            <a:schemeClr val="dk1"/>
          </a:fontRef>
        </xdr:style>
        <xdr:txBody>
          <a:bodyPr spcFirstLastPara="0" vertOverflow="clip" horzOverflow="clip" wrap="square" lIns="91440" tIns="45720" rIns="91440" bIns="45720" rtlCol="0" anchor="ctr">
            <a:noAutofit/>
          </a:bodyPr>
          <a:lstStyle/>
          <a:p>
            <a:pPr marL="0" indent="0" algn="ctr"/>
            <a:r>
              <a:rPr lang="en-US" sz="1400" b="0" i="0" u="none" strike="noStrike">
                <a:solidFill>
                  <a:schemeClr val="dk1"/>
                </a:solidFill>
                <a:latin typeface="Arial Narrow" panose="020B0606020202030204" pitchFamily="34" charset="0"/>
                <a:cs typeface="Calibri" panose="020F0502020204030204" pitchFamily="34" charset="0"/>
              </a:rPr>
              <a:t>Version:</a:t>
            </a:r>
            <a:r>
              <a:rPr lang="en-US" sz="1400" b="0" i="0" u="none" strike="noStrike" baseline="0">
                <a:solidFill>
                  <a:schemeClr val="dk1"/>
                </a:solidFill>
                <a:latin typeface="Arial Narrow" panose="020B0606020202030204" pitchFamily="34" charset="0"/>
                <a:cs typeface="Calibri" panose="020F0502020204030204" pitchFamily="34" charset="0"/>
              </a:rPr>
              <a:t> 1</a:t>
            </a:r>
            <a:endParaRPr lang="en-US" sz="1400" b="0" i="0" u="none" strike="noStrike">
              <a:solidFill>
                <a:schemeClr val="dk1"/>
              </a:solidFill>
              <a:latin typeface="Arial Narrow" panose="020B0606020202030204" pitchFamily="34" charset="0"/>
              <a:cs typeface="Calibri" panose="020F0502020204030204" pitchFamily="34" charset="0"/>
            </a:endParaRPr>
          </a:p>
        </xdr:txBody>
      </xdr:sp>
      <xdr:sp macro="" textlink="">
        <xdr:nvSpPr>
          <xdr:cNvPr id="70" name="Rectángulo 69">
            <a:extLst>
              <a:ext uri="{FF2B5EF4-FFF2-40B4-BE49-F238E27FC236}">
                <a16:creationId xmlns:a16="http://schemas.microsoft.com/office/drawing/2014/main" id="{00000000-0008-0000-0000-000046000000}"/>
              </a:ext>
              <a:ext uri="{147F2762-F138-4A5C-976F-8EAC2B608ADB}">
                <a16:predDERef xmlns:a16="http://schemas.microsoft.com/office/drawing/2014/main" pred="{00000000-0008-0000-0000-00006F000000}"/>
              </a:ext>
            </a:extLst>
          </xdr:cNvPr>
          <xdr:cNvSpPr/>
        </xdr:nvSpPr>
        <xdr:spPr>
          <a:xfrm>
            <a:off x="14936560" y="1458685"/>
            <a:ext cx="2303690" cy="381002"/>
          </a:xfrm>
          <a:prstGeom prst="rect">
            <a:avLst/>
          </a:prstGeom>
        </xdr:spPr>
        <xdr:style>
          <a:lnRef idx="2">
            <a:schemeClr val="accent6"/>
          </a:lnRef>
          <a:fillRef idx="1">
            <a:schemeClr val="lt1"/>
          </a:fillRef>
          <a:effectRef idx="0">
            <a:schemeClr val="accent6"/>
          </a:effectRef>
          <a:fontRef idx="minor">
            <a:schemeClr val="dk1"/>
          </a:fontRef>
        </xdr:style>
        <xdr:txBody>
          <a:bodyPr spcFirstLastPara="0" vertOverflow="clip" horzOverflow="clip" wrap="square" lIns="91440" tIns="45720" rIns="91440" bIns="45720" rtlCol="0" anchor="ctr">
            <a:noAutofit/>
          </a:bodyPr>
          <a:lstStyle/>
          <a:p>
            <a:pPr marL="0" indent="0" algn="ctr"/>
            <a:r>
              <a:rPr lang="en-US" sz="1400" b="0" i="0" u="none" strike="noStrike">
                <a:solidFill>
                  <a:schemeClr val="dk1"/>
                </a:solidFill>
                <a:latin typeface="Arial Narrow" panose="020B0606020202030204" pitchFamily="34" charset="0"/>
                <a:cs typeface="Calibri" panose="020F0502020204030204" pitchFamily="34" charset="0"/>
              </a:rPr>
              <a:t>Codigo:</a:t>
            </a:r>
            <a:r>
              <a:rPr lang="en-US" sz="1400" b="0" i="0" u="none" strike="noStrike" baseline="0">
                <a:solidFill>
                  <a:schemeClr val="dk1"/>
                </a:solidFill>
                <a:latin typeface="Arial Narrow" panose="020B0606020202030204" pitchFamily="34" charset="0"/>
                <a:cs typeface="Calibri" panose="020F0502020204030204" pitchFamily="34" charset="0"/>
              </a:rPr>
              <a:t> DS-A-ATH-07</a:t>
            </a:r>
            <a:endParaRPr lang="en-US" sz="1400" b="0" i="0" u="none" strike="noStrike">
              <a:solidFill>
                <a:schemeClr val="dk1"/>
              </a:solidFill>
              <a:latin typeface="Arial Narrow" panose="020B0606020202030204" pitchFamily="34" charset="0"/>
              <a:cs typeface="Calibri" panose="020F0502020204030204" pitchFamily="34" charset="0"/>
            </a:endParaRPr>
          </a:p>
        </xdr:txBody>
      </xdr:sp>
    </xdr:grpSp>
    <xdr:clientData/>
  </xdr:twoCellAnchor>
  <xdr:twoCellAnchor>
    <xdr:from>
      <xdr:col>2</xdr:col>
      <xdr:colOff>1230085</xdr:colOff>
      <xdr:row>18</xdr:row>
      <xdr:rowOff>163287</xdr:rowOff>
    </xdr:from>
    <xdr:to>
      <xdr:col>2</xdr:col>
      <xdr:colOff>2373085</xdr:colOff>
      <xdr:row>25</xdr:row>
      <xdr:rowOff>163288</xdr:rowOff>
    </xdr:to>
    <xdr:grpSp>
      <xdr:nvGrpSpPr>
        <xdr:cNvPr id="3" name="Grupo 2">
          <a:extLst>
            <a:ext uri="{FF2B5EF4-FFF2-40B4-BE49-F238E27FC236}">
              <a16:creationId xmlns:a16="http://schemas.microsoft.com/office/drawing/2014/main" id="{7A646087-2CA6-35F0-75FD-1C71906D0703}"/>
            </a:ext>
          </a:extLst>
        </xdr:cNvPr>
        <xdr:cNvGrpSpPr/>
      </xdr:nvGrpSpPr>
      <xdr:grpSpPr>
        <a:xfrm>
          <a:off x="2722335" y="5005162"/>
          <a:ext cx="1143000" cy="1333501"/>
          <a:chOff x="7489370" y="5021036"/>
          <a:chExt cx="1143000" cy="1333501"/>
        </a:xfrm>
      </xdr:grpSpPr>
      <xdr:grpSp>
        <xdr:nvGrpSpPr>
          <xdr:cNvPr id="80" name="Grupo 79">
            <a:extLst>
              <a:ext uri="{FF2B5EF4-FFF2-40B4-BE49-F238E27FC236}">
                <a16:creationId xmlns:a16="http://schemas.microsoft.com/office/drawing/2014/main" id="{00000000-0008-0000-0000-000050000000}"/>
              </a:ext>
            </a:extLst>
          </xdr:cNvPr>
          <xdr:cNvGrpSpPr/>
        </xdr:nvGrpSpPr>
        <xdr:grpSpPr>
          <a:xfrm>
            <a:off x="7489370" y="5021036"/>
            <a:ext cx="1143000" cy="1333501"/>
            <a:chOff x="7267348" y="3216953"/>
            <a:chExt cx="2481943" cy="2943051"/>
          </a:xfrm>
          <a:solidFill>
            <a:srgbClr val="0070C0"/>
          </a:solidFill>
        </xdr:grpSpPr>
        <xdr:sp macro="" textlink="">
          <xdr:nvSpPr>
            <xdr:cNvPr id="81" name="Forma libre: forma 80">
              <a:hlinkClick xmlns:r="http://schemas.openxmlformats.org/officeDocument/2006/relationships" r:id="rId30"/>
              <a:extLst>
                <a:ext uri="{FF2B5EF4-FFF2-40B4-BE49-F238E27FC236}">
                  <a16:creationId xmlns:a16="http://schemas.microsoft.com/office/drawing/2014/main" id="{00000000-0008-0000-0000-000051000000}"/>
                </a:ext>
              </a:extLst>
            </xdr:cNvPr>
            <xdr:cNvSpPr/>
          </xdr:nvSpPr>
          <xdr:spPr>
            <a:xfrm>
              <a:off x="7507777" y="3216953"/>
              <a:ext cx="2003093" cy="2003093"/>
            </a:xfrm>
            <a:custGeom>
              <a:avLst/>
              <a:gdLst>
                <a:gd name="connsiteX0" fmla="*/ 1371600 w 2743200"/>
                <a:gd name="connsiteY0" fmla="*/ 262556 h 2743200"/>
                <a:gd name="connsiteX1" fmla="*/ 262556 w 2743200"/>
                <a:gd name="connsiteY1" fmla="*/ 1371600 h 2743200"/>
                <a:gd name="connsiteX2" fmla="*/ 1371600 w 2743200"/>
                <a:gd name="connsiteY2" fmla="*/ 2480644 h 2743200"/>
                <a:gd name="connsiteX3" fmla="*/ 2480644 w 2743200"/>
                <a:gd name="connsiteY3" fmla="*/ 1371600 h 2743200"/>
                <a:gd name="connsiteX4" fmla="*/ 1371600 w 2743200"/>
                <a:gd name="connsiteY4" fmla="*/ 262556 h 2743200"/>
                <a:gd name="connsiteX5" fmla="*/ 1371600 w 2743200"/>
                <a:gd name="connsiteY5" fmla="*/ 0 h 2743200"/>
                <a:gd name="connsiteX6" fmla="*/ 2743200 w 2743200"/>
                <a:gd name="connsiteY6" fmla="*/ 1371600 h 2743200"/>
                <a:gd name="connsiteX7" fmla="*/ 1371600 w 2743200"/>
                <a:gd name="connsiteY7" fmla="*/ 2743200 h 2743200"/>
                <a:gd name="connsiteX8" fmla="*/ 0 w 2743200"/>
                <a:gd name="connsiteY8" fmla="*/ 1371600 h 2743200"/>
                <a:gd name="connsiteX9" fmla="*/ 1371600 w 2743200"/>
                <a:gd name="connsiteY9" fmla="*/ 0 h 274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743200" h="2743200">
                  <a:moveTo>
                    <a:pt x="1371600" y="262556"/>
                  </a:moveTo>
                  <a:cubicBezTo>
                    <a:pt x="759092" y="262556"/>
                    <a:pt x="262556" y="759092"/>
                    <a:pt x="262556" y="1371600"/>
                  </a:cubicBezTo>
                  <a:cubicBezTo>
                    <a:pt x="262556" y="1984108"/>
                    <a:pt x="759092" y="2480644"/>
                    <a:pt x="1371600" y="2480644"/>
                  </a:cubicBezTo>
                  <a:cubicBezTo>
                    <a:pt x="1984108" y="2480644"/>
                    <a:pt x="2480644" y="1984108"/>
                    <a:pt x="2480644" y="1371600"/>
                  </a:cubicBezTo>
                  <a:cubicBezTo>
                    <a:pt x="2480644" y="759092"/>
                    <a:pt x="1984108" y="262556"/>
                    <a:pt x="1371600" y="262556"/>
                  </a:cubicBezTo>
                  <a:close/>
                  <a:moveTo>
                    <a:pt x="1371600" y="0"/>
                  </a:moveTo>
                  <a:cubicBezTo>
                    <a:pt x="2129114" y="0"/>
                    <a:pt x="2743200" y="614086"/>
                    <a:pt x="2743200" y="1371600"/>
                  </a:cubicBezTo>
                  <a:cubicBezTo>
                    <a:pt x="2743200" y="2129114"/>
                    <a:pt x="2129114" y="2743200"/>
                    <a:pt x="1371600" y="2743200"/>
                  </a:cubicBezTo>
                  <a:cubicBezTo>
                    <a:pt x="614086" y="2743200"/>
                    <a:pt x="0" y="2129114"/>
                    <a:pt x="0" y="1371600"/>
                  </a:cubicBezTo>
                  <a:cubicBezTo>
                    <a:pt x="0" y="614086"/>
                    <a:pt x="614086" y="0"/>
                    <a:pt x="1371600" y="0"/>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82" name="Rectángulo: esquinas redondeadas 81">
              <a:extLst>
                <a:ext uri="{FF2B5EF4-FFF2-40B4-BE49-F238E27FC236}">
                  <a16:creationId xmlns:a16="http://schemas.microsoft.com/office/drawing/2014/main" id="{00000000-0008-0000-0000-000052000000}"/>
                </a:ext>
              </a:extLst>
            </xdr:cNvPr>
            <xdr:cNvSpPr/>
          </xdr:nvSpPr>
          <xdr:spPr>
            <a:xfrm>
              <a:off x="7267348" y="5429540"/>
              <a:ext cx="2481943" cy="73046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828434" rtl="0" eaLnBrk="1" latinLnBrk="0" hangingPunct="1">
                <a:defRPr sz="3600" kern="1200">
                  <a:solidFill>
                    <a:schemeClr val="lt1"/>
                  </a:solidFill>
                  <a:latin typeface="+mn-lt"/>
                  <a:ea typeface="+mn-ea"/>
                  <a:cs typeface="+mn-cs"/>
                </a:defRPr>
              </a:lvl1pPr>
              <a:lvl2pPr marL="914217" algn="l" defTabSz="1828434" rtl="0" eaLnBrk="1" latinLnBrk="0" hangingPunct="1">
                <a:defRPr sz="3600" kern="1200">
                  <a:solidFill>
                    <a:schemeClr val="lt1"/>
                  </a:solidFill>
                  <a:latin typeface="+mn-lt"/>
                  <a:ea typeface="+mn-ea"/>
                  <a:cs typeface="+mn-cs"/>
                </a:defRPr>
              </a:lvl2pPr>
              <a:lvl3pPr marL="1828434" algn="l" defTabSz="1828434" rtl="0" eaLnBrk="1" latinLnBrk="0" hangingPunct="1">
                <a:defRPr sz="3600" kern="1200">
                  <a:solidFill>
                    <a:schemeClr val="lt1"/>
                  </a:solidFill>
                  <a:latin typeface="+mn-lt"/>
                  <a:ea typeface="+mn-ea"/>
                  <a:cs typeface="+mn-cs"/>
                </a:defRPr>
              </a:lvl3pPr>
              <a:lvl4pPr marL="2742651" algn="l" defTabSz="1828434" rtl="0" eaLnBrk="1" latinLnBrk="0" hangingPunct="1">
                <a:defRPr sz="3600" kern="1200">
                  <a:solidFill>
                    <a:schemeClr val="lt1"/>
                  </a:solidFill>
                  <a:latin typeface="+mn-lt"/>
                  <a:ea typeface="+mn-ea"/>
                  <a:cs typeface="+mn-cs"/>
                </a:defRPr>
              </a:lvl4pPr>
              <a:lvl5pPr marL="3656868" algn="l" defTabSz="1828434" rtl="0" eaLnBrk="1" latinLnBrk="0" hangingPunct="1">
                <a:defRPr sz="3600" kern="1200">
                  <a:solidFill>
                    <a:schemeClr val="lt1"/>
                  </a:solidFill>
                  <a:latin typeface="+mn-lt"/>
                  <a:ea typeface="+mn-ea"/>
                  <a:cs typeface="+mn-cs"/>
                </a:defRPr>
              </a:lvl5pPr>
              <a:lvl6pPr marL="4571086" algn="l" defTabSz="1828434" rtl="0" eaLnBrk="1" latinLnBrk="0" hangingPunct="1">
                <a:defRPr sz="3600" kern="1200">
                  <a:solidFill>
                    <a:schemeClr val="lt1"/>
                  </a:solidFill>
                  <a:latin typeface="+mn-lt"/>
                  <a:ea typeface="+mn-ea"/>
                  <a:cs typeface="+mn-cs"/>
                </a:defRPr>
              </a:lvl6pPr>
              <a:lvl7pPr marL="5485303" algn="l" defTabSz="1828434" rtl="0" eaLnBrk="1" latinLnBrk="0" hangingPunct="1">
                <a:defRPr sz="3600" kern="1200">
                  <a:solidFill>
                    <a:schemeClr val="lt1"/>
                  </a:solidFill>
                  <a:latin typeface="+mn-lt"/>
                  <a:ea typeface="+mn-ea"/>
                  <a:cs typeface="+mn-cs"/>
                </a:defRPr>
              </a:lvl7pPr>
              <a:lvl8pPr marL="6399520" algn="l" defTabSz="1828434" rtl="0" eaLnBrk="1" latinLnBrk="0" hangingPunct="1">
                <a:defRPr sz="3600" kern="1200">
                  <a:solidFill>
                    <a:schemeClr val="lt1"/>
                  </a:solidFill>
                  <a:latin typeface="+mn-lt"/>
                  <a:ea typeface="+mn-ea"/>
                  <a:cs typeface="+mn-cs"/>
                </a:defRPr>
              </a:lvl8pPr>
              <a:lvl9pPr marL="7313737" algn="l" defTabSz="1828434" rtl="0" eaLnBrk="1" latinLnBrk="0" hangingPunct="1">
                <a:defRPr sz="3600" kern="1200">
                  <a:solidFill>
                    <a:schemeClr val="lt1"/>
                  </a:solidFill>
                  <a:latin typeface="+mn-lt"/>
                  <a:ea typeface="+mn-ea"/>
                  <a:cs typeface="+mn-cs"/>
                </a:defRPr>
              </a:lvl9pPr>
            </a:lstStyle>
            <a:p>
              <a:pPr algn="ctr"/>
              <a:endParaRPr lang="en-US"/>
            </a:p>
          </xdr:txBody>
        </xdr:sp>
        <xdr:sp macro="" textlink="">
          <xdr:nvSpPr>
            <xdr:cNvPr id="85" name="TextBox 90">
              <a:extLst>
                <a:ext uri="{FF2B5EF4-FFF2-40B4-BE49-F238E27FC236}">
                  <a16:creationId xmlns:a16="http://schemas.microsoft.com/office/drawing/2014/main" id="{00000000-0008-0000-0000-000055000000}"/>
                </a:ext>
              </a:extLst>
            </xdr:cNvPr>
            <xdr:cNvSpPr txBox="1"/>
          </xdr:nvSpPr>
          <xdr:spPr>
            <a:xfrm>
              <a:off x="7683617" y="5459383"/>
              <a:ext cx="1823388" cy="670774"/>
            </a:xfrm>
            <a:prstGeom prst="rect">
              <a:avLst/>
            </a:prstGeom>
            <a:grpFill/>
          </xdr:spPr>
          <xdr:txBody>
            <a:bodyPr wrap="square" rtlCol="0" anchor="ctr"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s-SV" sz="1100" b="1">
                  <a:solidFill>
                    <a:schemeClr val="bg1"/>
                  </a:solidFill>
                  <a:latin typeface="Poppins SemiBold" pitchFamily="2" charset="77"/>
                  <a:ea typeface="League Spartan" charset="0"/>
                  <a:cs typeface="Poppins SemiBold" pitchFamily="2" charset="77"/>
                </a:rPr>
                <a:t>PASO 15</a:t>
              </a:r>
              <a:endParaRPr lang="en-US" sz="1100" b="1">
                <a:solidFill>
                  <a:schemeClr val="bg1"/>
                </a:solidFill>
                <a:latin typeface="Poppins SemiBold" pitchFamily="2" charset="77"/>
                <a:ea typeface="League Spartan" charset="0"/>
                <a:cs typeface="Poppins SemiBold" pitchFamily="2" charset="77"/>
              </a:endParaRPr>
            </a:p>
          </xdr:txBody>
        </xdr:sp>
      </xdr:grpSp>
      <xdr:sp macro="" textlink="">
        <xdr:nvSpPr>
          <xdr:cNvPr id="12" name="Freeform 294">
            <a:extLst>
              <a:ext uri="{FF2B5EF4-FFF2-40B4-BE49-F238E27FC236}">
                <a16:creationId xmlns:a16="http://schemas.microsoft.com/office/drawing/2014/main" id="{00000000-0008-0000-0000-00000C000000}"/>
              </a:ext>
            </a:extLst>
          </xdr:cNvPr>
          <xdr:cNvSpPr>
            <a:spLocks noEditPoints="1"/>
          </xdr:cNvSpPr>
        </xdr:nvSpPr>
        <xdr:spPr bwMode="auto">
          <a:xfrm>
            <a:off x="7864927" y="5306785"/>
            <a:ext cx="408214" cy="404327"/>
          </a:xfrm>
          <a:custGeom>
            <a:avLst/>
            <a:gdLst>
              <a:gd name="T0" fmla="*/ 69 w 142"/>
              <a:gd name="T1" fmla="*/ 76 h 128"/>
              <a:gd name="T2" fmla="*/ 69 w 142"/>
              <a:gd name="T3" fmla="*/ 124 h 128"/>
              <a:gd name="T4" fmla="*/ 53 w 142"/>
              <a:gd name="T5" fmla="*/ 124 h 128"/>
              <a:gd name="T6" fmla="*/ 53 w 142"/>
              <a:gd name="T7" fmla="*/ 128 h 128"/>
              <a:gd name="T8" fmla="*/ 69 w 142"/>
              <a:gd name="T9" fmla="*/ 128 h 128"/>
              <a:gd name="T10" fmla="*/ 73 w 142"/>
              <a:gd name="T11" fmla="*/ 128 h 128"/>
              <a:gd name="T12" fmla="*/ 89 w 142"/>
              <a:gd name="T13" fmla="*/ 128 h 128"/>
              <a:gd name="T14" fmla="*/ 89 w 142"/>
              <a:gd name="T15" fmla="*/ 124 h 128"/>
              <a:gd name="T16" fmla="*/ 73 w 142"/>
              <a:gd name="T17" fmla="*/ 124 h 128"/>
              <a:gd name="T18" fmla="*/ 73 w 142"/>
              <a:gd name="T19" fmla="*/ 76 h 128"/>
              <a:gd name="T20" fmla="*/ 96 w 142"/>
              <a:gd name="T21" fmla="*/ 76 h 128"/>
              <a:gd name="T22" fmla="*/ 96 w 142"/>
              <a:gd name="T23" fmla="*/ 45 h 128"/>
              <a:gd name="T24" fmla="*/ 73 w 142"/>
              <a:gd name="T25" fmla="*/ 45 h 128"/>
              <a:gd name="T26" fmla="*/ 73 w 142"/>
              <a:gd name="T27" fmla="*/ 40 h 128"/>
              <a:gd name="T28" fmla="*/ 124 w 142"/>
              <a:gd name="T29" fmla="*/ 40 h 128"/>
              <a:gd name="T30" fmla="*/ 142 w 142"/>
              <a:gd name="T31" fmla="*/ 24 h 128"/>
              <a:gd name="T32" fmla="*/ 124 w 142"/>
              <a:gd name="T33" fmla="*/ 9 h 128"/>
              <a:gd name="T34" fmla="*/ 73 w 142"/>
              <a:gd name="T35" fmla="*/ 9 h 128"/>
              <a:gd name="T36" fmla="*/ 73 w 142"/>
              <a:gd name="T37" fmla="*/ 0 h 128"/>
              <a:gd name="T38" fmla="*/ 69 w 142"/>
              <a:gd name="T39" fmla="*/ 0 h 128"/>
              <a:gd name="T40" fmla="*/ 69 w 142"/>
              <a:gd name="T41" fmla="*/ 9 h 128"/>
              <a:gd name="T42" fmla="*/ 46 w 142"/>
              <a:gd name="T43" fmla="*/ 9 h 128"/>
              <a:gd name="T44" fmla="*/ 46 w 142"/>
              <a:gd name="T45" fmla="*/ 40 h 128"/>
              <a:gd name="T46" fmla="*/ 69 w 142"/>
              <a:gd name="T47" fmla="*/ 40 h 128"/>
              <a:gd name="T48" fmla="*/ 69 w 142"/>
              <a:gd name="T49" fmla="*/ 45 h 128"/>
              <a:gd name="T50" fmla="*/ 19 w 142"/>
              <a:gd name="T51" fmla="*/ 45 h 128"/>
              <a:gd name="T52" fmla="*/ 0 w 142"/>
              <a:gd name="T53" fmla="*/ 60 h 128"/>
              <a:gd name="T54" fmla="*/ 19 w 142"/>
              <a:gd name="T55" fmla="*/ 76 h 128"/>
              <a:gd name="T56" fmla="*/ 69 w 142"/>
              <a:gd name="T57" fmla="*/ 76 h 128"/>
              <a:gd name="T58" fmla="*/ 51 w 142"/>
              <a:gd name="T59" fmla="*/ 13 h 128"/>
              <a:gd name="T60" fmla="*/ 122 w 142"/>
              <a:gd name="T61" fmla="*/ 13 h 128"/>
              <a:gd name="T62" fmla="*/ 135 w 142"/>
              <a:gd name="T63" fmla="*/ 24 h 128"/>
              <a:gd name="T64" fmla="*/ 122 w 142"/>
              <a:gd name="T65" fmla="*/ 36 h 128"/>
              <a:gd name="T66" fmla="*/ 51 w 142"/>
              <a:gd name="T67" fmla="*/ 36 h 128"/>
              <a:gd name="T68" fmla="*/ 51 w 142"/>
              <a:gd name="T69" fmla="*/ 13 h 128"/>
              <a:gd name="T70" fmla="*/ 20 w 142"/>
              <a:gd name="T71" fmla="*/ 49 h 128"/>
              <a:gd name="T72" fmla="*/ 91 w 142"/>
              <a:gd name="T73" fmla="*/ 49 h 128"/>
              <a:gd name="T74" fmla="*/ 91 w 142"/>
              <a:gd name="T75" fmla="*/ 72 h 128"/>
              <a:gd name="T76" fmla="*/ 20 w 142"/>
              <a:gd name="T77" fmla="*/ 72 h 128"/>
              <a:gd name="T78" fmla="*/ 7 w 142"/>
              <a:gd name="T79" fmla="*/ 60 h 128"/>
              <a:gd name="T80" fmla="*/ 20 w 142"/>
              <a:gd name="T81" fmla="*/ 49 h 1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Lst>
            <a:rect l="0" t="0" r="r" b="b"/>
            <a:pathLst>
              <a:path w="142" h="128">
                <a:moveTo>
                  <a:pt x="69" y="76"/>
                </a:moveTo>
                <a:lnTo>
                  <a:pt x="69" y="124"/>
                </a:lnTo>
                <a:lnTo>
                  <a:pt x="53" y="124"/>
                </a:lnTo>
                <a:lnTo>
                  <a:pt x="53" y="128"/>
                </a:lnTo>
                <a:lnTo>
                  <a:pt x="69" y="128"/>
                </a:lnTo>
                <a:lnTo>
                  <a:pt x="73" y="128"/>
                </a:lnTo>
                <a:lnTo>
                  <a:pt x="89" y="128"/>
                </a:lnTo>
                <a:lnTo>
                  <a:pt x="89" y="124"/>
                </a:lnTo>
                <a:lnTo>
                  <a:pt x="73" y="124"/>
                </a:lnTo>
                <a:lnTo>
                  <a:pt x="73" y="76"/>
                </a:lnTo>
                <a:lnTo>
                  <a:pt x="96" y="76"/>
                </a:lnTo>
                <a:lnTo>
                  <a:pt x="96" y="45"/>
                </a:lnTo>
                <a:lnTo>
                  <a:pt x="73" y="45"/>
                </a:lnTo>
                <a:lnTo>
                  <a:pt x="73" y="40"/>
                </a:lnTo>
                <a:lnTo>
                  <a:pt x="124" y="40"/>
                </a:lnTo>
                <a:lnTo>
                  <a:pt x="142" y="24"/>
                </a:lnTo>
                <a:lnTo>
                  <a:pt x="124" y="9"/>
                </a:lnTo>
                <a:lnTo>
                  <a:pt x="73" y="9"/>
                </a:lnTo>
                <a:lnTo>
                  <a:pt x="73" y="0"/>
                </a:lnTo>
                <a:lnTo>
                  <a:pt x="69" y="0"/>
                </a:lnTo>
                <a:lnTo>
                  <a:pt x="69" y="9"/>
                </a:lnTo>
                <a:lnTo>
                  <a:pt x="46" y="9"/>
                </a:lnTo>
                <a:lnTo>
                  <a:pt x="46" y="40"/>
                </a:lnTo>
                <a:lnTo>
                  <a:pt x="69" y="40"/>
                </a:lnTo>
                <a:lnTo>
                  <a:pt x="69" y="45"/>
                </a:lnTo>
                <a:lnTo>
                  <a:pt x="19" y="45"/>
                </a:lnTo>
                <a:lnTo>
                  <a:pt x="0" y="60"/>
                </a:lnTo>
                <a:lnTo>
                  <a:pt x="19" y="76"/>
                </a:lnTo>
                <a:lnTo>
                  <a:pt x="69" y="76"/>
                </a:lnTo>
                <a:close/>
                <a:moveTo>
                  <a:pt x="51" y="13"/>
                </a:moveTo>
                <a:lnTo>
                  <a:pt x="122" y="13"/>
                </a:lnTo>
                <a:lnTo>
                  <a:pt x="135" y="24"/>
                </a:lnTo>
                <a:lnTo>
                  <a:pt x="122" y="36"/>
                </a:lnTo>
                <a:lnTo>
                  <a:pt x="51" y="36"/>
                </a:lnTo>
                <a:lnTo>
                  <a:pt x="51" y="13"/>
                </a:lnTo>
                <a:close/>
                <a:moveTo>
                  <a:pt x="20" y="49"/>
                </a:moveTo>
                <a:lnTo>
                  <a:pt x="91" y="49"/>
                </a:lnTo>
                <a:lnTo>
                  <a:pt x="91" y="72"/>
                </a:lnTo>
                <a:lnTo>
                  <a:pt x="20" y="72"/>
                </a:lnTo>
                <a:lnTo>
                  <a:pt x="7" y="60"/>
                </a:lnTo>
                <a:lnTo>
                  <a:pt x="20" y="49"/>
                </a:lnTo>
                <a:close/>
              </a:path>
            </a:pathLst>
          </a:custGeom>
          <a:solidFill>
            <a:schemeClr val="accent6">
              <a:lumMod val="50000"/>
            </a:schemeClr>
          </a:solidFill>
          <a:ln>
            <a:solidFill>
              <a:schemeClr val="accent1"/>
            </a:solid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721178</xdr:colOff>
      <xdr:row>8</xdr:row>
      <xdr:rowOff>7014</xdr:rowOff>
    </xdr:from>
    <xdr:to>
      <xdr:col>15</xdr:col>
      <xdr:colOff>123701</xdr:colOff>
      <xdr:row>16</xdr:row>
      <xdr:rowOff>27473</xdr:rowOff>
    </xdr:to>
    <xdr:sp macro="" textlink="">
      <xdr:nvSpPr>
        <xdr:cNvPr id="16" name="Flecha: a la izquierda y derecha 15">
          <a:extLst>
            <a:ext uri="{FF2B5EF4-FFF2-40B4-BE49-F238E27FC236}">
              <a16:creationId xmlns:a16="http://schemas.microsoft.com/office/drawing/2014/main" id="{00000000-0008-0000-0D00-000010000000}"/>
            </a:ext>
          </a:extLst>
        </xdr:cNvPr>
        <xdr:cNvSpPr/>
      </xdr:nvSpPr>
      <xdr:spPr>
        <a:xfrm>
          <a:off x="1564821" y="2850907"/>
          <a:ext cx="10315451" cy="1544459"/>
        </a:xfrm>
        <a:prstGeom prst="leftRight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772915</xdr:colOff>
      <xdr:row>5</xdr:row>
      <xdr:rowOff>519065</xdr:rowOff>
    </xdr:from>
    <xdr:to>
      <xdr:col>6</xdr:col>
      <xdr:colOff>253367</xdr:colOff>
      <xdr:row>19</xdr:row>
      <xdr:rowOff>171946</xdr:rowOff>
    </xdr:to>
    <xdr:grpSp>
      <xdr:nvGrpSpPr>
        <xdr:cNvPr id="24" name="Grupo 23">
          <a:extLst>
            <a:ext uri="{FF2B5EF4-FFF2-40B4-BE49-F238E27FC236}">
              <a16:creationId xmlns:a16="http://schemas.microsoft.com/office/drawing/2014/main" id="{00000000-0008-0000-0D00-000018000000}"/>
            </a:ext>
          </a:extLst>
        </xdr:cNvPr>
        <xdr:cNvGrpSpPr/>
      </xdr:nvGrpSpPr>
      <xdr:grpSpPr>
        <a:xfrm>
          <a:off x="2370998" y="1736148"/>
          <a:ext cx="1967536" cy="2986631"/>
          <a:chOff x="2914649" y="866775"/>
          <a:chExt cx="1981201" cy="2781300"/>
        </a:xfrm>
      </xdr:grpSpPr>
      <xdr:grpSp>
        <xdr:nvGrpSpPr>
          <xdr:cNvPr id="25" name="Group 7">
            <a:extLst>
              <a:ext uri="{FF2B5EF4-FFF2-40B4-BE49-F238E27FC236}">
                <a16:creationId xmlns:a16="http://schemas.microsoft.com/office/drawing/2014/main" id="{00000000-0008-0000-0D00-000019000000}"/>
              </a:ext>
            </a:extLst>
          </xdr:cNvPr>
          <xdr:cNvGrpSpPr/>
        </xdr:nvGrpSpPr>
        <xdr:grpSpPr>
          <a:xfrm>
            <a:off x="2914649" y="866775"/>
            <a:ext cx="1981201" cy="2781300"/>
            <a:chOff x="8052712" y="996585"/>
            <a:chExt cx="3706948" cy="5201826"/>
          </a:xfrm>
        </xdr:grpSpPr>
        <xdr:sp macro="" textlink="">
          <xdr:nvSpPr>
            <xdr:cNvPr id="28" name="Freeform 10">
              <a:hlinkClick xmlns:r="http://schemas.openxmlformats.org/officeDocument/2006/relationships" r:id="rId1"/>
              <a:extLst>
                <a:ext uri="{FF2B5EF4-FFF2-40B4-BE49-F238E27FC236}">
                  <a16:creationId xmlns:a16="http://schemas.microsoft.com/office/drawing/2014/main" id="{00000000-0008-0000-0D00-00001C000000}"/>
                </a:ext>
              </a:extLst>
            </xdr:cNvPr>
            <xdr:cNvSpPr>
              <a:spLocks noChangeArrowheads="1"/>
            </xdr:cNvSpPr>
          </xdr:nvSpPr>
          <xdr:spPr bwMode="auto">
            <a:xfrm>
              <a:off x="8052712" y="2065179"/>
              <a:ext cx="3706948" cy="4133232"/>
            </a:xfrm>
            <a:custGeom>
              <a:avLst/>
              <a:gdLst>
                <a:gd name="T0" fmla="*/ 5674 w 5675"/>
                <a:gd name="T1" fmla="*/ 0 h 6330"/>
                <a:gd name="T2" fmla="*/ 0 w 5675"/>
                <a:gd name="T3" fmla="*/ 0 h 6330"/>
                <a:gd name="T4" fmla="*/ 0 w 5675"/>
                <a:gd name="T5" fmla="*/ 4766 h 6330"/>
                <a:gd name="T6" fmla="*/ 2837 w 5675"/>
                <a:gd name="T7" fmla="*/ 6329 h 6330"/>
                <a:gd name="T8" fmla="*/ 5674 w 5675"/>
                <a:gd name="T9" fmla="*/ 4766 h 6330"/>
                <a:gd name="T10" fmla="*/ 5674 w 5675"/>
                <a:gd name="T11" fmla="*/ 0 h 6330"/>
              </a:gdLst>
              <a:ahLst/>
              <a:cxnLst>
                <a:cxn ang="0">
                  <a:pos x="T0" y="T1"/>
                </a:cxn>
                <a:cxn ang="0">
                  <a:pos x="T2" y="T3"/>
                </a:cxn>
                <a:cxn ang="0">
                  <a:pos x="T4" y="T5"/>
                </a:cxn>
                <a:cxn ang="0">
                  <a:pos x="T6" y="T7"/>
                </a:cxn>
                <a:cxn ang="0">
                  <a:pos x="T8" y="T9"/>
                </a:cxn>
                <a:cxn ang="0">
                  <a:pos x="T10" y="T11"/>
                </a:cxn>
              </a:cxnLst>
              <a:rect l="0" t="0" r="r" b="b"/>
              <a:pathLst>
                <a:path w="5675" h="6330">
                  <a:moveTo>
                    <a:pt x="5674" y="0"/>
                  </a:moveTo>
                  <a:lnTo>
                    <a:pt x="0" y="0"/>
                  </a:lnTo>
                  <a:lnTo>
                    <a:pt x="0" y="4766"/>
                  </a:lnTo>
                  <a:lnTo>
                    <a:pt x="2837" y="6329"/>
                  </a:lnTo>
                  <a:lnTo>
                    <a:pt x="5674" y="4766"/>
                  </a:lnTo>
                  <a:lnTo>
                    <a:pt x="5674" y="0"/>
                  </a:lnTo>
                </a:path>
              </a:pathLst>
            </a:custGeom>
            <a:solidFill>
              <a:schemeClr val="accent2"/>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a:p>
              <a:endParaRPr lang="en-US" sz="1400" b="1">
                <a:solidFill>
                  <a:sysClr val="windowText" lastClr="000000"/>
                </a:solidFill>
                <a:latin typeface="Arial Narrow" panose="020B0606020202030204" pitchFamily="34" charset="0"/>
              </a:endParaRPr>
            </a:p>
            <a:p>
              <a:endParaRPr lang="en-US" sz="1400" b="1">
                <a:solidFill>
                  <a:sysClr val="windowText" lastClr="000000"/>
                </a:solidFill>
                <a:latin typeface="Arial Narrow" panose="020B0606020202030204" pitchFamily="34" charset="0"/>
              </a:endParaRPr>
            </a:p>
            <a:p>
              <a:endParaRPr lang="en-US" sz="1400" b="1">
                <a:solidFill>
                  <a:sysClr val="windowText" lastClr="000000"/>
                </a:solidFill>
                <a:latin typeface="Arial Narrow" panose="020B0606020202030204" pitchFamily="34" charset="0"/>
              </a:endParaRPr>
            </a:p>
            <a:p>
              <a:pPr algn="ctr"/>
              <a:r>
                <a:rPr lang="en-US" sz="1400" b="1">
                  <a:solidFill>
                    <a:sysClr val="windowText" lastClr="000000"/>
                  </a:solidFill>
                  <a:latin typeface="Arial Narrow" panose="020B0606020202030204" pitchFamily="34" charset="0"/>
                </a:rPr>
                <a:t>ESTRATEGICOS</a:t>
              </a:r>
            </a:p>
          </xdr:txBody>
        </xdr:sp>
        <xdr:sp macro="" textlink="">
          <xdr:nvSpPr>
            <xdr:cNvPr id="29" name="Freeform 11">
              <a:extLst>
                <a:ext uri="{FF2B5EF4-FFF2-40B4-BE49-F238E27FC236}">
                  <a16:creationId xmlns:a16="http://schemas.microsoft.com/office/drawing/2014/main" id="{00000000-0008-0000-0D00-00001D000000}"/>
                </a:ext>
              </a:extLst>
            </xdr:cNvPr>
            <xdr:cNvSpPr>
              <a:spLocks noChangeArrowheads="1"/>
            </xdr:cNvSpPr>
          </xdr:nvSpPr>
          <xdr:spPr bwMode="auto">
            <a:xfrm>
              <a:off x="8052712" y="1270215"/>
              <a:ext cx="3027197" cy="794963"/>
            </a:xfrm>
            <a:custGeom>
              <a:avLst/>
              <a:gdLst>
                <a:gd name="T0" fmla="*/ 0 w 4636"/>
                <a:gd name="T1" fmla="*/ 1217 h 1218"/>
                <a:gd name="T2" fmla="*/ 4635 w 4636"/>
                <a:gd name="T3" fmla="*/ 0 h 1218"/>
                <a:gd name="T4" fmla="*/ 4635 w 4636"/>
                <a:gd name="T5" fmla="*/ 1217 h 1218"/>
                <a:gd name="T6" fmla="*/ 0 w 4636"/>
                <a:gd name="T7" fmla="*/ 1217 h 1218"/>
              </a:gdLst>
              <a:ahLst/>
              <a:cxnLst>
                <a:cxn ang="0">
                  <a:pos x="T0" y="T1"/>
                </a:cxn>
                <a:cxn ang="0">
                  <a:pos x="T2" y="T3"/>
                </a:cxn>
                <a:cxn ang="0">
                  <a:pos x="T4" y="T5"/>
                </a:cxn>
                <a:cxn ang="0">
                  <a:pos x="T6" y="T7"/>
                </a:cxn>
              </a:cxnLst>
              <a:rect l="0" t="0" r="r" b="b"/>
              <a:pathLst>
                <a:path w="4636" h="1218">
                  <a:moveTo>
                    <a:pt x="0" y="1217"/>
                  </a:moveTo>
                  <a:lnTo>
                    <a:pt x="4635" y="0"/>
                  </a:lnTo>
                  <a:lnTo>
                    <a:pt x="4635" y="1217"/>
                  </a:lnTo>
                  <a:lnTo>
                    <a:pt x="0" y="1217"/>
                  </a:lnTo>
                </a:path>
              </a:pathLst>
            </a:custGeom>
            <a:solidFill>
              <a:schemeClr val="accent2">
                <a:lumMod val="75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sp macro="" textlink="">
          <xdr:nvSpPr>
            <xdr:cNvPr id="30" name="Freeform 12">
              <a:extLst>
                <a:ext uri="{FF2B5EF4-FFF2-40B4-BE49-F238E27FC236}">
                  <a16:creationId xmlns:a16="http://schemas.microsoft.com/office/drawing/2014/main" id="{00000000-0008-0000-0D00-00001E000000}"/>
                </a:ext>
              </a:extLst>
            </xdr:cNvPr>
            <xdr:cNvSpPr>
              <a:spLocks noChangeArrowheads="1"/>
            </xdr:cNvSpPr>
          </xdr:nvSpPr>
          <xdr:spPr bwMode="auto">
            <a:xfrm>
              <a:off x="8870718" y="996585"/>
              <a:ext cx="2209191" cy="855451"/>
            </a:xfrm>
            <a:custGeom>
              <a:avLst/>
              <a:gdLst>
                <a:gd name="T0" fmla="*/ 3381 w 3382"/>
                <a:gd name="T1" fmla="*/ 420 h 1309"/>
                <a:gd name="T2" fmla="*/ 0 w 3382"/>
                <a:gd name="T3" fmla="*/ 0 h 1309"/>
                <a:gd name="T4" fmla="*/ 0 w 3382"/>
                <a:gd name="T5" fmla="*/ 1308 h 1309"/>
                <a:gd name="T6" fmla="*/ 3381 w 3382"/>
                <a:gd name="T7" fmla="*/ 420 h 1309"/>
              </a:gdLst>
              <a:ahLst/>
              <a:cxnLst>
                <a:cxn ang="0">
                  <a:pos x="T0" y="T1"/>
                </a:cxn>
                <a:cxn ang="0">
                  <a:pos x="T2" y="T3"/>
                </a:cxn>
                <a:cxn ang="0">
                  <a:pos x="T4" y="T5"/>
                </a:cxn>
                <a:cxn ang="0">
                  <a:pos x="T6" y="T7"/>
                </a:cxn>
              </a:cxnLst>
              <a:rect l="0" t="0" r="r" b="b"/>
              <a:pathLst>
                <a:path w="3382" h="1309">
                  <a:moveTo>
                    <a:pt x="3381" y="420"/>
                  </a:moveTo>
                  <a:lnTo>
                    <a:pt x="0" y="0"/>
                  </a:lnTo>
                  <a:lnTo>
                    <a:pt x="0" y="1308"/>
                  </a:lnTo>
                  <a:lnTo>
                    <a:pt x="3381" y="420"/>
                  </a:lnTo>
                </a:path>
              </a:pathLst>
            </a:custGeom>
            <a:solidFill>
              <a:schemeClr val="accent2"/>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grpSp>
      <xdr:sp macro="" textlink="">
        <xdr:nvSpPr>
          <xdr:cNvPr id="26" name="Elipse 25">
            <a:extLst>
              <a:ext uri="{FF2B5EF4-FFF2-40B4-BE49-F238E27FC236}">
                <a16:creationId xmlns:a16="http://schemas.microsoft.com/office/drawing/2014/main" id="{00000000-0008-0000-0D00-00001A000000}"/>
              </a:ext>
            </a:extLst>
          </xdr:cNvPr>
          <xdr:cNvSpPr/>
        </xdr:nvSpPr>
        <xdr:spPr>
          <a:xfrm>
            <a:off x="3352800" y="1533525"/>
            <a:ext cx="1076326" cy="923925"/>
          </a:xfrm>
          <a:prstGeom prst="ellipse">
            <a:avLst/>
          </a:prstGeom>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400" b="1">
              <a:solidFill>
                <a:sysClr val="windowText" lastClr="000000"/>
              </a:solidFill>
              <a:latin typeface="Arial Narrow" panose="020B0606020202030204" pitchFamily="34" charset="0"/>
            </a:endParaRPr>
          </a:p>
        </xdr:txBody>
      </xdr:sp>
      <xdr:sp macro="" textlink="">
        <xdr:nvSpPr>
          <xdr:cNvPr id="27" name="Elipse 26">
            <a:extLst>
              <a:ext uri="{FF2B5EF4-FFF2-40B4-BE49-F238E27FC236}">
                <a16:creationId xmlns:a16="http://schemas.microsoft.com/office/drawing/2014/main" id="{00000000-0008-0000-0D00-00001B000000}"/>
              </a:ext>
            </a:extLst>
          </xdr:cNvPr>
          <xdr:cNvSpPr/>
        </xdr:nvSpPr>
        <xdr:spPr>
          <a:xfrm>
            <a:off x="3381375" y="1533525"/>
            <a:ext cx="981076" cy="885825"/>
          </a:xfrm>
          <a:prstGeom prst="ellipse">
            <a:avLst/>
          </a:prstGeom>
          <a:blipFill>
            <a:blip xmlns:r="http://schemas.openxmlformats.org/officeDocument/2006/relationships" r:embed="rId2" cstate="print">
              <a:extLst>
                <a:ext uri="{28A0092B-C50C-407E-A947-70E740481C1C}">
                  <a14:useLocalDpi xmlns:a14="http://schemas.microsoft.com/office/drawing/2010/main" val="0"/>
                </a:ext>
              </a:extLst>
            </a:blip>
            <a:stretch>
              <a:fillRect/>
            </a:stretch>
          </a:blipFill>
        </xdr:spPr>
        <xdr:style>
          <a:lnRef idx="2">
            <a:schemeClr val="lt1">
              <a:hueOff val="0"/>
              <a:satOff val="0"/>
              <a:lumOff val="0"/>
              <a:alphaOff val="0"/>
            </a:schemeClr>
          </a:lnRef>
          <a:fillRef idx="1">
            <a:scrgbClr r="0" g="0" b="0"/>
          </a:fillRef>
          <a:effectRef idx="0">
            <a:schemeClr val="accent1">
              <a:tint val="50000"/>
              <a:alpha val="90000"/>
              <a:hueOff val="18797"/>
              <a:satOff val="-882"/>
              <a:lumOff val="3766"/>
              <a:alphaOff val="-13333"/>
            </a:schemeClr>
          </a:effectRef>
          <a:fontRef idx="minor">
            <a:schemeClr val="lt1">
              <a:hueOff val="0"/>
              <a:satOff val="0"/>
              <a:lumOff val="0"/>
              <a:alphaOff val="0"/>
            </a:schemeClr>
          </a:fontRef>
        </xdr:style>
      </xdr:sp>
    </xdr:grpSp>
    <xdr:clientData/>
  </xdr:twoCellAnchor>
  <xdr:twoCellAnchor>
    <xdr:from>
      <xdr:col>6</xdr:col>
      <xdr:colOff>434568</xdr:colOff>
      <xdr:row>5</xdr:row>
      <xdr:rowOff>488381</xdr:rowOff>
    </xdr:from>
    <xdr:to>
      <xdr:col>9</xdr:col>
      <xdr:colOff>141776</xdr:colOff>
      <xdr:row>19</xdr:row>
      <xdr:rowOff>141262</xdr:rowOff>
    </xdr:to>
    <xdr:grpSp>
      <xdr:nvGrpSpPr>
        <xdr:cNvPr id="31" name="Grupo 30">
          <a:hlinkClick xmlns:r="http://schemas.openxmlformats.org/officeDocument/2006/relationships" r:id="rId3"/>
          <a:extLst>
            <a:ext uri="{FF2B5EF4-FFF2-40B4-BE49-F238E27FC236}">
              <a16:creationId xmlns:a16="http://schemas.microsoft.com/office/drawing/2014/main" id="{00000000-0008-0000-0D00-00001F000000}"/>
            </a:ext>
          </a:extLst>
        </xdr:cNvPr>
        <xdr:cNvGrpSpPr/>
      </xdr:nvGrpSpPr>
      <xdr:grpSpPr>
        <a:xfrm>
          <a:off x="4519735" y="1705464"/>
          <a:ext cx="1993208" cy="2986631"/>
          <a:chOff x="5086350" y="847725"/>
          <a:chExt cx="2009776" cy="2781300"/>
        </a:xfrm>
      </xdr:grpSpPr>
      <xdr:grpSp>
        <xdr:nvGrpSpPr>
          <xdr:cNvPr id="32" name="Group 11">
            <a:extLst>
              <a:ext uri="{FF2B5EF4-FFF2-40B4-BE49-F238E27FC236}">
                <a16:creationId xmlns:a16="http://schemas.microsoft.com/office/drawing/2014/main" id="{00000000-0008-0000-0D00-000020000000}"/>
              </a:ext>
            </a:extLst>
          </xdr:cNvPr>
          <xdr:cNvGrpSpPr/>
        </xdr:nvGrpSpPr>
        <xdr:grpSpPr>
          <a:xfrm>
            <a:off x="5086350" y="847725"/>
            <a:ext cx="2009776" cy="2781300"/>
            <a:chOff x="8052712" y="996585"/>
            <a:chExt cx="3706948" cy="5201826"/>
          </a:xfrm>
        </xdr:grpSpPr>
        <xdr:sp macro="" textlink="">
          <xdr:nvSpPr>
            <xdr:cNvPr id="35" name="Freeform 10">
              <a:extLst>
                <a:ext uri="{FF2B5EF4-FFF2-40B4-BE49-F238E27FC236}">
                  <a16:creationId xmlns:a16="http://schemas.microsoft.com/office/drawing/2014/main" id="{00000000-0008-0000-0D00-000023000000}"/>
                </a:ext>
              </a:extLst>
            </xdr:cNvPr>
            <xdr:cNvSpPr>
              <a:spLocks noChangeArrowheads="1"/>
            </xdr:cNvSpPr>
          </xdr:nvSpPr>
          <xdr:spPr bwMode="auto">
            <a:xfrm>
              <a:off x="8052712" y="2065179"/>
              <a:ext cx="3706948" cy="4133232"/>
            </a:xfrm>
            <a:custGeom>
              <a:avLst/>
              <a:gdLst>
                <a:gd name="T0" fmla="*/ 5674 w 5675"/>
                <a:gd name="T1" fmla="*/ 0 h 6330"/>
                <a:gd name="T2" fmla="*/ 0 w 5675"/>
                <a:gd name="T3" fmla="*/ 0 h 6330"/>
                <a:gd name="T4" fmla="*/ 0 w 5675"/>
                <a:gd name="T5" fmla="*/ 4766 h 6330"/>
                <a:gd name="T6" fmla="*/ 2837 w 5675"/>
                <a:gd name="T7" fmla="*/ 6329 h 6330"/>
                <a:gd name="T8" fmla="*/ 5674 w 5675"/>
                <a:gd name="T9" fmla="*/ 4766 h 6330"/>
                <a:gd name="T10" fmla="*/ 5674 w 5675"/>
                <a:gd name="T11" fmla="*/ 0 h 6330"/>
              </a:gdLst>
              <a:ahLst/>
              <a:cxnLst>
                <a:cxn ang="0">
                  <a:pos x="T0" y="T1"/>
                </a:cxn>
                <a:cxn ang="0">
                  <a:pos x="T2" y="T3"/>
                </a:cxn>
                <a:cxn ang="0">
                  <a:pos x="T4" y="T5"/>
                </a:cxn>
                <a:cxn ang="0">
                  <a:pos x="T6" y="T7"/>
                </a:cxn>
                <a:cxn ang="0">
                  <a:pos x="T8" y="T9"/>
                </a:cxn>
                <a:cxn ang="0">
                  <a:pos x="T10" y="T11"/>
                </a:cxn>
              </a:cxnLst>
              <a:rect l="0" t="0" r="r" b="b"/>
              <a:pathLst>
                <a:path w="5675" h="6330">
                  <a:moveTo>
                    <a:pt x="5674" y="0"/>
                  </a:moveTo>
                  <a:lnTo>
                    <a:pt x="0" y="0"/>
                  </a:lnTo>
                  <a:lnTo>
                    <a:pt x="0" y="4766"/>
                  </a:lnTo>
                  <a:lnTo>
                    <a:pt x="2837" y="6329"/>
                  </a:lnTo>
                  <a:lnTo>
                    <a:pt x="5674" y="4766"/>
                  </a:lnTo>
                  <a:lnTo>
                    <a:pt x="5674" y="0"/>
                  </a:lnTo>
                </a:path>
              </a:pathLst>
            </a:custGeom>
            <a:solidFill>
              <a:schemeClr val="accent3"/>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endParaRPr lang="en-US" sz="1400" b="1">
                <a:solidFill>
                  <a:sysClr val="windowText" lastClr="000000"/>
                </a:solidFill>
                <a:latin typeface="Arial Narrow" panose="020B0606020202030204" pitchFamily="34" charset="0"/>
              </a:endParaRPr>
            </a:p>
            <a:p>
              <a:pPr algn="ctr"/>
              <a:endParaRPr lang="en-US" sz="1400" b="1">
                <a:solidFill>
                  <a:sysClr val="windowText" lastClr="000000"/>
                </a:solidFill>
                <a:latin typeface="Arial Narrow" panose="020B0606020202030204" pitchFamily="34" charset="0"/>
              </a:endParaRPr>
            </a:p>
            <a:p>
              <a:pPr algn="ctr"/>
              <a:endParaRPr lang="en-US" sz="1400" b="1">
                <a:solidFill>
                  <a:sysClr val="windowText" lastClr="000000"/>
                </a:solidFill>
                <a:latin typeface="Arial Narrow" panose="020B0606020202030204" pitchFamily="34" charset="0"/>
              </a:endParaRPr>
            </a:p>
            <a:p>
              <a:pPr algn="ctr"/>
              <a:r>
                <a:rPr lang="en-US" sz="1400" b="1">
                  <a:solidFill>
                    <a:sysClr val="windowText" lastClr="000000"/>
                  </a:solidFill>
                  <a:latin typeface="Arial Narrow" panose="020B0606020202030204" pitchFamily="34" charset="0"/>
                </a:rPr>
                <a:t>MISIONALES</a:t>
              </a:r>
            </a:p>
          </xdr:txBody>
        </xdr:sp>
        <xdr:sp macro="" textlink="">
          <xdr:nvSpPr>
            <xdr:cNvPr id="36" name="Freeform 11">
              <a:extLst>
                <a:ext uri="{FF2B5EF4-FFF2-40B4-BE49-F238E27FC236}">
                  <a16:creationId xmlns:a16="http://schemas.microsoft.com/office/drawing/2014/main" id="{00000000-0008-0000-0D00-000024000000}"/>
                </a:ext>
              </a:extLst>
            </xdr:cNvPr>
            <xdr:cNvSpPr>
              <a:spLocks noChangeArrowheads="1"/>
            </xdr:cNvSpPr>
          </xdr:nvSpPr>
          <xdr:spPr bwMode="auto">
            <a:xfrm>
              <a:off x="8052712" y="1270215"/>
              <a:ext cx="3027197" cy="794963"/>
            </a:xfrm>
            <a:custGeom>
              <a:avLst/>
              <a:gdLst>
                <a:gd name="T0" fmla="*/ 0 w 4636"/>
                <a:gd name="T1" fmla="*/ 1217 h 1218"/>
                <a:gd name="T2" fmla="*/ 4635 w 4636"/>
                <a:gd name="T3" fmla="*/ 0 h 1218"/>
                <a:gd name="T4" fmla="*/ 4635 w 4636"/>
                <a:gd name="T5" fmla="*/ 1217 h 1218"/>
                <a:gd name="T6" fmla="*/ 0 w 4636"/>
                <a:gd name="T7" fmla="*/ 1217 h 1218"/>
              </a:gdLst>
              <a:ahLst/>
              <a:cxnLst>
                <a:cxn ang="0">
                  <a:pos x="T0" y="T1"/>
                </a:cxn>
                <a:cxn ang="0">
                  <a:pos x="T2" y="T3"/>
                </a:cxn>
                <a:cxn ang="0">
                  <a:pos x="T4" y="T5"/>
                </a:cxn>
                <a:cxn ang="0">
                  <a:pos x="T6" y="T7"/>
                </a:cxn>
              </a:cxnLst>
              <a:rect l="0" t="0" r="r" b="b"/>
              <a:pathLst>
                <a:path w="4636" h="1218">
                  <a:moveTo>
                    <a:pt x="0" y="1217"/>
                  </a:moveTo>
                  <a:lnTo>
                    <a:pt x="4635" y="0"/>
                  </a:lnTo>
                  <a:lnTo>
                    <a:pt x="4635" y="1217"/>
                  </a:lnTo>
                  <a:lnTo>
                    <a:pt x="0" y="1217"/>
                  </a:lnTo>
                </a:path>
              </a:pathLst>
            </a:custGeom>
            <a:solidFill>
              <a:schemeClr val="accent3">
                <a:lumMod val="75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sp macro="" textlink="">
          <xdr:nvSpPr>
            <xdr:cNvPr id="37" name="Freeform 12">
              <a:extLst>
                <a:ext uri="{FF2B5EF4-FFF2-40B4-BE49-F238E27FC236}">
                  <a16:creationId xmlns:a16="http://schemas.microsoft.com/office/drawing/2014/main" id="{00000000-0008-0000-0D00-000025000000}"/>
                </a:ext>
              </a:extLst>
            </xdr:cNvPr>
            <xdr:cNvSpPr>
              <a:spLocks noChangeArrowheads="1"/>
            </xdr:cNvSpPr>
          </xdr:nvSpPr>
          <xdr:spPr bwMode="auto">
            <a:xfrm>
              <a:off x="8870718" y="996585"/>
              <a:ext cx="2209191" cy="855451"/>
            </a:xfrm>
            <a:custGeom>
              <a:avLst/>
              <a:gdLst>
                <a:gd name="T0" fmla="*/ 3381 w 3382"/>
                <a:gd name="T1" fmla="*/ 420 h 1309"/>
                <a:gd name="T2" fmla="*/ 0 w 3382"/>
                <a:gd name="T3" fmla="*/ 0 h 1309"/>
                <a:gd name="T4" fmla="*/ 0 w 3382"/>
                <a:gd name="T5" fmla="*/ 1308 h 1309"/>
                <a:gd name="T6" fmla="*/ 3381 w 3382"/>
                <a:gd name="T7" fmla="*/ 420 h 1309"/>
              </a:gdLst>
              <a:ahLst/>
              <a:cxnLst>
                <a:cxn ang="0">
                  <a:pos x="T0" y="T1"/>
                </a:cxn>
                <a:cxn ang="0">
                  <a:pos x="T2" y="T3"/>
                </a:cxn>
                <a:cxn ang="0">
                  <a:pos x="T4" y="T5"/>
                </a:cxn>
                <a:cxn ang="0">
                  <a:pos x="T6" y="T7"/>
                </a:cxn>
              </a:cxnLst>
              <a:rect l="0" t="0" r="r" b="b"/>
              <a:pathLst>
                <a:path w="3382" h="1309">
                  <a:moveTo>
                    <a:pt x="3381" y="420"/>
                  </a:moveTo>
                  <a:lnTo>
                    <a:pt x="0" y="0"/>
                  </a:lnTo>
                  <a:lnTo>
                    <a:pt x="0" y="1308"/>
                  </a:lnTo>
                  <a:lnTo>
                    <a:pt x="3381" y="420"/>
                  </a:lnTo>
                </a:path>
              </a:pathLst>
            </a:custGeom>
            <a:solidFill>
              <a:schemeClr val="accent3"/>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grpSp>
      <xdr:sp macro="" textlink="">
        <xdr:nvSpPr>
          <xdr:cNvPr id="33" name="Elipse 32">
            <a:extLst>
              <a:ext uri="{FF2B5EF4-FFF2-40B4-BE49-F238E27FC236}">
                <a16:creationId xmlns:a16="http://schemas.microsoft.com/office/drawing/2014/main" id="{00000000-0008-0000-0D00-000021000000}"/>
              </a:ext>
            </a:extLst>
          </xdr:cNvPr>
          <xdr:cNvSpPr/>
        </xdr:nvSpPr>
        <xdr:spPr>
          <a:xfrm>
            <a:off x="5572125" y="1543050"/>
            <a:ext cx="1076326" cy="923925"/>
          </a:xfrm>
          <a:prstGeom prst="ellipse">
            <a:avLst/>
          </a:prstGeom>
          <a:ln w="38100">
            <a:solidFill>
              <a:schemeClr val="accent3">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400" b="1">
              <a:solidFill>
                <a:sysClr val="windowText" lastClr="000000"/>
              </a:solidFill>
              <a:latin typeface="Arial Narrow" panose="020B0606020202030204" pitchFamily="34" charset="0"/>
            </a:endParaRPr>
          </a:p>
        </xdr:txBody>
      </xdr:sp>
      <xdr:sp macro="" textlink="">
        <xdr:nvSpPr>
          <xdr:cNvPr id="34" name="Diagrama de flujo: conector 33">
            <a:extLst>
              <a:ext uri="{FF2B5EF4-FFF2-40B4-BE49-F238E27FC236}">
                <a16:creationId xmlns:a16="http://schemas.microsoft.com/office/drawing/2014/main" id="{00000000-0008-0000-0D00-000022000000}"/>
              </a:ext>
            </a:extLst>
          </xdr:cNvPr>
          <xdr:cNvSpPr/>
        </xdr:nvSpPr>
        <xdr:spPr>
          <a:xfrm>
            <a:off x="5572125" y="1543050"/>
            <a:ext cx="1047750" cy="914400"/>
          </a:xfrm>
          <a:prstGeom prst="flowChartConnector">
            <a:avLst/>
          </a:prstGeom>
          <a:blipFill>
            <a:blip xmlns:r="http://schemas.openxmlformats.org/officeDocument/2006/relationships" r:embed="rId4">
              <a:extLst>
                <a:ext uri="{28A0092B-C50C-407E-A947-70E740481C1C}">
                  <a14:useLocalDpi xmlns:a14="http://schemas.microsoft.com/office/drawing/2010/main" val="0"/>
                </a:ext>
              </a:extLst>
            </a:blip>
            <a:srcRect/>
            <a:stretch>
              <a:fillRect l="-16000" r="-16000"/>
            </a:stretch>
          </a:blipFill>
        </xdr:spPr>
        <xdr:style>
          <a:lnRef idx="2">
            <a:schemeClr val="lt1">
              <a:hueOff val="0"/>
              <a:satOff val="0"/>
              <a:lumOff val="0"/>
              <a:alphaOff val="0"/>
            </a:schemeClr>
          </a:lnRef>
          <a:fillRef idx="1">
            <a:scrgbClr r="0" g="0" b="0"/>
          </a:fillRef>
          <a:effectRef idx="0">
            <a:schemeClr val="accent1">
              <a:tint val="50000"/>
              <a:alpha val="90000"/>
              <a:hueOff val="0"/>
              <a:satOff val="0"/>
              <a:lumOff val="0"/>
              <a:alphaOff val="0"/>
            </a:schemeClr>
          </a:effectRef>
          <a:fontRef idx="minor">
            <a:schemeClr val="lt1">
              <a:hueOff val="0"/>
              <a:satOff val="0"/>
              <a:lumOff val="0"/>
              <a:alphaOff val="0"/>
            </a:schemeClr>
          </a:fontRef>
        </xdr:style>
      </xdr:sp>
    </xdr:grpSp>
    <xdr:clientData/>
  </xdr:twoCellAnchor>
  <xdr:twoCellAnchor>
    <xdr:from>
      <xdr:col>9</xdr:col>
      <xdr:colOff>322978</xdr:colOff>
      <xdr:row>5</xdr:row>
      <xdr:rowOff>457696</xdr:rowOff>
    </xdr:from>
    <xdr:to>
      <xdr:col>12</xdr:col>
      <xdr:colOff>86810</xdr:colOff>
      <xdr:row>19</xdr:row>
      <xdr:rowOff>100349</xdr:rowOff>
    </xdr:to>
    <xdr:grpSp>
      <xdr:nvGrpSpPr>
        <xdr:cNvPr id="38" name="Grupo 37">
          <a:hlinkClick xmlns:r="http://schemas.openxmlformats.org/officeDocument/2006/relationships" r:id="rId5"/>
          <a:extLst>
            <a:ext uri="{FF2B5EF4-FFF2-40B4-BE49-F238E27FC236}">
              <a16:creationId xmlns:a16="http://schemas.microsoft.com/office/drawing/2014/main" id="{00000000-0008-0000-0D00-000026000000}"/>
            </a:ext>
          </a:extLst>
        </xdr:cNvPr>
        <xdr:cNvGrpSpPr/>
      </xdr:nvGrpSpPr>
      <xdr:grpSpPr>
        <a:xfrm>
          <a:off x="6694145" y="1674779"/>
          <a:ext cx="2049832" cy="2976403"/>
          <a:chOff x="7324725" y="857250"/>
          <a:chExt cx="2047875" cy="2771775"/>
        </a:xfrm>
      </xdr:grpSpPr>
      <xdr:grpSp>
        <xdr:nvGrpSpPr>
          <xdr:cNvPr id="39" name="Group 15">
            <a:extLst>
              <a:ext uri="{FF2B5EF4-FFF2-40B4-BE49-F238E27FC236}">
                <a16:creationId xmlns:a16="http://schemas.microsoft.com/office/drawing/2014/main" id="{00000000-0008-0000-0D00-000027000000}"/>
              </a:ext>
            </a:extLst>
          </xdr:cNvPr>
          <xdr:cNvGrpSpPr/>
        </xdr:nvGrpSpPr>
        <xdr:grpSpPr>
          <a:xfrm>
            <a:off x="7324725" y="857250"/>
            <a:ext cx="2047875" cy="2771775"/>
            <a:chOff x="8052712" y="996585"/>
            <a:chExt cx="3706948" cy="5201826"/>
          </a:xfrm>
        </xdr:grpSpPr>
        <xdr:sp macro="" textlink="">
          <xdr:nvSpPr>
            <xdr:cNvPr id="42" name="Freeform 10">
              <a:extLst>
                <a:ext uri="{FF2B5EF4-FFF2-40B4-BE49-F238E27FC236}">
                  <a16:creationId xmlns:a16="http://schemas.microsoft.com/office/drawing/2014/main" id="{00000000-0008-0000-0D00-00002A000000}"/>
                </a:ext>
              </a:extLst>
            </xdr:cNvPr>
            <xdr:cNvSpPr>
              <a:spLocks noChangeArrowheads="1"/>
            </xdr:cNvSpPr>
          </xdr:nvSpPr>
          <xdr:spPr bwMode="auto">
            <a:xfrm>
              <a:off x="8052712" y="2065179"/>
              <a:ext cx="3706948" cy="4133232"/>
            </a:xfrm>
            <a:custGeom>
              <a:avLst/>
              <a:gdLst>
                <a:gd name="T0" fmla="*/ 5674 w 5675"/>
                <a:gd name="T1" fmla="*/ 0 h 6330"/>
                <a:gd name="T2" fmla="*/ 0 w 5675"/>
                <a:gd name="T3" fmla="*/ 0 h 6330"/>
                <a:gd name="T4" fmla="*/ 0 w 5675"/>
                <a:gd name="T5" fmla="*/ 4766 h 6330"/>
                <a:gd name="T6" fmla="*/ 2837 w 5675"/>
                <a:gd name="T7" fmla="*/ 6329 h 6330"/>
                <a:gd name="T8" fmla="*/ 5674 w 5675"/>
                <a:gd name="T9" fmla="*/ 4766 h 6330"/>
                <a:gd name="T10" fmla="*/ 5674 w 5675"/>
                <a:gd name="T11" fmla="*/ 0 h 6330"/>
              </a:gdLst>
              <a:ahLst/>
              <a:cxnLst>
                <a:cxn ang="0">
                  <a:pos x="T0" y="T1"/>
                </a:cxn>
                <a:cxn ang="0">
                  <a:pos x="T2" y="T3"/>
                </a:cxn>
                <a:cxn ang="0">
                  <a:pos x="T4" y="T5"/>
                </a:cxn>
                <a:cxn ang="0">
                  <a:pos x="T6" y="T7"/>
                </a:cxn>
                <a:cxn ang="0">
                  <a:pos x="T8" y="T9"/>
                </a:cxn>
                <a:cxn ang="0">
                  <a:pos x="T10" y="T11"/>
                </a:cxn>
              </a:cxnLst>
              <a:rect l="0" t="0" r="r" b="b"/>
              <a:pathLst>
                <a:path w="5675" h="6330">
                  <a:moveTo>
                    <a:pt x="5674" y="0"/>
                  </a:moveTo>
                  <a:lnTo>
                    <a:pt x="0" y="0"/>
                  </a:lnTo>
                  <a:lnTo>
                    <a:pt x="0" y="4766"/>
                  </a:lnTo>
                  <a:lnTo>
                    <a:pt x="2837" y="6329"/>
                  </a:lnTo>
                  <a:lnTo>
                    <a:pt x="5674" y="4766"/>
                  </a:lnTo>
                  <a:lnTo>
                    <a:pt x="5674" y="0"/>
                  </a:lnTo>
                </a:path>
              </a:pathLst>
            </a:custGeom>
            <a:solidFill>
              <a:schemeClr val="accent4"/>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endParaRPr lang="en-US" sz="1400" b="1">
                <a:solidFill>
                  <a:sysClr val="windowText" lastClr="000000"/>
                </a:solidFill>
                <a:latin typeface="Arial Narrow" panose="020B0606020202030204" pitchFamily="34" charset="0"/>
              </a:endParaRPr>
            </a:p>
            <a:p>
              <a:pPr algn="ctr"/>
              <a:endParaRPr lang="en-US" sz="1400" b="1">
                <a:solidFill>
                  <a:sysClr val="windowText" lastClr="000000"/>
                </a:solidFill>
                <a:latin typeface="Arial Narrow" panose="020B0606020202030204" pitchFamily="34" charset="0"/>
              </a:endParaRPr>
            </a:p>
            <a:p>
              <a:pPr algn="ctr"/>
              <a:r>
                <a:rPr lang="en-US" sz="1400" b="1">
                  <a:solidFill>
                    <a:sysClr val="windowText" lastClr="000000"/>
                  </a:solidFill>
                  <a:latin typeface="Arial Narrow" panose="020B0606020202030204" pitchFamily="34" charset="0"/>
                </a:rPr>
                <a:t>APOYO</a:t>
              </a:r>
            </a:p>
          </xdr:txBody>
        </xdr:sp>
        <xdr:sp macro="" textlink="">
          <xdr:nvSpPr>
            <xdr:cNvPr id="43" name="Freeform 11">
              <a:extLst>
                <a:ext uri="{FF2B5EF4-FFF2-40B4-BE49-F238E27FC236}">
                  <a16:creationId xmlns:a16="http://schemas.microsoft.com/office/drawing/2014/main" id="{00000000-0008-0000-0D00-00002B000000}"/>
                </a:ext>
              </a:extLst>
            </xdr:cNvPr>
            <xdr:cNvSpPr>
              <a:spLocks noChangeArrowheads="1"/>
            </xdr:cNvSpPr>
          </xdr:nvSpPr>
          <xdr:spPr bwMode="auto">
            <a:xfrm>
              <a:off x="8052712" y="1270215"/>
              <a:ext cx="3027197" cy="794963"/>
            </a:xfrm>
            <a:custGeom>
              <a:avLst/>
              <a:gdLst>
                <a:gd name="T0" fmla="*/ 0 w 4636"/>
                <a:gd name="T1" fmla="*/ 1217 h 1218"/>
                <a:gd name="T2" fmla="*/ 4635 w 4636"/>
                <a:gd name="T3" fmla="*/ 0 h 1218"/>
                <a:gd name="T4" fmla="*/ 4635 w 4636"/>
                <a:gd name="T5" fmla="*/ 1217 h 1218"/>
                <a:gd name="T6" fmla="*/ 0 w 4636"/>
                <a:gd name="T7" fmla="*/ 1217 h 1218"/>
              </a:gdLst>
              <a:ahLst/>
              <a:cxnLst>
                <a:cxn ang="0">
                  <a:pos x="T0" y="T1"/>
                </a:cxn>
                <a:cxn ang="0">
                  <a:pos x="T2" y="T3"/>
                </a:cxn>
                <a:cxn ang="0">
                  <a:pos x="T4" y="T5"/>
                </a:cxn>
                <a:cxn ang="0">
                  <a:pos x="T6" y="T7"/>
                </a:cxn>
              </a:cxnLst>
              <a:rect l="0" t="0" r="r" b="b"/>
              <a:pathLst>
                <a:path w="4636" h="1218">
                  <a:moveTo>
                    <a:pt x="0" y="1217"/>
                  </a:moveTo>
                  <a:lnTo>
                    <a:pt x="4635" y="0"/>
                  </a:lnTo>
                  <a:lnTo>
                    <a:pt x="4635" y="1217"/>
                  </a:lnTo>
                  <a:lnTo>
                    <a:pt x="0" y="1217"/>
                  </a:lnTo>
                </a:path>
              </a:pathLst>
            </a:custGeom>
            <a:solidFill>
              <a:schemeClr val="accent4">
                <a:lumMod val="75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sp macro="" textlink="">
          <xdr:nvSpPr>
            <xdr:cNvPr id="44" name="Freeform 12">
              <a:extLst>
                <a:ext uri="{FF2B5EF4-FFF2-40B4-BE49-F238E27FC236}">
                  <a16:creationId xmlns:a16="http://schemas.microsoft.com/office/drawing/2014/main" id="{00000000-0008-0000-0D00-00002C000000}"/>
                </a:ext>
              </a:extLst>
            </xdr:cNvPr>
            <xdr:cNvSpPr>
              <a:spLocks noChangeArrowheads="1"/>
            </xdr:cNvSpPr>
          </xdr:nvSpPr>
          <xdr:spPr bwMode="auto">
            <a:xfrm>
              <a:off x="8870718" y="996585"/>
              <a:ext cx="2209191" cy="855451"/>
            </a:xfrm>
            <a:custGeom>
              <a:avLst/>
              <a:gdLst>
                <a:gd name="T0" fmla="*/ 3381 w 3382"/>
                <a:gd name="T1" fmla="*/ 420 h 1309"/>
                <a:gd name="T2" fmla="*/ 0 w 3382"/>
                <a:gd name="T3" fmla="*/ 0 h 1309"/>
                <a:gd name="T4" fmla="*/ 0 w 3382"/>
                <a:gd name="T5" fmla="*/ 1308 h 1309"/>
                <a:gd name="T6" fmla="*/ 3381 w 3382"/>
                <a:gd name="T7" fmla="*/ 420 h 1309"/>
              </a:gdLst>
              <a:ahLst/>
              <a:cxnLst>
                <a:cxn ang="0">
                  <a:pos x="T0" y="T1"/>
                </a:cxn>
                <a:cxn ang="0">
                  <a:pos x="T2" y="T3"/>
                </a:cxn>
                <a:cxn ang="0">
                  <a:pos x="T4" y="T5"/>
                </a:cxn>
                <a:cxn ang="0">
                  <a:pos x="T6" y="T7"/>
                </a:cxn>
              </a:cxnLst>
              <a:rect l="0" t="0" r="r" b="b"/>
              <a:pathLst>
                <a:path w="3382" h="1309">
                  <a:moveTo>
                    <a:pt x="3381" y="420"/>
                  </a:moveTo>
                  <a:lnTo>
                    <a:pt x="0" y="0"/>
                  </a:lnTo>
                  <a:lnTo>
                    <a:pt x="0" y="1308"/>
                  </a:lnTo>
                  <a:lnTo>
                    <a:pt x="3381" y="420"/>
                  </a:lnTo>
                </a:path>
              </a:pathLst>
            </a:custGeom>
            <a:solidFill>
              <a:schemeClr val="accent4"/>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grpSp>
      <xdr:sp macro="" textlink="">
        <xdr:nvSpPr>
          <xdr:cNvPr id="40" name="Elipse 39">
            <a:extLst>
              <a:ext uri="{FF2B5EF4-FFF2-40B4-BE49-F238E27FC236}">
                <a16:creationId xmlns:a16="http://schemas.microsoft.com/office/drawing/2014/main" id="{00000000-0008-0000-0D00-000028000000}"/>
              </a:ext>
            </a:extLst>
          </xdr:cNvPr>
          <xdr:cNvSpPr/>
        </xdr:nvSpPr>
        <xdr:spPr>
          <a:xfrm>
            <a:off x="7858125" y="1524000"/>
            <a:ext cx="1076326" cy="923925"/>
          </a:xfrm>
          <a:prstGeom prst="ellipse">
            <a:avLst/>
          </a:prstGeom>
          <a:ln w="38100">
            <a:solidFill>
              <a:schemeClr val="accent4">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400" b="1">
              <a:solidFill>
                <a:sysClr val="windowText" lastClr="000000"/>
              </a:solidFill>
              <a:latin typeface="Arial Narrow" panose="020B0606020202030204" pitchFamily="34" charset="0"/>
            </a:endParaRPr>
          </a:p>
        </xdr:txBody>
      </xdr:sp>
      <xdr:sp macro="" textlink="">
        <xdr:nvSpPr>
          <xdr:cNvPr id="41" name="Elipse 40">
            <a:extLst>
              <a:ext uri="{FF2B5EF4-FFF2-40B4-BE49-F238E27FC236}">
                <a16:creationId xmlns:a16="http://schemas.microsoft.com/office/drawing/2014/main" id="{00000000-0008-0000-0D00-000029000000}"/>
              </a:ext>
            </a:extLst>
          </xdr:cNvPr>
          <xdr:cNvSpPr/>
        </xdr:nvSpPr>
        <xdr:spPr>
          <a:xfrm>
            <a:off x="7905750" y="1533524"/>
            <a:ext cx="1009650" cy="866775"/>
          </a:xfrm>
          <a:prstGeom prst="ellipse">
            <a:avLst/>
          </a:prstGeom>
          <a:blipFill>
            <a:blip xmlns:r="http://schemas.openxmlformats.org/officeDocument/2006/relationships" r:embed="rId6" cstate="print">
              <a:extLst>
                <a:ext uri="{28A0092B-C50C-407E-A947-70E740481C1C}">
                  <a14:useLocalDpi xmlns:a14="http://schemas.microsoft.com/office/drawing/2010/main" val="0"/>
                </a:ext>
              </a:extLst>
            </a:blip>
            <a:stretch>
              <a:fillRect/>
            </a:stretch>
          </a:blipFill>
        </xdr:spPr>
        <xdr:style>
          <a:lnRef idx="2">
            <a:schemeClr val="lt1">
              <a:hueOff val="0"/>
              <a:satOff val="0"/>
              <a:lumOff val="0"/>
              <a:alphaOff val="0"/>
            </a:schemeClr>
          </a:lnRef>
          <a:fillRef idx="1">
            <a:scrgbClr r="0" g="0" b="0"/>
          </a:fillRef>
          <a:effectRef idx="0">
            <a:schemeClr val="accent1">
              <a:tint val="50000"/>
              <a:alpha val="90000"/>
              <a:hueOff val="56391"/>
              <a:satOff val="-2645"/>
              <a:lumOff val="11299"/>
              <a:alphaOff val="-40000"/>
            </a:schemeClr>
          </a:effectRef>
          <a:fontRef idx="minor">
            <a:schemeClr val="lt1">
              <a:hueOff val="0"/>
              <a:satOff val="0"/>
              <a:lumOff val="0"/>
              <a:alphaOff val="0"/>
            </a:schemeClr>
          </a:fontRef>
        </xdr:style>
      </xdr:sp>
    </xdr:grpSp>
    <xdr:clientData/>
  </xdr:twoCellAnchor>
  <xdr:twoCellAnchor>
    <xdr:from>
      <xdr:col>12</xdr:col>
      <xdr:colOff>241586</xdr:colOff>
      <xdr:row>5</xdr:row>
      <xdr:rowOff>488382</xdr:rowOff>
    </xdr:from>
    <xdr:to>
      <xdr:col>14</xdr:col>
      <xdr:colOff>767419</xdr:colOff>
      <xdr:row>19</xdr:row>
      <xdr:rowOff>141263</xdr:rowOff>
    </xdr:to>
    <xdr:grpSp>
      <xdr:nvGrpSpPr>
        <xdr:cNvPr id="45" name="Grupo 44">
          <a:hlinkClick xmlns:r="http://schemas.openxmlformats.org/officeDocument/2006/relationships" r:id="rId7"/>
          <a:extLst>
            <a:ext uri="{FF2B5EF4-FFF2-40B4-BE49-F238E27FC236}">
              <a16:creationId xmlns:a16="http://schemas.microsoft.com/office/drawing/2014/main" id="{00000000-0008-0000-0D00-00002D000000}"/>
            </a:ext>
          </a:extLst>
        </xdr:cNvPr>
        <xdr:cNvGrpSpPr/>
      </xdr:nvGrpSpPr>
      <xdr:grpSpPr>
        <a:xfrm>
          <a:off x="8898753" y="1705465"/>
          <a:ext cx="2049833" cy="2986631"/>
          <a:chOff x="790574" y="876301"/>
          <a:chExt cx="1993131" cy="2781300"/>
        </a:xfrm>
      </xdr:grpSpPr>
      <xdr:grpSp>
        <xdr:nvGrpSpPr>
          <xdr:cNvPr id="46" name="Group 6">
            <a:extLst>
              <a:ext uri="{FF2B5EF4-FFF2-40B4-BE49-F238E27FC236}">
                <a16:creationId xmlns:a16="http://schemas.microsoft.com/office/drawing/2014/main" id="{00000000-0008-0000-0D00-00002E000000}"/>
              </a:ext>
            </a:extLst>
          </xdr:cNvPr>
          <xdr:cNvGrpSpPr/>
        </xdr:nvGrpSpPr>
        <xdr:grpSpPr>
          <a:xfrm>
            <a:off x="790574" y="876301"/>
            <a:ext cx="1993131" cy="2781300"/>
            <a:chOff x="8052712" y="996585"/>
            <a:chExt cx="3765479" cy="5201826"/>
          </a:xfrm>
        </xdr:grpSpPr>
        <xdr:sp macro="" textlink="">
          <xdr:nvSpPr>
            <xdr:cNvPr id="49" name="Freeform 10">
              <a:extLst>
                <a:ext uri="{FF2B5EF4-FFF2-40B4-BE49-F238E27FC236}">
                  <a16:creationId xmlns:a16="http://schemas.microsoft.com/office/drawing/2014/main" id="{00000000-0008-0000-0D00-000031000000}"/>
                </a:ext>
              </a:extLst>
            </xdr:cNvPr>
            <xdr:cNvSpPr>
              <a:spLocks noChangeArrowheads="1"/>
            </xdr:cNvSpPr>
          </xdr:nvSpPr>
          <xdr:spPr bwMode="auto">
            <a:xfrm>
              <a:off x="8111243" y="2065179"/>
              <a:ext cx="3706948" cy="4133232"/>
            </a:xfrm>
            <a:custGeom>
              <a:avLst/>
              <a:gdLst>
                <a:gd name="T0" fmla="*/ 5674 w 5675"/>
                <a:gd name="T1" fmla="*/ 0 h 6330"/>
                <a:gd name="T2" fmla="*/ 0 w 5675"/>
                <a:gd name="T3" fmla="*/ 0 h 6330"/>
                <a:gd name="T4" fmla="*/ 0 w 5675"/>
                <a:gd name="T5" fmla="*/ 4766 h 6330"/>
                <a:gd name="T6" fmla="*/ 2837 w 5675"/>
                <a:gd name="T7" fmla="*/ 6329 h 6330"/>
                <a:gd name="T8" fmla="*/ 5674 w 5675"/>
                <a:gd name="T9" fmla="*/ 4766 h 6330"/>
                <a:gd name="T10" fmla="*/ 5674 w 5675"/>
                <a:gd name="T11" fmla="*/ 0 h 6330"/>
              </a:gdLst>
              <a:ahLst/>
              <a:cxnLst>
                <a:cxn ang="0">
                  <a:pos x="T0" y="T1"/>
                </a:cxn>
                <a:cxn ang="0">
                  <a:pos x="T2" y="T3"/>
                </a:cxn>
                <a:cxn ang="0">
                  <a:pos x="T4" y="T5"/>
                </a:cxn>
                <a:cxn ang="0">
                  <a:pos x="T6" y="T7"/>
                </a:cxn>
                <a:cxn ang="0">
                  <a:pos x="T8" y="T9"/>
                </a:cxn>
                <a:cxn ang="0">
                  <a:pos x="T10" y="T11"/>
                </a:cxn>
              </a:cxnLst>
              <a:rect l="0" t="0" r="r" b="b"/>
              <a:pathLst>
                <a:path w="5675" h="6330">
                  <a:moveTo>
                    <a:pt x="5674" y="0"/>
                  </a:moveTo>
                  <a:lnTo>
                    <a:pt x="0" y="0"/>
                  </a:lnTo>
                  <a:lnTo>
                    <a:pt x="0" y="4766"/>
                  </a:lnTo>
                  <a:lnTo>
                    <a:pt x="2837" y="6329"/>
                  </a:lnTo>
                  <a:lnTo>
                    <a:pt x="5674" y="4766"/>
                  </a:lnTo>
                  <a:lnTo>
                    <a:pt x="5674" y="0"/>
                  </a:lnTo>
                </a:path>
              </a:pathLst>
            </a:custGeom>
            <a:solidFill>
              <a:schemeClr val="accent6">
                <a:lumMod val="50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endParaRPr lang="en-US" sz="1400" b="1">
                <a:solidFill>
                  <a:sysClr val="windowText" lastClr="000000"/>
                </a:solidFill>
                <a:latin typeface="Arial Narrow" panose="020B0606020202030204" pitchFamily="34" charset="0"/>
              </a:endParaRPr>
            </a:p>
            <a:p>
              <a:pPr algn="ctr"/>
              <a:endParaRPr lang="en-US" sz="1400" b="1">
                <a:solidFill>
                  <a:sysClr val="windowText" lastClr="000000"/>
                </a:solidFill>
                <a:latin typeface="Arial Narrow" panose="020B0606020202030204" pitchFamily="34" charset="0"/>
              </a:endParaRPr>
            </a:p>
            <a:p>
              <a:pPr algn="ctr"/>
              <a:endParaRPr lang="en-US" sz="1400" b="1">
                <a:solidFill>
                  <a:sysClr val="windowText" lastClr="000000"/>
                </a:solidFill>
                <a:latin typeface="Arial Narrow" panose="020B0606020202030204" pitchFamily="34" charset="0"/>
              </a:endParaRPr>
            </a:p>
            <a:p>
              <a:pPr algn="ctr"/>
              <a:r>
                <a:rPr lang="en-US" sz="1400" b="1">
                  <a:solidFill>
                    <a:sysClr val="windowText" lastClr="000000"/>
                  </a:solidFill>
                  <a:latin typeface="Arial Narrow" panose="020B0606020202030204" pitchFamily="34" charset="0"/>
                </a:rPr>
                <a:t>EVALUACION INDEPENDIENTE</a:t>
              </a:r>
            </a:p>
          </xdr:txBody>
        </xdr:sp>
        <xdr:sp macro="" textlink="">
          <xdr:nvSpPr>
            <xdr:cNvPr id="50" name="Freeform 11">
              <a:extLst>
                <a:ext uri="{FF2B5EF4-FFF2-40B4-BE49-F238E27FC236}">
                  <a16:creationId xmlns:a16="http://schemas.microsoft.com/office/drawing/2014/main" id="{00000000-0008-0000-0D00-000032000000}"/>
                </a:ext>
              </a:extLst>
            </xdr:cNvPr>
            <xdr:cNvSpPr>
              <a:spLocks noChangeArrowheads="1"/>
            </xdr:cNvSpPr>
          </xdr:nvSpPr>
          <xdr:spPr bwMode="auto">
            <a:xfrm>
              <a:off x="8052712" y="1270215"/>
              <a:ext cx="3027197" cy="794963"/>
            </a:xfrm>
            <a:custGeom>
              <a:avLst/>
              <a:gdLst>
                <a:gd name="T0" fmla="*/ 0 w 4636"/>
                <a:gd name="T1" fmla="*/ 1217 h 1218"/>
                <a:gd name="T2" fmla="*/ 4635 w 4636"/>
                <a:gd name="T3" fmla="*/ 0 h 1218"/>
                <a:gd name="T4" fmla="*/ 4635 w 4636"/>
                <a:gd name="T5" fmla="*/ 1217 h 1218"/>
                <a:gd name="T6" fmla="*/ 0 w 4636"/>
                <a:gd name="T7" fmla="*/ 1217 h 1218"/>
              </a:gdLst>
              <a:ahLst/>
              <a:cxnLst>
                <a:cxn ang="0">
                  <a:pos x="T0" y="T1"/>
                </a:cxn>
                <a:cxn ang="0">
                  <a:pos x="T2" y="T3"/>
                </a:cxn>
                <a:cxn ang="0">
                  <a:pos x="T4" y="T5"/>
                </a:cxn>
                <a:cxn ang="0">
                  <a:pos x="T6" y="T7"/>
                </a:cxn>
              </a:cxnLst>
              <a:rect l="0" t="0" r="r" b="b"/>
              <a:pathLst>
                <a:path w="4636" h="1218">
                  <a:moveTo>
                    <a:pt x="0" y="1217"/>
                  </a:moveTo>
                  <a:lnTo>
                    <a:pt x="4635" y="0"/>
                  </a:lnTo>
                  <a:lnTo>
                    <a:pt x="4635" y="1217"/>
                  </a:lnTo>
                  <a:lnTo>
                    <a:pt x="0" y="1217"/>
                  </a:lnTo>
                </a:path>
              </a:pathLst>
            </a:custGeom>
            <a:solidFill>
              <a:schemeClr val="accent6">
                <a:lumMod val="75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sp macro="" textlink="">
          <xdr:nvSpPr>
            <xdr:cNvPr id="51" name="Freeform 12">
              <a:extLst>
                <a:ext uri="{FF2B5EF4-FFF2-40B4-BE49-F238E27FC236}">
                  <a16:creationId xmlns:a16="http://schemas.microsoft.com/office/drawing/2014/main" id="{00000000-0008-0000-0D00-000033000000}"/>
                </a:ext>
              </a:extLst>
            </xdr:cNvPr>
            <xdr:cNvSpPr>
              <a:spLocks noChangeArrowheads="1"/>
            </xdr:cNvSpPr>
          </xdr:nvSpPr>
          <xdr:spPr bwMode="auto">
            <a:xfrm>
              <a:off x="8870718" y="996585"/>
              <a:ext cx="2209191" cy="855451"/>
            </a:xfrm>
            <a:custGeom>
              <a:avLst/>
              <a:gdLst>
                <a:gd name="T0" fmla="*/ 3381 w 3382"/>
                <a:gd name="T1" fmla="*/ 420 h 1309"/>
                <a:gd name="T2" fmla="*/ 0 w 3382"/>
                <a:gd name="T3" fmla="*/ 0 h 1309"/>
                <a:gd name="T4" fmla="*/ 0 w 3382"/>
                <a:gd name="T5" fmla="*/ 1308 h 1309"/>
                <a:gd name="T6" fmla="*/ 3381 w 3382"/>
                <a:gd name="T7" fmla="*/ 420 h 1309"/>
              </a:gdLst>
              <a:ahLst/>
              <a:cxnLst>
                <a:cxn ang="0">
                  <a:pos x="T0" y="T1"/>
                </a:cxn>
                <a:cxn ang="0">
                  <a:pos x="T2" y="T3"/>
                </a:cxn>
                <a:cxn ang="0">
                  <a:pos x="T4" y="T5"/>
                </a:cxn>
                <a:cxn ang="0">
                  <a:pos x="T6" y="T7"/>
                </a:cxn>
              </a:cxnLst>
              <a:rect l="0" t="0" r="r" b="b"/>
              <a:pathLst>
                <a:path w="3382" h="1309">
                  <a:moveTo>
                    <a:pt x="3381" y="420"/>
                  </a:moveTo>
                  <a:lnTo>
                    <a:pt x="0" y="0"/>
                  </a:lnTo>
                  <a:lnTo>
                    <a:pt x="0" y="1308"/>
                  </a:lnTo>
                  <a:lnTo>
                    <a:pt x="3381" y="420"/>
                  </a:lnTo>
                </a:path>
              </a:pathLst>
            </a:custGeom>
            <a:solidFill>
              <a:schemeClr val="accent6">
                <a:lumMod val="50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grpSp>
      <xdr:sp macro="" textlink="">
        <xdr:nvSpPr>
          <xdr:cNvPr id="47" name="Elipse 46">
            <a:extLst>
              <a:ext uri="{FF2B5EF4-FFF2-40B4-BE49-F238E27FC236}">
                <a16:creationId xmlns:a16="http://schemas.microsoft.com/office/drawing/2014/main" id="{00000000-0008-0000-0D00-00002F000000}"/>
              </a:ext>
            </a:extLst>
          </xdr:cNvPr>
          <xdr:cNvSpPr/>
        </xdr:nvSpPr>
        <xdr:spPr>
          <a:xfrm>
            <a:off x="1238250" y="1524000"/>
            <a:ext cx="1076326" cy="923925"/>
          </a:xfrm>
          <a:prstGeom prst="ellipse">
            <a:avLst/>
          </a:prstGeom>
          <a:ln w="38100">
            <a:solidFill>
              <a:srgbClr val="00206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400" b="1">
              <a:solidFill>
                <a:sysClr val="windowText" lastClr="000000"/>
              </a:solidFill>
              <a:latin typeface="Arial Narrow" panose="020B0606020202030204" pitchFamily="34" charset="0"/>
            </a:endParaRPr>
          </a:p>
        </xdr:txBody>
      </xdr:sp>
      <xdr:sp macro="" textlink="">
        <xdr:nvSpPr>
          <xdr:cNvPr id="48" name="Elipse 47">
            <a:extLst>
              <a:ext uri="{FF2B5EF4-FFF2-40B4-BE49-F238E27FC236}">
                <a16:creationId xmlns:a16="http://schemas.microsoft.com/office/drawing/2014/main" id="{00000000-0008-0000-0D00-000030000000}"/>
              </a:ext>
            </a:extLst>
          </xdr:cNvPr>
          <xdr:cNvSpPr/>
        </xdr:nvSpPr>
        <xdr:spPr>
          <a:xfrm>
            <a:off x="1257300" y="1533525"/>
            <a:ext cx="1019175" cy="885825"/>
          </a:xfrm>
          <a:prstGeom prst="ellipse">
            <a:avLst/>
          </a:prstGeom>
          <a:blipFill>
            <a:blip xmlns:r="http://schemas.openxmlformats.org/officeDocument/2006/relationships" r:embed="rId8" cstate="print">
              <a:extLst>
                <a:ext uri="{28A0092B-C50C-407E-A947-70E740481C1C}">
                  <a14:useLocalDpi xmlns:a14="http://schemas.microsoft.com/office/drawing/2010/main" val="0"/>
                </a:ext>
              </a:extLst>
            </a:blip>
            <a:stretch>
              <a:fillRect/>
            </a:stretch>
          </a:blipFill>
          <a:ln>
            <a:noFill/>
          </a:ln>
        </xdr:spPr>
        <xdr:style>
          <a:lnRef idx="2">
            <a:schemeClr val="lt1">
              <a:hueOff val="0"/>
              <a:satOff val="0"/>
              <a:lumOff val="0"/>
              <a:alphaOff val="0"/>
            </a:schemeClr>
          </a:lnRef>
          <a:fillRef idx="1">
            <a:scrgbClr r="0" g="0" b="0"/>
          </a:fillRef>
          <a:effectRef idx="0">
            <a:schemeClr val="accent1">
              <a:tint val="50000"/>
              <a:alpha val="90000"/>
              <a:hueOff val="37594"/>
              <a:satOff val="-1763"/>
              <a:lumOff val="7533"/>
              <a:alphaOff val="-26667"/>
            </a:schemeClr>
          </a:effectRef>
          <a:fontRef idx="minor">
            <a:schemeClr val="lt1">
              <a:hueOff val="0"/>
              <a:satOff val="0"/>
              <a:lumOff val="0"/>
              <a:alphaOff val="0"/>
            </a:schemeClr>
          </a:fontRef>
        </xdr:style>
      </xdr:sp>
    </xdr:grpSp>
    <xdr:clientData/>
  </xdr:twoCellAnchor>
  <xdr:twoCellAnchor editAs="oneCell">
    <xdr:from>
      <xdr:col>14</xdr:col>
      <xdr:colOff>391583</xdr:colOff>
      <xdr:row>1</xdr:row>
      <xdr:rowOff>169334</xdr:rowOff>
    </xdr:from>
    <xdr:to>
      <xdr:col>15</xdr:col>
      <xdr:colOff>869345</xdr:colOff>
      <xdr:row>4</xdr:row>
      <xdr:rowOff>85687</xdr:rowOff>
    </xdr:to>
    <xdr:pic>
      <xdr:nvPicPr>
        <xdr:cNvPr id="2" name="Imagen 1">
          <a:extLst>
            <a:ext uri="{FF2B5EF4-FFF2-40B4-BE49-F238E27FC236}">
              <a16:creationId xmlns:a16="http://schemas.microsoft.com/office/drawing/2014/main" id="{00000000-0008-0000-0D00-000002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0572750" y="359834"/>
          <a:ext cx="2044095" cy="678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317500</xdr:colOff>
      <xdr:row>0</xdr:row>
      <xdr:rowOff>317500</xdr:rowOff>
    </xdr:from>
    <xdr:to>
      <xdr:col>25</xdr:col>
      <xdr:colOff>269875</xdr:colOff>
      <xdr:row>0</xdr:row>
      <xdr:rowOff>919078</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0E00-000002000000}"/>
            </a:ext>
          </a:extLst>
        </xdr:cNvPr>
        <xdr:cNvSpPr>
          <a:spLocks noEditPoints="1"/>
        </xdr:cNvSpPr>
      </xdr:nvSpPr>
      <xdr:spPr bwMode="auto">
        <a:xfrm flipH="1">
          <a:off x="37544375" y="317500"/>
          <a:ext cx="714375" cy="601578"/>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23</xdr:col>
      <xdr:colOff>111125</xdr:colOff>
      <xdr:row>0</xdr:row>
      <xdr:rowOff>63500</xdr:rowOff>
    </xdr:from>
    <xdr:to>
      <xdr:col>23</xdr:col>
      <xdr:colOff>1889125</xdr:colOff>
      <xdr:row>0</xdr:row>
      <xdr:rowOff>744877</xdr:rowOff>
    </xdr:to>
    <xdr:pic>
      <xdr:nvPicPr>
        <xdr:cNvPr id="3" name="Imagen 2">
          <a:extLst>
            <a:ext uri="{FF2B5EF4-FFF2-40B4-BE49-F238E27FC236}">
              <a16:creationId xmlns:a16="http://schemas.microsoft.com/office/drawing/2014/main" id="{9F74E469-82D7-4FA5-B77D-A50049540058}"/>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369500" y="63500"/>
          <a:ext cx="1778000" cy="68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24</xdr:col>
      <xdr:colOff>285750</xdr:colOff>
      <xdr:row>0</xdr:row>
      <xdr:rowOff>381000</xdr:rowOff>
    </xdr:from>
    <xdr:to>
      <xdr:col>25</xdr:col>
      <xdr:colOff>238125</xdr:colOff>
      <xdr:row>0</xdr:row>
      <xdr:rowOff>982578</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0F00-000002000000}"/>
            </a:ext>
          </a:extLst>
        </xdr:cNvPr>
        <xdr:cNvSpPr>
          <a:spLocks noEditPoints="1"/>
        </xdr:cNvSpPr>
      </xdr:nvSpPr>
      <xdr:spPr bwMode="auto">
        <a:xfrm flipH="1">
          <a:off x="34178875" y="381000"/>
          <a:ext cx="714375" cy="601578"/>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22</xdr:col>
      <xdr:colOff>142875</xdr:colOff>
      <xdr:row>0</xdr:row>
      <xdr:rowOff>79375</xdr:rowOff>
    </xdr:from>
    <xdr:to>
      <xdr:col>23</xdr:col>
      <xdr:colOff>1079500</xdr:colOff>
      <xdr:row>0</xdr:row>
      <xdr:rowOff>751227</xdr:rowOff>
    </xdr:to>
    <xdr:pic>
      <xdr:nvPicPr>
        <xdr:cNvPr id="3" name="Imagen 2">
          <a:extLst>
            <a:ext uri="{FF2B5EF4-FFF2-40B4-BE49-F238E27FC236}">
              <a16:creationId xmlns:a16="http://schemas.microsoft.com/office/drawing/2014/main" id="{20504A51-B3F2-4F1C-8395-B1A9CB03FCEB}"/>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1432500" y="79375"/>
          <a:ext cx="2238375" cy="671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24</xdr:col>
      <xdr:colOff>238125</xdr:colOff>
      <xdr:row>0</xdr:row>
      <xdr:rowOff>428625</xdr:rowOff>
    </xdr:from>
    <xdr:to>
      <xdr:col>25</xdr:col>
      <xdr:colOff>190500</xdr:colOff>
      <xdr:row>0</xdr:row>
      <xdr:rowOff>1030203</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1000-000002000000}"/>
            </a:ext>
          </a:extLst>
        </xdr:cNvPr>
        <xdr:cNvSpPr>
          <a:spLocks noEditPoints="1"/>
        </xdr:cNvSpPr>
      </xdr:nvSpPr>
      <xdr:spPr bwMode="auto">
        <a:xfrm flipH="1">
          <a:off x="37163375" y="428625"/>
          <a:ext cx="714375" cy="601578"/>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23</xdr:col>
      <xdr:colOff>285751</xdr:colOff>
      <xdr:row>0</xdr:row>
      <xdr:rowOff>47625</xdr:rowOff>
    </xdr:from>
    <xdr:to>
      <xdr:col>23</xdr:col>
      <xdr:colOff>1873251</xdr:colOff>
      <xdr:row>0</xdr:row>
      <xdr:rowOff>603250</xdr:rowOff>
    </xdr:to>
    <xdr:pic>
      <xdr:nvPicPr>
        <xdr:cNvPr id="3" name="Imagen 2">
          <a:extLst>
            <a:ext uri="{FF2B5EF4-FFF2-40B4-BE49-F238E27FC236}">
              <a16:creationId xmlns:a16="http://schemas.microsoft.com/office/drawing/2014/main" id="{DCF3F7A7-6ACA-4402-BFAB-2A92E60F3E01}"/>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501" y="47625"/>
          <a:ext cx="1587500" cy="55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24</xdr:col>
      <xdr:colOff>254000</xdr:colOff>
      <xdr:row>0</xdr:row>
      <xdr:rowOff>492125</xdr:rowOff>
    </xdr:from>
    <xdr:to>
      <xdr:col>25</xdr:col>
      <xdr:colOff>206375</xdr:colOff>
      <xdr:row>1</xdr:row>
      <xdr:rowOff>14203</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1100-000002000000}"/>
            </a:ext>
          </a:extLst>
        </xdr:cNvPr>
        <xdr:cNvSpPr>
          <a:spLocks noEditPoints="1"/>
        </xdr:cNvSpPr>
      </xdr:nvSpPr>
      <xdr:spPr bwMode="auto">
        <a:xfrm flipH="1">
          <a:off x="37401500" y="492125"/>
          <a:ext cx="714375" cy="601578"/>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23</xdr:col>
      <xdr:colOff>158750</xdr:colOff>
      <xdr:row>0</xdr:row>
      <xdr:rowOff>63501</xdr:rowOff>
    </xdr:from>
    <xdr:to>
      <xdr:col>23</xdr:col>
      <xdr:colOff>1746250</xdr:colOff>
      <xdr:row>0</xdr:row>
      <xdr:rowOff>539751</xdr:rowOff>
    </xdr:to>
    <xdr:pic>
      <xdr:nvPicPr>
        <xdr:cNvPr id="3" name="Imagen 2">
          <a:extLst>
            <a:ext uri="{FF2B5EF4-FFF2-40B4-BE49-F238E27FC236}">
              <a16:creationId xmlns:a16="http://schemas.microsoft.com/office/drawing/2014/main" id="{D4C0BC22-1CAB-4BB0-923D-4059336D4B6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337750" y="63501"/>
          <a:ext cx="1587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312675</xdr:colOff>
      <xdr:row>5</xdr:row>
      <xdr:rowOff>30808</xdr:rowOff>
    </xdr:from>
    <xdr:to>
      <xdr:col>8</xdr:col>
      <xdr:colOff>616325</xdr:colOff>
      <xdr:row>18</xdr:row>
      <xdr:rowOff>67235</xdr:rowOff>
    </xdr:to>
    <xdr:grpSp>
      <xdr:nvGrpSpPr>
        <xdr:cNvPr id="12" name="Grupo 11">
          <a:hlinkClick xmlns:r="http://schemas.openxmlformats.org/officeDocument/2006/relationships" r:id="rId1"/>
          <a:extLst>
            <a:ext uri="{FF2B5EF4-FFF2-40B4-BE49-F238E27FC236}">
              <a16:creationId xmlns:a16="http://schemas.microsoft.com/office/drawing/2014/main" id="{00000000-0008-0000-1200-00000C000000}"/>
            </a:ext>
          </a:extLst>
        </xdr:cNvPr>
        <xdr:cNvGrpSpPr/>
      </xdr:nvGrpSpPr>
      <xdr:grpSpPr>
        <a:xfrm>
          <a:off x="4630675" y="1353725"/>
          <a:ext cx="1827650" cy="2512927"/>
          <a:chOff x="2914649" y="866775"/>
          <a:chExt cx="1981201" cy="2781300"/>
        </a:xfrm>
      </xdr:grpSpPr>
      <xdr:grpSp>
        <xdr:nvGrpSpPr>
          <xdr:cNvPr id="13" name="Group 7">
            <a:extLst>
              <a:ext uri="{FF2B5EF4-FFF2-40B4-BE49-F238E27FC236}">
                <a16:creationId xmlns:a16="http://schemas.microsoft.com/office/drawing/2014/main" id="{00000000-0008-0000-1200-00000D000000}"/>
              </a:ext>
            </a:extLst>
          </xdr:cNvPr>
          <xdr:cNvGrpSpPr/>
        </xdr:nvGrpSpPr>
        <xdr:grpSpPr>
          <a:xfrm>
            <a:off x="2914649" y="866775"/>
            <a:ext cx="1981201" cy="2781300"/>
            <a:chOff x="8052712" y="996585"/>
            <a:chExt cx="3706948" cy="5201826"/>
          </a:xfrm>
        </xdr:grpSpPr>
        <xdr:sp macro="" textlink="">
          <xdr:nvSpPr>
            <xdr:cNvPr id="16" name="Freeform 10">
              <a:extLst>
                <a:ext uri="{FF2B5EF4-FFF2-40B4-BE49-F238E27FC236}">
                  <a16:creationId xmlns:a16="http://schemas.microsoft.com/office/drawing/2014/main" id="{00000000-0008-0000-1200-000010000000}"/>
                </a:ext>
              </a:extLst>
            </xdr:cNvPr>
            <xdr:cNvSpPr>
              <a:spLocks noChangeArrowheads="1"/>
            </xdr:cNvSpPr>
          </xdr:nvSpPr>
          <xdr:spPr bwMode="auto">
            <a:xfrm>
              <a:off x="8052712" y="2065179"/>
              <a:ext cx="3706948" cy="4133232"/>
            </a:xfrm>
            <a:custGeom>
              <a:avLst/>
              <a:gdLst>
                <a:gd name="T0" fmla="*/ 5674 w 5675"/>
                <a:gd name="T1" fmla="*/ 0 h 6330"/>
                <a:gd name="T2" fmla="*/ 0 w 5675"/>
                <a:gd name="T3" fmla="*/ 0 h 6330"/>
                <a:gd name="T4" fmla="*/ 0 w 5675"/>
                <a:gd name="T5" fmla="*/ 4766 h 6330"/>
                <a:gd name="T6" fmla="*/ 2837 w 5675"/>
                <a:gd name="T7" fmla="*/ 6329 h 6330"/>
                <a:gd name="T8" fmla="*/ 5674 w 5675"/>
                <a:gd name="T9" fmla="*/ 4766 h 6330"/>
                <a:gd name="T10" fmla="*/ 5674 w 5675"/>
                <a:gd name="T11" fmla="*/ 0 h 6330"/>
              </a:gdLst>
              <a:ahLst/>
              <a:cxnLst>
                <a:cxn ang="0">
                  <a:pos x="T0" y="T1"/>
                </a:cxn>
                <a:cxn ang="0">
                  <a:pos x="T2" y="T3"/>
                </a:cxn>
                <a:cxn ang="0">
                  <a:pos x="T4" y="T5"/>
                </a:cxn>
                <a:cxn ang="0">
                  <a:pos x="T6" y="T7"/>
                </a:cxn>
                <a:cxn ang="0">
                  <a:pos x="T8" y="T9"/>
                </a:cxn>
                <a:cxn ang="0">
                  <a:pos x="T10" y="T11"/>
                </a:cxn>
              </a:cxnLst>
              <a:rect l="0" t="0" r="r" b="b"/>
              <a:pathLst>
                <a:path w="5675" h="6330">
                  <a:moveTo>
                    <a:pt x="5674" y="0"/>
                  </a:moveTo>
                  <a:lnTo>
                    <a:pt x="0" y="0"/>
                  </a:lnTo>
                  <a:lnTo>
                    <a:pt x="0" y="4766"/>
                  </a:lnTo>
                  <a:lnTo>
                    <a:pt x="2837" y="6329"/>
                  </a:lnTo>
                  <a:lnTo>
                    <a:pt x="5674" y="4766"/>
                  </a:lnTo>
                  <a:lnTo>
                    <a:pt x="5674" y="0"/>
                  </a:lnTo>
                </a:path>
              </a:pathLst>
            </a:custGeom>
            <a:solidFill>
              <a:schemeClr val="accent2"/>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a:p>
              <a:endParaRPr lang="en-US" sz="1400" b="1">
                <a:solidFill>
                  <a:sysClr val="windowText" lastClr="000000"/>
                </a:solidFill>
                <a:latin typeface="Arial Narrow" panose="020B0606020202030204" pitchFamily="34" charset="0"/>
              </a:endParaRPr>
            </a:p>
            <a:p>
              <a:pPr algn="ctr"/>
              <a:endParaRPr lang="en-US" sz="1400" b="1">
                <a:solidFill>
                  <a:sysClr val="windowText" lastClr="000000"/>
                </a:solidFill>
                <a:latin typeface="Arial Narrow" panose="020B0606020202030204" pitchFamily="34" charset="0"/>
              </a:endParaRPr>
            </a:p>
            <a:p>
              <a:pPr algn="ctr"/>
              <a:r>
                <a:rPr lang="en-US" sz="1400" b="1">
                  <a:solidFill>
                    <a:sysClr val="windowText" lastClr="000000"/>
                  </a:solidFill>
                  <a:latin typeface="Arial Narrow" panose="020B0606020202030204" pitchFamily="34" charset="0"/>
                </a:rPr>
                <a:t>INDICADORES</a:t>
              </a:r>
              <a:r>
                <a:rPr lang="en-US" sz="1400" b="1" baseline="0">
                  <a:solidFill>
                    <a:sysClr val="windowText" lastClr="000000"/>
                  </a:solidFill>
                  <a:latin typeface="Arial Narrow" panose="020B0606020202030204" pitchFamily="34" charset="0"/>
                </a:rPr>
                <a:t> PESV</a:t>
              </a:r>
              <a:endParaRPr lang="en-US" sz="1400" b="1">
                <a:solidFill>
                  <a:sysClr val="windowText" lastClr="000000"/>
                </a:solidFill>
                <a:latin typeface="Arial Narrow" panose="020B0606020202030204" pitchFamily="34" charset="0"/>
              </a:endParaRPr>
            </a:p>
          </xdr:txBody>
        </xdr:sp>
        <xdr:sp macro="" textlink="">
          <xdr:nvSpPr>
            <xdr:cNvPr id="17" name="Freeform 11">
              <a:extLst>
                <a:ext uri="{FF2B5EF4-FFF2-40B4-BE49-F238E27FC236}">
                  <a16:creationId xmlns:a16="http://schemas.microsoft.com/office/drawing/2014/main" id="{00000000-0008-0000-1200-000011000000}"/>
                </a:ext>
              </a:extLst>
            </xdr:cNvPr>
            <xdr:cNvSpPr>
              <a:spLocks noChangeArrowheads="1"/>
            </xdr:cNvSpPr>
          </xdr:nvSpPr>
          <xdr:spPr bwMode="auto">
            <a:xfrm>
              <a:off x="8052712" y="1270215"/>
              <a:ext cx="3027197" cy="794963"/>
            </a:xfrm>
            <a:custGeom>
              <a:avLst/>
              <a:gdLst>
                <a:gd name="T0" fmla="*/ 0 w 4636"/>
                <a:gd name="T1" fmla="*/ 1217 h 1218"/>
                <a:gd name="T2" fmla="*/ 4635 w 4636"/>
                <a:gd name="T3" fmla="*/ 0 h 1218"/>
                <a:gd name="T4" fmla="*/ 4635 w 4636"/>
                <a:gd name="T5" fmla="*/ 1217 h 1218"/>
                <a:gd name="T6" fmla="*/ 0 w 4636"/>
                <a:gd name="T7" fmla="*/ 1217 h 1218"/>
              </a:gdLst>
              <a:ahLst/>
              <a:cxnLst>
                <a:cxn ang="0">
                  <a:pos x="T0" y="T1"/>
                </a:cxn>
                <a:cxn ang="0">
                  <a:pos x="T2" y="T3"/>
                </a:cxn>
                <a:cxn ang="0">
                  <a:pos x="T4" y="T5"/>
                </a:cxn>
                <a:cxn ang="0">
                  <a:pos x="T6" y="T7"/>
                </a:cxn>
              </a:cxnLst>
              <a:rect l="0" t="0" r="r" b="b"/>
              <a:pathLst>
                <a:path w="4636" h="1218">
                  <a:moveTo>
                    <a:pt x="0" y="1217"/>
                  </a:moveTo>
                  <a:lnTo>
                    <a:pt x="4635" y="0"/>
                  </a:lnTo>
                  <a:lnTo>
                    <a:pt x="4635" y="1217"/>
                  </a:lnTo>
                  <a:lnTo>
                    <a:pt x="0" y="1217"/>
                  </a:lnTo>
                </a:path>
              </a:pathLst>
            </a:custGeom>
            <a:solidFill>
              <a:schemeClr val="accent2">
                <a:lumMod val="75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sp macro="" textlink="">
          <xdr:nvSpPr>
            <xdr:cNvPr id="18" name="Freeform 12">
              <a:extLst>
                <a:ext uri="{FF2B5EF4-FFF2-40B4-BE49-F238E27FC236}">
                  <a16:creationId xmlns:a16="http://schemas.microsoft.com/office/drawing/2014/main" id="{00000000-0008-0000-1200-000012000000}"/>
                </a:ext>
              </a:extLst>
            </xdr:cNvPr>
            <xdr:cNvSpPr>
              <a:spLocks noChangeArrowheads="1"/>
            </xdr:cNvSpPr>
          </xdr:nvSpPr>
          <xdr:spPr bwMode="auto">
            <a:xfrm>
              <a:off x="8870718" y="996585"/>
              <a:ext cx="2209191" cy="855451"/>
            </a:xfrm>
            <a:custGeom>
              <a:avLst/>
              <a:gdLst>
                <a:gd name="T0" fmla="*/ 3381 w 3382"/>
                <a:gd name="T1" fmla="*/ 420 h 1309"/>
                <a:gd name="T2" fmla="*/ 0 w 3382"/>
                <a:gd name="T3" fmla="*/ 0 h 1309"/>
                <a:gd name="T4" fmla="*/ 0 w 3382"/>
                <a:gd name="T5" fmla="*/ 1308 h 1309"/>
                <a:gd name="T6" fmla="*/ 3381 w 3382"/>
                <a:gd name="T7" fmla="*/ 420 h 1309"/>
              </a:gdLst>
              <a:ahLst/>
              <a:cxnLst>
                <a:cxn ang="0">
                  <a:pos x="T0" y="T1"/>
                </a:cxn>
                <a:cxn ang="0">
                  <a:pos x="T2" y="T3"/>
                </a:cxn>
                <a:cxn ang="0">
                  <a:pos x="T4" y="T5"/>
                </a:cxn>
                <a:cxn ang="0">
                  <a:pos x="T6" y="T7"/>
                </a:cxn>
              </a:cxnLst>
              <a:rect l="0" t="0" r="r" b="b"/>
              <a:pathLst>
                <a:path w="3382" h="1309">
                  <a:moveTo>
                    <a:pt x="3381" y="420"/>
                  </a:moveTo>
                  <a:lnTo>
                    <a:pt x="0" y="0"/>
                  </a:lnTo>
                  <a:lnTo>
                    <a:pt x="0" y="1308"/>
                  </a:lnTo>
                  <a:lnTo>
                    <a:pt x="3381" y="420"/>
                  </a:lnTo>
                </a:path>
              </a:pathLst>
            </a:custGeom>
            <a:solidFill>
              <a:schemeClr val="accent2"/>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grpSp>
      <xdr:sp macro="" textlink="">
        <xdr:nvSpPr>
          <xdr:cNvPr id="14" name="Elipse 13">
            <a:extLst>
              <a:ext uri="{FF2B5EF4-FFF2-40B4-BE49-F238E27FC236}">
                <a16:creationId xmlns:a16="http://schemas.microsoft.com/office/drawing/2014/main" id="{00000000-0008-0000-1200-00000E000000}"/>
              </a:ext>
            </a:extLst>
          </xdr:cNvPr>
          <xdr:cNvSpPr/>
        </xdr:nvSpPr>
        <xdr:spPr>
          <a:xfrm>
            <a:off x="3352800" y="1533525"/>
            <a:ext cx="1076326" cy="923925"/>
          </a:xfrm>
          <a:prstGeom prst="ellipse">
            <a:avLst/>
          </a:prstGeom>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400" b="1">
              <a:solidFill>
                <a:sysClr val="windowText" lastClr="000000"/>
              </a:solidFill>
              <a:latin typeface="Arial Narrow" panose="020B0606020202030204" pitchFamily="34" charset="0"/>
            </a:endParaRPr>
          </a:p>
        </xdr:txBody>
      </xdr:sp>
      <xdr:sp macro="" textlink="">
        <xdr:nvSpPr>
          <xdr:cNvPr id="15" name="Elipse 14">
            <a:extLst>
              <a:ext uri="{FF2B5EF4-FFF2-40B4-BE49-F238E27FC236}">
                <a16:creationId xmlns:a16="http://schemas.microsoft.com/office/drawing/2014/main" id="{00000000-0008-0000-1200-00000F000000}"/>
              </a:ext>
            </a:extLst>
          </xdr:cNvPr>
          <xdr:cNvSpPr/>
        </xdr:nvSpPr>
        <xdr:spPr>
          <a:xfrm>
            <a:off x="3381375" y="1533525"/>
            <a:ext cx="981076" cy="885825"/>
          </a:xfrm>
          <a:prstGeom prst="ellipse">
            <a:avLst/>
          </a:prstGeom>
          <a:blipFill>
            <a:blip xmlns:r="http://schemas.openxmlformats.org/officeDocument/2006/relationships" r:embed="rId2" cstate="print">
              <a:extLst>
                <a:ext uri="{28A0092B-C50C-407E-A947-70E740481C1C}">
                  <a14:useLocalDpi xmlns:a14="http://schemas.microsoft.com/office/drawing/2010/main" val="0"/>
                </a:ext>
              </a:extLst>
            </a:blip>
            <a:stretch>
              <a:fillRect/>
            </a:stretch>
          </a:blipFill>
        </xdr:spPr>
        <xdr:style>
          <a:lnRef idx="2">
            <a:schemeClr val="lt1">
              <a:hueOff val="0"/>
              <a:satOff val="0"/>
              <a:lumOff val="0"/>
              <a:alphaOff val="0"/>
            </a:schemeClr>
          </a:lnRef>
          <a:fillRef idx="1">
            <a:scrgbClr r="0" g="0" b="0"/>
          </a:fillRef>
          <a:effectRef idx="0">
            <a:schemeClr val="accent1">
              <a:tint val="50000"/>
              <a:alpha val="90000"/>
              <a:hueOff val="18797"/>
              <a:satOff val="-882"/>
              <a:lumOff val="3766"/>
              <a:alphaOff val="-13333"/>
            </a:schemeClr>
          </a:effectRef>
          <a:fontRef idx="minor">
            <a:schemeClr val="lt1">
              <a:hueOff val="0"/>
              <a:satOff val="0"/>
              <a:lumOff val="0"/>
              <a:alphaOff val="0"/>
            </a:schemeClr>
          </a:fontRef>
        </xdr:style>
      </xdr:sp>
    </xdr:grpSp>
    <xdr:clientData/>
  </xdr:twoCellAnchor>
  <xdr:twoCellAnchor editAs="oneCell">
    <xdr:from>
      <xdr:col>8</xdr:col>
      <xdr:colOff>347383</xdr:colOff>
      <xdr:row>1</xdr:row>
      <xdr:rowOff>112058</xdr:rowOff>
    </xdr:from>
    <xdr:to>
      <xdr:col>10</xdr:col>
      <xdr:colOff>381001</xdr:colOff>
      <xdr:row>2</xdr:row>
      <xdr:rowOff>306686</xdr:rowOff>
    </xdr:to>
    <xdr:pic>
      <xdr:nvPicPr>
        <xdr:cNvPr id="11" name="Imagen 1">
          <a:extLst>
            <a:ext uri="{FF2B5EF4-FFF2-40B4-BE49-F238E27FC236}">
              <a16:creationId xmlns:a16="http://schemas.microsoft.com/office/drawing/2014/main" id="{00000000-0008-0000-1200-00000B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6185648" y="302558"/>
          <a:ext cx="1557618" cy="51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974912</xdr:colOff>
      <xdr:row>5</xdr:row>
      <xdr:rowOff>89647</xdr:rowOff>
    </xdr:from>
    <xdr:to>
      <xdr:col>5</xdr:col>
      <xdr:colOff>90738</xdr:colOff>
      <xdr:row>18</xdr:row>
      <xdr:rowOff>126074</xdr:rowOff>
    </xdr:to>
    <xdr:grpSp>
      <xdr:nvGrpSpPr>
        <xdr:cNvPr id="19" name="Grupo 11">
          <a:hlinkClick xmlns:r="http://schemas.openxmlformats.org/officeDocument/2006/relationships" r:id="rId4"/>
          <a:extLst>
            <a:ext uri="{FF2B5EF4-FFF2-40B4-BE49-F238E27FC236}">
              <a16:creationId xmlns:a16="http://schemas.microsoft.com/office/drawing/2014/main" id="{00000000-0008-0000-1200-000013000000}"/>
            </a:ext>
          </a:extLst>
        </xdr:cNvPr>
        <xdr:cNvGrpSpPr/>
      </xdr:nvGrpSpPr>
      <xdr:grpSpPr>
        <a:xfrm>
          <a:off x="1810995" y="1412564"/>
          <a:ext cx="1835743" cy="2512927"/>
          <a:chOff x="2914649" y="866775"/>
          <a:chExt cx="1981201" cy="2781300"/>
        </a:xfrm>
      </xdr:grpSpPr>
      <xdr:grpSp>
        <xdr:nvGrpSpPr>
          <xdr:cNvPr id="20" name="Group 7">
            <a:extLst>
              <a:ext uri="{FF2B5EF4-FFF2-40B4-BE49-F238E27FC236}">
                <a16:creationId xmlns:a16="http://schemas.microsoft.com/office/drawing/2014/main" id="{00000000-0008-0000-1200-000014000000}"/>
              </a:ext>
            </a:extLst>
          </xdr:cNvPr>
          <xdr:cNvGrpSpPr/>
        </xdr:nvGrpSpPr>
        <xdr:grpSpPr>
          <a:xfrm>
            <a:off x="2914649" y="866775"/>
            <a:ext cx="1981201" cy="2781300"/>
            <a:chOff x="8052712" y="996585"/>
            <a:chExt cx="3706948" cy="5201826"/>
          </a:xfrm>
        </xdr:grpSpPr>
        <xdr:sp macro="" textlink="">
          <xdr:nvSpPr>
            <xdr:cNvPr id="23" name="Freeform 10">
              <a:extLst>
                <a:ext uri="{FF2B5EF4-FFF2-40B4-BE49-F238E27FC236}">
                  <a16:creationId xmlns:a16="http://schemas.microsoft.com/office/drawing/2014/main" id="{00000000-0008-0000-1200-000017000000}"/>
                </a:ext>
              </a:extLst>
            </xdr:cNvPr>
            <xdr:cNvSpPr>
              <a:spLocks noChangeArrowheads="1"/>
            </xdr:cNvSpPr>
          </xdr:nvSpPr>
          <xdr:spPr bwMode="auto">
            <a:xfrm>
              <a:off x="8052712" y="2065179"/>
              <a:ext cx="3706948" cy="4133232"/>
            </a:xfrm>
            <a:custGeom>
              <a:avLst/>
              <a:gdLst>
                <a:gd name="T0" fmla="*/ 5674 w 5675"/>
                <a:gd name="T1" fmla="*/ 0 h 6330"/>
                <a:gd name="T2" fmla="*/ 0 w 5675"/>
                <a:gd name="T3" fmla="*/ 0 h 6330"/>
                <a:gd name="T4" fmla="*/ 0 w 5675"/>
                <a:gd name="T5" fmla="*/ 4766 h 6330"/>
                <a:gd name="T6" fmla="*/ 2837 w 5675"/>
                <a:gd name="T7" fmla="*/ 6329 h 6330"/>
                <a:gd name="T8" fmla="*/ 5674 w 5675"/>
                <a:gd name="T9" fmla="*/ 4766 h 6330"/>
                <a:gd name="T10" fmla="*/ 5674 w 5675"/>
                <a:gd name="T11" fmla="*/ 0 h 6330"/>
              </a:gdLst>
              <a:ahLst/>
              <a:cxnLst>
                <a:cxn ang="0">
                  <a:pos x="T0" y="T1"/>
                </a:cxn>
                <a:cxn ang="0">
                  <a:pos x="T2" y="T3"/>
                </a:cxn>
                <a:cxn ang="0">
                  <a:pos x="T4" y="T5"/>
                </a:cxn>
                <a:cxn ang="0">
                  <a:pos x="T6" y="T7"/>
                </a:cxn>
                <a:cxn ang="0">
                  <a:pos x="T8" y="T9"/>
                </a:cxn>
                <a:cxn ang="0">
                  <a:pos x="T10" y="T11"/>
                </a:cxn>
              </a:cxnLst>
              <a:rect l="0" t="0" r="r" b="b"/>
              <a:pathLst>
                <a:path w="5675" h="6330">
                  <a:moveTo>
                    <a:pt x="5674" y="0"/>
                  </a:moveTo>
                  <a:lnTo>
                    <a:pt x="0" y="0"/>
                  </a:lnTo>
                  <a:lnTo>
                    <a:pt x="0" y="4766"/>
                  </a:lnTo>
                  <a:lnTo>
                    <a:pt x="2837" y="6329"/>
                  </a:lnTo>
                  <a:lnTo>
                    <a:pt x="5674" y="4766"/>
                  </a:lnTo>
                  <a:lnTo>
                    <a:pt x="5674" y="0"/>
                  </a:lnTo>
                </a:path>
              </a:pathLst>
            </a:custGeom>
            <a:solidFill>
              <a:schemeClr val="accent4">
                <a:lumMod val="60000"/>
                <a:lumOff val="40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a:p>
              <a:endParaRPr lang="en-US" sz="1400" b="1">
                <a:solidFill>
                  <a:sysClr val="windowText" lastClr="000000"/>
                </a:solidFill>
                <a:latin typeface="Arial Narrow" panose="020B0606020202030204" pitchFamily="34" charset="0"/>
              </a:endParaRPr>
            </a:p>
            <a:p>
              <a:pPr algn="ctr"/>
              <a:endParaRPr lang="en-US" sz="1400" b="1">
                <a:solidFill>
                  <a:sysClr val="windowText" lastClr="000000"/>
                </a:solidFill>
                <a:latin typeface="Arial Narrow" panose="020B0606020202030204" pitchFamily="34" charset="0"/>
              </a:endParaRPr>
            </a:p>
            <a:p>
              <a:pPr algn="ctr"/>
              <a:r>
                <a:rPr lang="en-US" sz="1400" b="1">
                  <a:solidFill>
                    <a:sysClr val="windowText" lastClr="000000"/>
                  </a:solidFill>
                  <a:latin typeface="Arial Narrow" panose="020B0606020202030204" pitchFamily="34" charset="0"/>
                </a:rPr>
                <a:t>OBJETIVOS</a:t>
              </a:r>
              <a:r>
                <a:rPr lang="en-US" sz="1400" b="1" baseline="0">
                  <a:solidFill>
                    <a:sysClr val="windowText" lastClr="000000"/>
                  </a:solidFill>
                  <a:latin typeface="Arial Narrow" panose="020B0606020202030204" pitchFamily="34" charset="0"/>
                </a:rPr>
                <a:t> - METAS - ALCANCE </a:t>
              </a:r>
              <a:endParaRPr lang="en-US" sz="1400" b="1">
                <a:solidFill>
                  <a:sysClr val="windowText" lastClr="000000"/>
                </a:solidFill>
                <a:latin typeface="Arial Narrow" panose="020B0606020202030204" pitchFamily="34" charset="0"/>
              </a:endParaRPr>
            </a:p>
          </xdr:txBody>
        </xdr:sp>
        <xdr:sp macro="" textlink="">
          <xdr:nvSpPr>
            <xdr:cNvPr id="24" name="Freeform 11">
              <a:extLst>
                <a:ext uri="{FF2B5EF4-FFF2-40B4-BE49-F238E27FC236}">
                  <a16:creationId xmlns:a16="http://schemas.microsoft.com/office/drawing/2014/main" id="{00000000-0008-0000-1200-000018000000}"/>
                </a:ext>
              </a:extLst>
            </xdr:cNvPr>
            <xdr:cNvSpPr>
              <a:spLocks noChangeArrowheads="1"/>
            </xdr:cNvSpPr>
          </xdr:nvSpPr>
          <xdr:spPr bwMode="auto">
            <a:xfrm>
              <a:off x="8052712" y="1270215"/>
              <a:ext cx="3027197" cy="794963"/>
            </a:xfrm>
            <a:custGeom>
              <a:avLst/>
              <a:gdLst>
                <a:gd name="T0" fmla="*/ 0 w 4636"/>
                <a:gd name="T1" fmla="*/ 1217 h 1218"/>
                <a:gd name="T2" fmla="*/ 4635 w 4636"/>
                <a:gd name="T3" fmla="*/ 0 h 1218"/>
                <a:gd name="T4" fmla="*/ 4635 w 4636"/>
                <a:gd name="T5" fmla="*/ 1217 h 1218"/>
                <a:gd name="T6" fmla="*/ 0 w 4636"/>
                <a:gd name="T7" fmla="*/ 1217 h 1218"/>
              </a:gdLst>
              <a:ahLst/>
              <a:cxnLst>
                <a:cxn ang="0">
                  <a:pos x="T0" y="T1"/>
                </a:cxn>
                <a:cxn ang="0">
                  <a:pos x="T2" y="T3"/>
                </a:cxn>
                <a:cxn ang="0">
                  <a:pos x="T4" y="T5"/>
                </a:cxn>
                <a:cxn ang="0">
                  <a:pos x="T6" y="T7"/>
                </a:cxn>
              </a:cxnLst>
              <a:rect l="0" t="0" r="r" b="b"/>
              <a:pathLst>
                <a:path w="4636" h="1218">
                  <a:moveTo>
                    <a:pt x="0" y="1217"/>
                  </a:moveTo>
                  <a:lnTo>
                    <a:pt x="4635" y="0"/>
                  </a:lnTo>
                  <a:lnTo>
                    <a:pt x="4635" y="1217"/>
                  </a:lnTo>
                  <a:lnTo>
                    <a:pt x="0" y="1217"/>
                  </a:lnTo>
                </a:path>
              </a:pathLst>
            </a:custGeom>
            <a:solidFill>
              <a:schemeClr val="accent4">
                <a:lumMod val="20000"/>
                <a:lumOff val="80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sp macro="" textlink="">
          <xdr:nvSpPr>
            <xdr:cNvPr id="25" name="Freeform 12">
              <a:extLst>
                <a:ext uri="{FF2B5EF4-FFF2-40B4-BE49-F238E27FC236}">
                  <a16:creationId xmlns:a16="http://schemas.microsoft.com/office/drawing/2014/main" id="{00000000-0008-0000-1200-000019000000}"/>
                </a:ext>
              </a:extLst>
            </xdr:cNvPr>
            <xdr:cNvSpPr>
              <a:spLocks noChangeArrowheads="1"/>
            </xdr:cNvSpPr>
          </xdr:nvSpPr>
          <xdr:spPr bwMode="auto">
            <a:xfrm>
              <a:off x="8870718" y="996585"/>
              <a:ext cx="2209191" cy="855451"/>
            </a:xfrm>
            <a:custGeom>
              <a:avLst/>
              <a:gdLst>
                <a:gd name="T0" fmla="*/ 3381 w 3382"/>
                <a:gd name="T1" fmla="*/ 420 h 1309"/>
                <a:gd name="T2" fmla="*/ 0 w 3382"/>
                <a:gd name="T3" fmla="*/ 0 h 1309"/>
                <a:gd name="T4" fmla="*/ 0 w 3382"/>
                <a:gd name="T5" fmla="*/ 1308 h 1309"/>
                <a:gd name="T6" fmla="*/ 3381 w 3382"/>
                <a:gd name="T7" fmla="*/ 420 h 1309"/>
              </a:gdLst>
              <a:ahLst/>
              <a:cxnLst>
                <a:cxn ang="0">
                  <a:pos x="T0" y="T1"/>
                </a:cxn>
                <a:cxn ang="0">
                  <a:pos x="T2" y="T3"/>
                </a:cxn>
                <a:cxn ang="0">
                  <a:pos x="T4" y="T5"/>
                </a:cxn>
                <a:cxn ang="0">
                  <a:pos x="T6" y="T7"/>
                </a:cxn>
              </a:cxnLst>
              <a:rect l="0" t="0" r="r" b="b"/>
              <a:pathLst>
                <a:path w="3382" h="1309">
                  <a:moveTo>
                    <a:pt x="3381" y="420"/>
                  </a:moveTo>
                  <a:lnTo>
                    <a:pt x="0" y="0"/>
                  </a:lnTo>
                  <a:lnTo>
                    <a:pt x="0" y="1308"/>
                  </a:lnTo>
                  <a:lnTo>
                    <a:pt x="3381" y="420"/>
                  </a:lnTo>
                </a:path>
              </a:pathLst>
            </a:custGeom>
            <a:solidFill>
              <a:schemeClr val="accent4">
                <a:lumMod val="60000"/>
                <a:lumOff val="40000"/>
              </a:schemeClr>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1400" b="1">
                <a:solidFill>
                  <a:sysClr val="windowText" lastClr="000000"/>
                </a:solidFill>
                <a:latin typeface="Arial Narrow" panose="020B0606020202030204" pitchFamily="34" charset="0"/>
              </a:endParaRPr>
            </a:p>
          </xdr:txBody>
        </xdr:sp>
      </xdr:grpSp>
      <xdr:sp macro="" textlink="">
        <xdr:nvSpPr>
          <xdr:cNvPr id="21" name="Elipse 13">
            <a:extLst>
              <a:ext uri="{FF2B5EF4-FFF2-40B4-BE49-F238E27FC236}">
                <a16:creationId xmlns:a16="http://schemas.microsoft.com/office/drawing/2014/main" id="{00000000-0008-0000-1200-000015000000}"/>
              </a:ext>
            </a:extLst>
          </xdr:cNvPr>
          <xdr:cNvSpPr/>
        </xdr:nvSpPr>
        <xdr:spPr>
          <a:xfrm>
            <a:off x="3352800" y="1533525"/>
            <a:ext cx="1076326" cy="923925"/>
          </a:xfrm>
          <a:prstGeom prst="ellipse">
            <a:avLst/>
          </a:prstGeom>
          <a:ln w="38100">
            <a:solidFill>
              <a:schemeClr val="accent2">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400" b="1">
              <a:solidFill>
                <a:sysClr val="windowText" lastClr="000000"/>
              </a:solidFill>
              <a:latin typeface="Arial Narrow" panose="020B0606020202030204" pitchFamily="34" charset="0"/>
            </a:endParaRPr>
          </a:p>
        </xdr:txBody>
      </xdr:sp>
      <xdr:sp macro="" textlink="">
        <xdr:nvSpPr>
          <xdr:cNvPr id="22" name="Elipse 14">
            <a:extLst>
              <a:ext uri="{FF2B5EF4-FFF2-40B4-BE49-F238E27FC236}">
                <a16:creationId xmlns:a16="http://schemas.microsoft.com/office/drawing/2014/main" id="{00000000-0008-0000-1200-000016000000}"/>
              </a:ext>
            </a:extLst>
          </xdr:cNvPr>
          <xdr:cNvSpPr/>
        </xdr:nvSpPr>
        <xdr:spPr>
          <a:xfrm>
            <a:off x="3381375" y="1533525"/>
            <a:ext cx="981076" cy="885825"/>
          </a:xfrm>
          <a:prstGeom prst="ellipse">
            <a:avLst/>
          </a:prstGeom>
          <a:blipFill>
            <a:blip xmlns:r="http://schemas.openxmlformats.org/officeDocument/2006/relationships" r:embed="rId2" cstate="print">
              <a:extLst>
                <a:ext uri="{28A0092B-C50C-407E-A947-70E740481C1C}">
                  <a14:useLocalDpi xmlns:a14="http://schemas.microsoft.com/office/drawing/2010/main" val="0"/>
                </a:ext>
              </a:extLst>
            </a:blip>
            <a:stretch>
              <a:fillRect/>
            </a:stretch>
          </a:blipFill>
        </xdr:spPr>
        <xdr:style>
          <a:lnRef idx="2">
            <a:schemeClr val="lt1">
              <a:hueOff val="0"/>
              <a:satOff val="0"/>
              <a:lumOff val="0"/>
              <a:alphaOff val="0"/>
            </a:schemeClr>
          </a:lnRef>
          <a:fillRef idx="1">
            <a:scrgbClr r="0" g="0" b="0"/>
          </a:fillRef>
          <a:effectRef idx="0">
            <a:schemeClr val="accent1">
              <a:tint val="50000"/>
              <a:alpha val="90000"/>
              <a:hueOff val="18797"/>
              <a:satOff val="-882"/>
              <a:lumOff val="3766"/>
              <a:alphaOff val="-13333"/>
            </a:schemeClr>
          </a:effectRef>
          <a:fontRef idx="minor">
            <a:schemeClr val="lt1">
              <a:hueOff val="0"/>
              <a:satOff val="0"/>
              <a:lumOff val="0"/>
              <a:alphaOff val="0"/>
            </a:schemeClr>
          </a:fontRef>
        </xdr:style>
      </xdr:sp>
    </xdr:grp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261937</xdr:colOff>
      <xdr:row>1</xdr:row>
      <xdr:rowOff>107155</xdr:rowOff>
    </xdr:from>
    <xdr:to>
      <xdr:col>10</xdr:col>
      <xdr:colOff>678656</xdr:colOff>
      <xdr:row>2</xdr:row>
      <xdr:rowOff>321468</xdr:rowOff>
    </xdr:to>
    <xdr:sp macro="" textlink="">
      <xdr:nvSpPr>
        <xdr:cNvPr id="10" name="Freeform 439">
          <a:hlinkClick xmlns:r="http://schemas.openxmlformats.org/officeDocument/2006/relationships" r:id="rId1"/>
          <a:extLst>
            <a:ext uri="{FF2B5EF4-FFF2-40B4-BE49-F238E27FC236}">
              <a16:creationId xmlns:a16="http://schemas.microsoft.com/office/drawing/2014/main" id="{00000000-0008-0000-1300-00000A000000}"/>
            </a:ext>
          </a:extLst>
        </xdr:cNvPr>
        <xdr:cNvSpPr>
          <a:spLocks noEditPoints="1"/>
        </xdr:cNvSpPr>
      </xdr:nvSpPr>
      <xdr:spPr bwMode="auto">
        <a:xfrm flipH="1">
          <a:off x="14073187" y="230980"/>
          <a:ext cx="416719" cy="404813"/>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7</xdr:col>
      <xdr:colOff>403112</xdr:colOff>
      <xdr:row>2</xdr:row>
      <xdr:rowOff>173491</xdr:rowOff>
    </xdr:from>
    <xdr:to>
      <xdr:col>8</xdr:col>
      <xdr:colOff>937161</xdr:colOff>
      <xdr:row>5</xdr:row>
      <xdr:rowOff>208438</xdr:rowOff>
    </xdr:to>
    <xdr:pic>
      <xdr:nvPicPr>
        <xdr:cNvPr id="2" name="Imagen 1">
          <a:extLst>
            <a:ext uri="{FF2B5EF4-FFF2-40B4-BE49-F238E27FC236}">
              <a16:creationId xmlns:a16="http://schemas.microsoft.com/office/drawing/2014/main" id="{00000000-0008-0000-1300-000002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1261612" y="486455"/>
          <a:ext cx="2289370" cy="864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104775</xdr:colOff>
      <xdr:row>8</xdr:row>
      <xdr:rowOff>114300</xdr:rowOff>
    </xdr:from>
    <xdr:to>
      <xdr:col>12</xdr:col>
      <xdr:colOff>609600</xdr:colOff>
      <xdr:row>30</xdr:row>
      <xdr:rowOff>0</xdr:rowOff>
    </xdr:to>
    <xdr:graphicFrame macro="">
      <xdr:nvGraphicFramePr>
        <xdr:cNvPr id="38" name="Gráfico 37">
          <a:extLst>
            <a:ext uri="{FF2B5EF4-FFF2-40B4-BE49-F238E27FC236}">
              <a16:creationId xmlns:a16="http://schemas.microsoft.com/office/drawing/2014/main" id="{00000000-0008-0000-1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695324</xdr:colOff>
      <xdr:row>7</xdr:row>
      <xdr:rowOff>152400</xdr:rowOff>
    </xdr:from>
    <xdr:to>
      <xdr:col>8</xdr:col>
      <xdr:colOff>476249</xdr:colOff>
      <xdr:row>7</xdr:row>
      <xdr:rowOff>892175</xdr:rowOff>
    </xdr:to>
    <xdr:grpSp>
      <xdr:nvGrpSpPr>
        <xdr:cNvPr id="42" name="Grupo 41">
          <a:hlinkClick xmlns:r="http://schemas.openxmlformats.org/officeDocument/2006/relationships" r:id="rId2"/>
          <a:extLst>
            <a:ext uri="{FF2B5EF4-FFF2-40B4-BE49-F238E27FC236}">
              <a16:creationId xmlns:a16="http://schemas.microsoft.com/office/drawing/2014/main" id="{00000000-0008-0000-1500-00002A000000}"/>
            </a:ext>
          </a:extLst>
        </xdr:cNvPr>
        <xdr:cNvGrpSpPr/>
      </xdr:nvGrpSpPr>
      <xdr:grpSpPr>
        <a:xfrm>
          <a:off x="1536699" y="2946400"/>
          <a:ext cx="4559300" cy="739775"/>
          <a:chOff x="5127625" y="2635250"/>
          <a:chExt cx="3525692" cy="523875"/>
        </a:xfrm>
      </xdr:grpSpPr>
      <xdr:sp macro="" textlink="">
        <xdr:nvSpPr>
          <xdr:cNvPr id="40" name="Rectángulo: esquinas redondeadas 38">
            <a:extLst>
              <a:ext uri="{FF2B5EF4-FFF2-40B4-BE49-F238E27FC236}">
                <a16:creationId xmlns:a16="http://schemas.microsoft.com/office/drawing/2014/main" id="{00000000-0008-0000-1500-000028000000}"/>
              </a:ext>
            </a:extLst>
          </xdr:cNvPr>
          <xdr:cNvSpPr/>
        </xdr:nvSpPr>
        <xdr:spPr>
          <a:xfrm>
            <a:off x="5716730" y="2735037"/>
            <a:ext cx="2936587"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800" b="1">
                <a:solidFill>
                  <a:sysClr val="windowText" lastClr="000000"/>
                </a:solidFill>
              </a:rPr>
              <a:t>PGR Gestión de La Velocidad</a:t>
            </a:r>
          </a:p>
        </xdr:txBody>
      </xdr:sp>
      <xdr:sp macro="" textlink="">
        <xdr:nvSpPr>
          <xdr:cNvPr id="41" name="Freeform 129">
            <a:extLst>
              <a:ext uri="{FF2B5EF4-FFF2-40B4-BE49-F238E27FC236}">
                <a16:creationId xmlns:a16="http://schemas.microsoft.com/office/drawing/2014/main" id="{00000000-0008-0000-1500-000029000000}"/>
              </a:ext>
            </a:extLst>
          </xdr:cNvPr>
          <xdr:cNvSpPr>
            <a:spLocks noEditPoints="1"/>
          </xdr:cNvSpPr>
        </xdr:nvSpPr>
        <xdr:spPr bwMode="auto">
          <a:xfrm>
            <a:off x="5127625" y="2635250"/>
            <a:ext cx="524090"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tx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13</xdr:col>
      <xdr:colOff>95250</xdr:colOff>
      <xdr:row>8</xdr:row>
      <xdr:rowOff>142875</xdr:rowOff>
    </xdr:from>
    <xdr:to>
      <xdr:col>20</xdr:col>
      <xdr:colOff>2667000</xdr:colOff>
      <xdr:row>32</xdr:row>
      <xdr:rowOff>71437</xdr:rowOff>
    </xdr:to>
    <xdr:graphicFrame macro="">
      <xdr:nvGraphicFramePr>
        <xdr:cNvPr id="2" name="Gráfico 1">
          <a:extLst>
            <a:ext uri="{FF2B5EF4-FFF2-40B4-BE49-F238E27FC236}">
              <a16:creationId xmlns:a16="http://schemas.microsoft.com/office/drawing/2014/main" id="{00000000-0008-0000-1500-000002000000}"/>
            </a:ext>
            <a:ext uri="{147F2762-F138-4A5C-976F-8EAC2B608ADB}">
              <a16:predDERef xmlns:a16="http://schemas.microsoft.com/office/drawing/2014/main" pred="{00000000-0008-0000-2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214312</xdr:colOff>
      <xdr:row>7</xdr:row>
      <xdr:rowOff>142875</xdr:rowOff>
    </xdr:from>
    <xdr:to>
      <xdr:col>19</xdr:col>
      <xdr:colOff>542925</xdr:colOff>
      <xdr:row>7</xdr:row>
      <xdr:rowOff>882650</xdr:rowOff>
    </xdr:to>
    <xdr:grpSp>
      <xdr:nvGrpSpPr>
        <xdr:cNvPr id="3" name="Grupo 2">
          <a:hlinkClick xmlns:r="http://schemas.openxmlformats.org/officeDocument/2006/relationships" r:id="rId4"/>
          <a:extLst>
            <a:ext uri="{FF2B5EF4-FFF2-40B4-BE49-F238E27FC236}">
              <a16:creationId xmlns:a16="http://schemas.microsoft.com/office/drawing/2014/main" id="{00000000-0008-0000-1500-000003000000}"/>
            </a:ext>
          </a:extLst>
        </xdr:cNvPr>
        <xdr:cNvGrpSpPr/>
      </xdr:nvGrpSpPr>
      <xdr:grpSpPr>
        <a:xfrm>
          <a:off x="11168062" y="2936875"/>
          <a:ext cx="4535488" cy="739775"/>
          <a:chOff x="5127625" y="2635250"/>
          <a:chExt cx="3525692" cy="523875"/>
        </a:xfrm>
      </xdr:grpSpPr>
      <xdr:sp macro="" textlink="">
        <xdr:nvSpPr>
          <xdr:cNvPr id="4" name="Rectángulo: esquinas redondeadas 38">
            <a:extLst>
              <a:ext uri="{FF2B5EF4-FFF2-40B4-BE49-F238E27FC236}">
                <a16:creationId xmlns:a16="http://schemas.microsoft.com/office/drawing/2014/main" id="{00000000-0008-0000-1500-000004000000}"/>
              </a:ext>
            </a:extLst>
          </xdr:cNvPr>
          <xdr:cNvSpPr/>
        </xdr:nvSpPr>
        <xdr:spPr>
          <a:xfrm>
            <a:off x="5716730" y="2735037"/>
            <a:ext cx="2936587"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800" b="1">
                <a:solidFill>
                  <a:sysClr val="windowText" lastClr="000000"/>
                </a:solidFill>
              </a:rPr>
              <a:t>PGR Gestión de La Fatiga</a:t>
            </a:r>
          </a:p>
        </xdr:txBody>
      </xdr:sp>
      <xdr:sp macro="" textlink="">
        <xdr:nvSpPr>
          <xdr:cNvPr id="5" name="Freeform 129">
            <a:extLst>
              <a:ext uri="{FF2B5EF4-FFF2-40B4-BE49-F238E27FC236}">
                <a16:creationId xmlns:a16="http://schemas.microsoft.com/office/drawing/2014/main" id="{00000000-0008-0000-1500-000005000000}"/>
              </a:ext>
            </a:extLst>
          </xdr:cNvPr>
          <xdr:cNvSpPr>
            <a:spLocks noEditPoints="1"/>
          </xdr:cNvSpPr>
        </xdr:nvSpPr>
        <xdr:spPr bwMode="auto">
          <a:xfrm>
            <a:off x="5127625" y="2635250"/>
            <a:ext cx="524090"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tx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21</xdr:col>
      <xdr:colOff>71437</xdr:colOff>
      <xdr:row>8</xdr:row>
      <xdr:rowOff>119063</xdr:rowOff>
    </xdr:from>
    <xdr:to>
      <xdr:col>24</xdr:col>
      <xdr:colOff>1476374</xdr:colOff>
      <xdr:row>32</xdr:row>
      <xdr:rowOff>47624</xdr:rowOff>
    </xdr:to>
    <xdr:graphicFrame macro="">
      <xdr:nvGraphicFramePr>
        <xdr:cNvPr id="6" name="Gráfico 5">
          <a:extLst>
            <a:ext uri="{FF2B5EF4-FFF2-40B4-BE49-F238E27FC236}">
              <a16:creationId xmlns:a16="http://schemas.microsoft.com/office/drawing/2014/main" id="{00000000-0008-0000-1500-000006000000}"/>
            </a:ext>
            <a:ext uri="{147F2762-F138-4A5C-976F-8EAC2B608ADB}">
              <a16:predDERef xmlns:a16="http://schemas.microsoft.com/office/drawing/2014/main" pre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1571625</xdr:colOff>
      <xdr:row>7</xdr:row>
      <xdr:rowOff>47625</xdr:rowOff>
    </xdr:from>
    <xdr:to>
      <xdr:col>23</xdr:col>
      <xdr:colOff>1281112</xdr:colOff>
      <xdr:row>7</xdr:row>
      <xdr:rowOff>787400</xdr:rowOff>
    </xdr:to>
    <xdr:grpSp>
      <xdr:nvGrpSpPr>
        <xdr:cNvPr id="7" name="Grupo 6">
          <a:hlinkClick xmlns:r="http://schemas.openxmlformats.org/officeDocument/2006/relationships" r:id="rId6"/>
          <a:extLst>
            <a:ext uri="{FF2B5EF4-FFF2-40B4-BE49-F238E27FC236}">
              <a16:creationId xmlns:a16="http://schemas.microsoft.com/office/drawing/2014/main" id="{00000000-0008-0000-1500-000007000000}"/>
            </a:ext>
          </a:extLst>
        </xdr:cNvPr>
        <xdr:cNvGrpSpPr/>
      </xdr:nvGrpSpPr>
      <xdr:grpSpPr>
        <a:xfrm>
          <a:off x="20351750" y="2841625"/>
          <a:ext cx="4567237" cy="739775"/>
          <a:chOff x="5127625" y="2635250"/>
          <a:chExt cx="3525692" cy="523875"/>
        </a:xfrm>
      </xdr:grpSpPr>
      <xdr:sp macro="" textlink="">
        <xdr:nvSpPr>
          <xdr:cNvPr id="8" name="Rectángulo: esquinas redondeadas 38">
            <a:extLst>
              <a:ext uri="{FF2B5EF4-FFF2-40B4-BE49-F238E27FC236}">
                <a16:creationId xmlns:a16="http://schemas.microsoft.com/office/drawing/2014/main" id="{00000000-0008-0000-1500-000008000000}"/>
              </a:ext>
            </a:extLst>
          </xdr:cNvPr>
          <xdr:cNvSpPr/>
        </xdr:nvSpPr>
        <xdr:spPr>
          <a:xfrm>
            <a:off x="5716730" y="2735037"/>
            <a:ext cx="2936587"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800" b="1">
                <a:solidFill>
                  <a:sysClr val="windowText" lastClr="000000"/>
                </a:solidFill>
              </a:rPr>
              <a:t>PGR Gestión de La Distracción</a:t>
            </a:r>
          </a:p>
        </xdr:txBody>
      </xdr:sp>
      <xdr:sp macro="" textlink="">
        <xdr:nvSpPr>
          <xdr:cNvPr id="9" name="Freeform 129">
            <a:extLst>
              <a:ext uri="{FF2B5EF4-FFF2-40B4-BE49-F238E27FC236}">
                <a16:creationId xmlns:a16="http://schemas.microsoft.com/office/drawing/2014/main" id="{00000000-0008-0000-1500-000009000000}"/>
              </a:ext>
            </a:extLst>
          </xdr:cNvPr>
          <xdr:cNvSpPr>
            <a:spLocks noEditPoints="1"/>
          </xdr:cNvSpPr>
        </xdr:nvSpPr>
        <xdr:spPr bwMode="auto">
          <a:xfrm>
            <a:off x="5127625" y="2635250"/>
            <a:ext cx="524090"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tx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xdr:col>
      <xdr:colOff>217776</xdr:colOff>
      <xdr:row>41</xdr:row>
      <xdr:rowOff>81396</xdr:rowOff>
    </xdr:from>
    <xdr:to>
      <xdr:col>12</xdr:col>
      <xdr:colOff>606136</xdr:colOff>
      <xdr:row>65</xdr:row>
      <xdr:rowOff>69272</xdr:rowOff>
    </xdr:to>
    <xdr:graphicFrame macro="">
      <xdr:nvGraphicFramePr>
        <xdr:cNvPr id="13" name="Gráfico 12">
          <a:extLst>
            <a:ext uri="{FF2B5EF4-FFF2-40B4-BE49-F238E27FC236}">
              <a16:creationId xmlns:a16="http://schemas.microsoft.com/office/drawing/2014/main" id="{00000000-0008-0000-1500-00000D000000}"/>
            </a:ext>
            <a:ext uri="{147F2762-F138-4A5C-976F-8EAC2B608ADB}">
              <a16:predDERef xmlns:a16="http://schemas.microsoft.com/office/drawing/2014/main" pred="{00000000-0008-0000-2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387493</xdr:colOff>
      <xdr:row>36</xdr:row>
      <xdr:rowOff>62778</xdr:rowOff>
    </xdr:from>
    <xdr:to>
      <xdr:col>10</xdr:col>
      <xdr:colOff>218640</xdr:colOff>
      <xdr:row>40</xdr:row>
      <xdr:rowOff>40553</xdr:rowOff>
    </xdr:to>
    <xdr:grpSp>
      <xdr:nvGrpSpPr>
        <xdr:cNvPr id="14" name="Grupo 13">
          <a:hlinkClick xmlns:r="http://schemas.openxmlformats.org/officeDocument/2006/relationships" r:id="rId8"/>
          <a:extLst>
            <a:ext uri="{FF2B5EF4-FFF2-40B4-BE49-F238E27FC236}">
              <a16:creationId xmlns:a16="http://schemas.microsoft.com/office/drawing/2014/main" id="{00000000-0008-0000-1500-00000E000000}"/>
            </a:ext>
          </a:extLst>
        </xdr:cNvPr>
        <xdr:cNvGrpSpPr/>
      </xdr:nvGrpSpPr>
      <xdr:grpSpPr>
        <a:xfrm>
          <a:off x="1990868" y="9016278"/>
          <a:ext cx="5371522" cy="739775"/>
          <a:chOff x="5127625" y="2635250"/>
          <a:chExt cx="3525692" cy="523875"/>
        </a:xfrm>
      </xdr:grpSpPr>
      <xdr:sp macro="" textlink="">
        <xdr:nvSpPr>
          <xdr:cNvPr id="15" name="Rectángulo: esquinas redondeadas 38">
            <a:extLst>
              <a:ext uri="{FF2B5EF4-FFF2-40B4-BE49-F238E27FC236}">
                <a16:creationId xmlns:a16="http://schemas.microsoft.com/office/drawing/2014/main" id="{00000000-0008-0000-1500-00000F000000}"/>
              </a:ext>
            </a:extLst>
          </xdr:cNvPr>
          <xdr:cNvSpPr/>
        </xdr:nvSpPr>
        <xdr:spPr>
          <a:xfrm>
            <a:off x="5716730" y="2735037"/>
            <a:ext cx="2936587"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800" b="1">
                <a:solidFill>
                  <a:sysClr val="windowText" lastClr="000000"/>
                </a:solidFill>
              </a:rPr>
              <a:t>PGR Gestión Cero Tolerancia</a:t>
            </a:r>
          </a:p>
        </xdr:txBody>
      </xdr:sp>
      <xdr:sp macro="" textlink="">
        <xdr:nvSpPr>
          <xdr:cNvPr id="16" name="Freeform 129">
            <a:extLst>
              <a:ext uri="{FF2B5EF4-FFF2-40B4-BE49-F238E27FC236}">
                <a16:creationId xmlns:a16="http://schemas.microsoft.com/office/drawing/2014/main" id="{00000000-0008-0000-1500-000010000000}"/>
              </a:ext>
            </a:extLst>
          </xdr:cNvPr>
          <xdr:cNvSpPr>
            <a:spLocks noEditPoints="1"/>
          </xdr:cNvSpPr>
        </xdr:nvSpPr>
        <xdr:spPr bwMode="auto">
          <a:xfrm>
            <a:off x="5127625" y="2635250"/>
            <a:ext cx="524090"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tx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13</xdr:col>
      <xdr:colOff>95251</xdr:colOff>
      <xdr:row>41</xdr:row>
      <xdr:rowOff>142875</xdr:rowOff>
    </xdr:from>
    <xdr:to>
      <xdr:col>20</xdr:col>
      <xdr:colOff>2809875</xdr:colOff>
      <xdr:row>65</xdr:row>
      <xdr:rowOff>95249</xdr:rowOff>
    </xdr:to>
    <xdr:graphicFrame macro="">
      <xdr:nvGraphicFramePr>
        <xdr:cNvPr id="17" name="Gráfico 16">
          <a:extLst>
            <a:ext uri="{FF2B5EF4-FFF2-40B4-BE49-F238E27FC236}">
              <a16:creationId xmlns:a16="http://schemas.microsoft.com/office/drawing/2014/main" id="{00000000-0008-0000-1500-000011000000}"/>
            </a:ext>
            <a:ext uri="{147F2762-F138-4A5C-976F-8EAC2B608ADB}">
              <a16:predDERef xmlns:a16="http://schemas.microsoft.com/office/drawing/2014/main" pred="{00000000-0008-0000-2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695325</xdr:colOff>
      <xdr:row>36</xdr:row>
      <xdr:rowOff>71437</xdr:rowOff>
    </xdr:from>
    <xdr:to>
      <xdr:col>20</xdr:col>
      <xdr:colOff>1143000</xdr:colOff>
      <xdr:row>40</xdr:row>
      <xdr:rowOff>95249</xdr:rowOff>
    </xdr:to>
    <xdr:grpSp>
      <xdr:nvGrpSpPr>
        <xdr:cNvPr id="18" name="Grupo 17">
          <a:hlinkClick xmlns:r="http://schemas.openxmlformats.org/officeDocument/2006/relationships" r:id="rId10"/>
          <a:extLst>
            <a:ext uri="{FF2B5EF4-FFF2-40B4-BE49-F238E27FC236}">
              <a16:creationId xmlns:a16="http://schemas.microsoft.com/office/drawing/2014/main" id="{00000000-0008-0000-1500-000012000000}"/>
            </a:ext>
          </a:extLst>
        </xdr:cNvPr>
        <xdr:cNvGrpSpPr/>
      </xdr:nvGrpSpPr>
      <xdr:grpSpPr>
        <a:xfrm>
          <a:off x="10887075" y="9024937"/>
          <a:ext cx="6178550" cy="785812"/>
          <a:chOff x="5127625" y="2635250"/>
          <a:chExt cx="3525692" cy="523875"/>
        </a:xfrm>
      </xdr:grpSpPr>
      <xdr:sp macro="" textlink="">
        <xdr:nvSpPr>
          <xdr:cNvPr id="19" name="Rectángulo: esquinas redondeadas 38">
            <a:extLst>
              <a:ext uri="{FF2B5EF4-FFF2-40B4-BE49-F238E27FC236}">
                <a16:creationId xmlns:a16="http://schemas.microsoft.com/office/drawing/2014/main" id="{00000000-0008-0000-1500-000013000000}"/>
              </a:ext>
            </a:extLst>
          </xdr:cNvPr>
          <xdr:cNvSpPr/>
        </xdr:nvSpPr>
        <xdr:spPr>
          <a:xfrm>
            <a:off x="5716730" y="2735037"/>
            <a:ext cx="2936587"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800" b="1">
                <a:solidFill>
                  <a:sysClr val="windowText" lastClr="000000"/>
                </a:solidFill>
              </a:rPr>
              <a:t>PGR Gestión Protección</a:t>
            </a:r>
            <a:r>
              <a:rPr lang="es-CO" sz="1800" b="1" baseline="0">
                <a:solidFill>
                  <a:sysClr val="windowText" lastClr="000000"/>
                </a:solidFill>
              </a:rPr>
              <a:t> Actores Vulnerables</a:t>
            </a:r>
            <a:endParaRPr lang="es-CO" sz="1800" b="1">
              <a:solidFill>
                <a:sysClr val="windowText" lastClr="000000"/>
              </a:solidFill>
            </a:endParaRPr>
          </a:p>
        </xdr:txBody>
      </xdr:sp>
      <xdr:sp macro="" textlink="">
        <xdr:nvSpPr>
          <xdr:cNvPr id="20" name="Freeform 129">
            <a:extLst>
              <a:ext uri="{FF2B5EF4-FFF2-40B4-BE49-F238E27FC236}">
                <a16:creationId xmlns:a16="http://schemas.microsoft.com/office/drawing/2014/main" id="{00000000-0008-0000-1500-000014000000}"/>
              </a:ext>
            </a:extLst>
          </xdr:cNvPr>
          <xdr:cNvSpPr>
            <a:spLocks noEditPoints="1"/>
          </xdr:cNvSpPr>
        </xdr:nvSpPr>
        <xdr:spPr bwMode="auto">
          <a:xfrm>
            <a:off x="5127625" y="2635250"/>
            <a:ext cx="524090"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tx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editAs="oneCell">
    <xdr:from>
      <xdr:col>23</xdr:col>
      <xdr:colOff>571500</xdr:colOff>
      <xdr:row>1</xdr:row>
      <xdr:rowOff>349250</xdr:rowOff>
    </xdr:from>
    <xdr:to>
      <xdr:col>24</xdr:col>
      <xdr:colOff>1021394</xdr:colOff>
      <xdr:row>3</xdr:row>
      <xdr:rowOff>390606</xdr:rowOff>
    </xdr:to>
    <xdr:pic>
      <xdr:nvPicPr>
        <xdr:cNvPr id="24" name="Imagen 1">
          <a:extLst>
            <a:ext uri="{FF2B5EF4-FFF2-40B4-BE49-F238E27FC236}">
              <a16:creationId xmlns:a16="http://schemas.microsoft.com/office/drawing/2014/main" id="{00000000-0008-0000-1500-000018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24209375" y="539750"/>
          <a:ext cx="2751769" cy="946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6</xdr:row>
      <xdr:rowOff>0</xdr:rowOff>
    </xdr:from>
    <xdr:to>
      <xdr:col>6</xdr:col>
      <xdr:colOff>666751</xdr:colOff>
      <xdr:row>40</xdr:row>
      <xdr:rowOff>171450</xdr:rowOff>
    </xdr:to>
    <xdr:sp macro="" textlink="">
      <xdr:nvSpPr>
        <xdr:cNvPr id="4" name="Rectángulo 3">
          <a:extLst>
            <a:ext uri="{FF2B5EF4-FFF2-40B4-BE49-F238E27FC236}">
              <a16:creationId xmlns:a16="http://schemas.microsoft.com/office/drawing/2014/main" id="{00000000-0008-0000-1600-000004000000}"/>
            </a:ext>
          </a:extLst>
        </xdr:cNvPr>
        <xdr:cNvSpPr/>
      </xdr:nvSpPr>
      <xdr:spPr>
        <a:xfrm>
          <a:off x="76201" y="2019300"/>
          <a:ext cx="4686300" cy="6686550"/>
        </a:xfrm>
        <a:prstGeom prst="rect">
          <a:avLst/>
        </a:prstGeom>
        <a:solidFill>
          <a:schemeClr val="bg1">
            <a:lumMod val="75000"/>
          </a:schemeClr>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86799</xdr:colOff>
      <xdr:row>6</xdr:row>
      <xdr:rowOff>96890</xdr:rowOff>
    </xdr:from>
    <xdr:to>
      <xdr:col>6</xdr:col>
      <xdr:colOff>638839</xdr:colOff>
      <xdr:row>9</xdr:row>
      <xdr:rowOff>52666</xdr:rowOff>
    </xdr:to>
    <xdr:sp macro="" textlink="">
      <xdr:nvSpPr>
        <xdr:cNvPr id="3" name="Rectángulo 2">
          <a:extLst>
            <a:ext uri="{FF2B5EF4-FFF2-40B4-BE49-F238E27FC236}">
              <a16:creationId xmlns:a16="http://schemas.microsoft.com/office/drawing/2014/main" id="{00000000-0008-0000-1600-000003000000}"/>
            </a:ext>
            <a:ext uri="{147F2762-F138-4A5C-976F-8EAC2B608ADB}">
              <a16:predDERef xmlns:a16="http://schemas.microsoft.com/office/drawing/2014/main" pred="{00000000-0008-0000-2400-000004000000}"/>
            </a:ext>
          </a:extLst>
        </xdr:cNvPr>
        <xdr:cNvSpPr/>
      </xdr:nvSpPr>
      <xdr:spPr>
        <a:xfrm>
          <a:off x="162999" y="1678040"/>
          <a:ext cx="4562065" cy="555851"/>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indent="0" algn="ctr"/>
          <a:r>
            <a:rPr lang="en-US" sz="1800" b="1">
              <a:solidFill>
                <a:schemeClr val="tx1"/>
              </a:solidFill>
              <a:latin typeface="Arial" panose="020B0604020202020204" pitchFamily="34" charset="0"/>
              <a:cs typeface="Arial" panose="020B0604020202020204" pitchFamily="34" charset="0"/>
            </a:rPr>
            <a:t>GESTIÓN DEL PROCESO</a:t>
          </a:r>
        </a:p>
      </xdr:txBody>
    </xdr:sp>
    <xdr:clientData/>
  </xdr:twoCellAnchor>
  <xdr:twoCellAnchor>
    <xdr:from>
      <xdr:col>6</xdr:col>
      <xdr:colOff>714375</xdr:colOff>
      <xdr:row>6</xdr:row>
      <xdr:rowOff>71438</xdr:rowOff>
    </xdr:from>
    <xdr:to>
      <xdr:col>28</xdr:col>
      <xdr:colOff>2152650</xdr:colOff>
      <xdr:row>9</xdr:row>
      <xdr:rowOff>143783</xdr:rowOff>
    </xdr:to>
    <xdr:grpSp>
      <xdr:nvGrpSpPr>
        <xdr:cNvPr id="6" name="Grupo 5">
          <a:extLst>
            <a:ext uri="{FF2B5EF4-FFF2-40B4-BE49-F238E27FC236}">
              <a16:creationId xmlns:a16="http://schemas.microsoft.com/office/drawing/2014/main" id="{00000000-0008-0000-1600-000006000000}"/>
            </a:ext>
          </a:extLst>
        </xdr:cNvPr>
        <xdr:cNvGrpSpPr/>
      </xdr:nvGrpSpPr>
      <xdr:grpSpPr>
        <a:xfrm>
          <a:off x="4810125" y="1611313"/>
          <a:ext cx="18186400" cy="675595"/>
          <a:chOff x="5508625" y="841375"/>
          <a:chExt cx="15843250" cy="667658"/>
        </a:xfrm>
      </xdr:grpSpPr>
      <xdr:sp macro="" textlink="">
        <xdr:nvSpPr>
          <xdr:cNvPr id="7" name="Rectángulo 6">
            <a:extLst>
              <a:ext uri="{FF2B5EF4-FFF2-40B4-BE49-F238E27FC236}">
                <a16:creationId xmlns:a16="http://schemas.microsoft.com/office/drawing/2014/main" id="{00000000-0008-0000-1600-000007000000}"/>
              </a:ext>
            </a:extLst>
          </xdr:cNvPr>
          <xdr:cNvSpPr/>
        </xdr:nvSpPr>
        <xdr:spPr>
          <a:xfrm>
            <a:off x="5508625" y="873125"/>
            <a:ext cx="15843250" cy="460376"/>
          </a:xfrm>
          <a:prstGeom prst="rect">
            <a:avLst/>
          </a:prstGeom>
          <a:solidFill>
            <a:schemeClr val="bg1">
              <a:lumMod val="8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0699750" y="841375"/>
            <a:ext cx="5699125" cy="667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b="1">
                <a:solidFill>
                  <a:sysClr val="windowText" lastClr="000000"/>
                </a:solidFill>
              </a:rPr>
              <a:t>CUMPLIMIENTO DEL PROGRAMA</a:t>
            </a:r>
          </a:p>
        </xdr:txBody>
      </xdr:sp>
    </xdr:grpSp>
    <xdr:clientData/>
  </xdr:twoCellAnchor>
  <xdr:twoCellAnchor>
    <xdr:from>
      <xdr:col>1</xdr:col>
      <xdr:colOff>564284</xdr:colOff>
      <xdr:row>10</xdr:row>
      <xdr:rowOff>15874</xdr:rowOff>
    </xdr:from>
    <xdr:to>
      <xdr:col>6</xdr:col>
      <xdr:colOff>72158</xdr:colOff>
      <xdr:row>12</xdr:row>
      <xdr:rowOff>158749</xdr:rowOff>
    </xdr:to>
    <xdr:grpSp>
      <xdr:nvGrpSpPr>
        <xdr:cNvPr id="9" name="Grupo 8">
          <a:hlinkClick xmlns:r="http://schemas.openxmlformats.org/officeDocument/2006/relationships" r:id="rId1"/>
          <a:extLst>
            <a:ext uri="{FF2B5EF4-FFF2-40B4-BE49-F238E27FC236}">
              <a16:creationId xmlns:a16="http://schemas.microsoft.com/office/drawing/2014/main" id="{00000000-0008-0000-1600-000009000000}"/>
            </a:ext>
          </a:extLst>
        </xdr:cNvPr>
        <xdr:cNvGrpSpPr/>
      </xdr:nvGrpSpPr>
      <xdr:grpSpPr>
        <a:xfrm>
          <a:off x="643659" y="2349499"/>
          <a:ext cx="3524249" cy="523875"/>
          <a:chOff x="8604250" y="3206749"/>
          <a:chExt cx="3524249" cy="523875"/>
        </a:xfrm>
      </xdr:grpSpPr>
      <xdr:sp macro="" textlink="">
        <xdr:nvSpPr>
          <xdr:cNvPr id="10" name="Rectángulo: esquinas redondeadas 9">
            <a:extLst>
              <a:ext uri="{FF2B5EF4-FFF2-40B4-BE49-F238E27FC236}">
                <a16:creationId xmlns:a16="http://schemas.microsoft.com/office/drawing/2014/main" id="{00000000-0008-0000-1600-00000A000000}"/>
              </a:ext>
            </a:extLst>
          </xdr:cNvPr>
          <xdr:cNvSpPr/>
        </xdr:nvSpPr>
        <xdr:spPr>
          <a:xfrm>
            <a:off x="9193114" y="3306536"/>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PROGRAMA DE GESTIÓN</a:t>
            </a:r>
          </a:p>
        </xdr:txBody>
      </xdr:sp>
      <xdr:sp macro="" textlink="">
        <xdr:nvSpPr>
          <xdr:cNvPr id="11" name="Freeform 129">
            <a:extLst>
              <a:ext uri="{FF2B5EF4-FFF2-40B4-BE49-F238E27FC236}">
                <a16:creationId xmlns:a16="http://schemas.microsoft.com/office/drawing/2014/main" id="{00000000-0008-0000-1600-00000B000000}"/>
              </a:ext>
            </a:extLst>
          </xdr:cNvPr>
          <xdr:cNvSpPr>
            <a:spLocks noEditPoints="1"/>
          </xdr:cNvSpPr>
        </xdr:nvSpPr>
        <xdr:spPr bwMode="auto">
          <a:xfrm>
            <a:off x="8604250" y="3206749"/>
            <a:ext cx="523875"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bg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xdr:col>
      <xdr:colOff>482021</xdr:colOff>
      <xdr:row>17</xdr:row>
      <xdr:rowOff>33772</xdr:rowOff>
    </xdr:from>
    <xdr:to>
      <xdr:col>6</xdr:col>
      <xdr:colOff>21646</xdr:colOff>
      <xdr:row>19</xdr:row>
      <xdr:rowOff>177582</xdr:rowOff>
    </xdr:to>
    <xdr:grpSp>
      <xdr:nvGrpSpPr>
        <xdr:cNvPr id="12" name="Grupo 11">
          <a:hlinkClick xmlns:r="http://schemas.openxmlformats.org/officeDocument/2006/relationships" r:id="rId2"/>
          <a:extLst>
            <a:ext uri="{FF2B5EF4-FFF2-40B4-BE49-F238E27FC236}">
              <a16:creationId xmlns:a16="http://schemas.microsoft.com/office/drawing/2014/main" id="{00000000-0008-0000-1600-00000C000000}"/>
            </a:ext>
          </a:extLst>
        </xdr:cNvPr>
        <xdr:cNvGrpSpPr/>
      </xdr:nvGrpSpPr>
      <xdr:grpSpPr>
        <a:xfrm>
          <a:off x="561396" y="3700897"/>
          <a:ext cx="3556000" cy="524810"/>
          <a:chOff x="12636499" y="666750"/>
          <a:chExt cx="3556000" cy="524810"/>
        </a:xfrm>
      </xdr:grpSpPr>
      <xdr:grpSp>
        <xdr:nvGrpSpPr>
          <xdr:cNvPr id="13" name="Группа 509">
            <a:extLst>
              <a:ext uri="{FF2B5EF4-FFF2-40B4-BE49-F238E27FC236}">
                <a16:creationId xmlns:a16="http://schemas.microsoft.com/office/drawing/2014/main" id="{00000000-0008-0000-1600-00000D000000}"/>
              </a:ext>
            </a:extLst>
          </xdr:cNvPr>
          <xdr:cNvGrpSpPr/>
        </xdr:nvGrpSpPr>
        <xdr:grpSpPr>
          <a:xfrm>
            <a:off x="12636499" y="666750"/>
            <a:ext cx="492125" cy="524810"/>
            <a:chOff x="3296180" y="3622389"/>
            <a:chExt cx="218124" cy="302560"/>
          </a:xfrm>
          <a:solidFill>
            <a:schemeClr val="bg1"/>
          </a:solidFill>
        </xdr:grpSpPr>
        <xdr:sp macro="" textlink="">
          <xdr:nvSpPr>
            <xdr:cNvPr id="15" name="Freeform 220">
              <a:extLst>
                <a:ext uri="{FF2B5EF4-FFF2-40B4-BE49-F238E27FC236}">
                  <a16:creationId xmlns:a16="http://schemas.microsoft.com/office/drawing/2014/main" id="{00000000-0008-0000-1600-00000F000000}"/>
                </a:ext>
              </a:extLst>
            </xdr:cNvPr>
            <xdr:cNvSpPr>
              <a:spLocks noEditPoints="1"/>
            </xdr:cNvSpPr>
          </xdr:nvSpPr>
          <xdr:spPr bwMode="auto">
            <a:xfrm>
              <a:off x="3296180" y="3830663"/>
              <a:ext cx="66141" cy="94286"/>
            </a:xfrm>
            <a:custGeom>
              <a:avLst/>
              <a:gdLst>
                <a:gd name="T0" fmla="*/ 47 w 47"/>
                <a:gd name="T1" fmla="*/ 67 h 67"/>
                <a:gd name="T2" fmla="*/ 0 w 47"/>
                <a:gd name="T3" fmla="*/ 67 h 67"/>
                <a:gd name="T4" fmla="*/ 0 w 47"/>
                <a:gd name="T5" fmla="*/ 0 h 67"/>
                <a:gd name="T6" fmla="*/ 47 w 47"/>
                <a:gd name="T7" fmla="*/ 0 h 67"/>
                <a:gd name="T8" fmla="*/ 47 w 47"/>
                <a:gd name="T9" fmla="*/ 67 h 67"/>
                <a:gd name="T10" fmla="*/ 7 w 47"/>
                <a:gd name="T11" fmla="*/ 60 h 67"/>
                <a:gd name="T12" fmla="*/ 41 w 47"/>
                <a:gd name="T13" fmla="*/ 60 h 67"/>
                <a:gd name="T14" fmla="*/ 41 w 47"/>
                <a:gd name="T15" fmla="*/ 6 h 67"/>
                <a:gd name="T16" fmla="*/ 7 w 47"/>
                <a:gd name="T17" fmla="*/ 6 h 67"/>
                <a:gd name="T18" fmla="*/ 7 w 47"/>
                <a:gd name="T19" fmla="*/ 60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67">
                  <a:moveTo>
                    <a:pt x="47" y="67"/>
                  </a:moveTo>
                  <a:lnTo>
                    <a:pt x="0" y="67"/>
                  </a:lnTo>
                  <a:lnTo>
                    <a:pt x="0" y="0"/>
                  </a:lnTo>
                  <a:lnTo>
                    <a:pt x="47" y="0"/>
                  </a:lnTo>
                  <a:lnTo>
                    <a:pt x="47" y="67"/>
                  </a:lnTo>
                  <a:close/>
                  <a:moveTo>
                    <a:pt x="7" y="60"/>
                  </a:moveTo>
                  <a:lnTo>
                    <a:pt x="41" y="60"/>
                  </a:lnTo>
                  <a:lnTo>
                    <a:pt x="41" y="6"/>
                  </a:lnTo>
                  <a:lnTo>
                    <a:pt x="7" y="6"/>
                  </a:lnTo>
                  <a:lnTo>
                    <a:pt x="7" y="6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6" name="Freeform 221">
              <a:extLst>
                <a:ext uri="{FF2B5EF4-FFF2-40B4-BE49-F238E27FC236}">
                  <a16:creationId xmlns:a16="http://schemas.microsoft.com/office/drawing/2014/main" id="{00000000-0008-0000-1600-000010000000}"/>
                </a:ext>
              </a:extLst>
            </xdr:cNvPr>
            <xdr:cNvSpPr>
              <a:spLocks noEditPoints="1"/>
            </xdr:cNvSpPr>
          </xdr:nvSpPr>
          <xdr:spPr bwMode="auto">
            <a:xfrm>
              <a:off x="3448163" y="3702603"/>
              <a:ext cx="66141" cy="222346"/>
            </a:xfrm>
            <a:custGeom>
              <a:avLst/>
              <a:gdLst>
                <a:gd name="T0" fmla="*/ 47 w 47"/>
                <a:gd name="T1" fmla="*/ 158 h 158"/>
                <a:gd name="T2" fmla="*/ 0 w 47"/>
                <a:gd name="T3" fmla="*/ 158 h 158"/>
                <a:gd name="T4" fmla="*/ 0 w 47"/>
                <a:gd name="T5" fmla="*/ 0 h 158"/>
                <a:gd name="T6" fmla="*/ 47 w 47"/>
                <a:gd name="T7" fmla="*/ 0 h 158"/>
                <a:gd name="T8" fmla="*/ 47 w 47"/>
                <a:gd name="T9" fmla="*/ 158 h 158"/>
                <a:gd name="T10" fmla="*/ 7 w 47"/>
                <a:gd name="T11" fmla="*/ 151 h 158"/>
                <a:gd name="T12" fmla="*/ 40 w 47"/>
                <a:gd name="T13" fmla="*/ 151 h 158"/>
                <a:gd name="T14" fmla="*/ 40 w 47"/>
                <a:gd name="T15" fmla="*/ 7 h 158"/>
                <a:gd name="T16" fmla="*/ 7 w 47"/>
                <a:gd name="T17" fmla="*/ 7 h 158"/>
                <a:gd name="T18" fmla="*/ 7 w 47"/>
                <a:gd name="T19" fmla="*/ 151 h 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58">
                  <a:moveTo>
                    <a:pt x="47" y="158"/>
                  </a:moveTo>
                  <a:lnTo>
                    <a:pt x="0" y="158"/>
                  </a:lnTo>
                  <a:lnTo>
                    <a:pt x="0" y="0"/>
                  </a:lnTo>
                  <a:lnTo>
                    <a:pt x="47" y="0"/>
                  </a:lnTo>
                  <a:lnTo>
                    <a:pt x="47" y="158"/>
                  </a:lnTo>
                  <a:close/>
                  <a:moveTo>
                    <a:pt x="7" y="151"/>
                  </a:moveTo>
                  <a:lnTo>
                    <a:pt x="40" y="151"/>
                  </a:lnTo>
                  <a:lnTo>
                    <a:pt x="40" y="7"/>
                  </a:lnTo>
                  <a:lnTo>
                    <a:pt x="7" y="7"/>
                  </a:lnTo>
                  <a:lnTo>
                    <a:pt x="7" y="15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7" name="Freeform 222">
              <a:extLst>
                <a:ext uri="{FF2B5EF4-FFF2-40B4-BE49-F238E27FC236}">
                  <a16:creationId xmlns:a16="http://schemas.microsoft.com/office/drawing/2014/main" id="{00000000-0008-0000-1600-000011000000}"/>
                </a:ext>
              </a:extLst>
            </xdr:cNvPr>
            <xdr:cNvSpPr>
              <a:spLocks noEditPoints="1"/>
            </xdr:cNvSpPr>
          </xdr:nvSpPr>
          <xdr:spPr bwMode="auto">
            <a:xfrm>
              <a:off x="3372172" y="3768743"/>
              <a:ext cx="66141" cy="156206"/>
            </a:xfrm>
            <a:custGeom>
              <a:avLst/>
              <a:gdLst>
                <a:gd name="T0" fmla="*/ 47 w 47"/>
                <a:gd name="T1" fmla="*/ 111 h 111"/>
                <a:gd name="T2" fmla="*/ 0 w 47"/>
                <a:gd name="T3" fmla="*/ 111 h 111"/>
                <a:gd name="T4" fmla="*/ 0 w 47"/>
                <a:gd name="T5" fmla="*/ 0 h 111"/>
                <a:gd name="T6" fmla="*/ 47 w 47"/>
                <a:gd name="T7" fmla="*/ 0 h 111"/>
                <a:gd name="T8" fmla="*/ 47 w 47"/>
                <a:gd name="T9" fmla="*/ 111 h 111"/>
                <a:gd name="T10" fmla="*/ 7 w 47"/>
                <a:gd name="T11" fmla="*/ 104 h 111"/>
                <a:gd name="T12" fmla="*/ 40 w 47"/>
                <a:gd name="T13" fmla="*/ 104 h 111"/>
                <a:gd name="T14" fmla="*/ 40 w 47"/>
                <a:gd name="T15" fmla="*/ 7 h 111"/>
                <a:gd name="T16" fmla="*/ 7 w 47"/>
                <a:gd name="T17" fmla="*/ 7 h 111"/>
                <a:gd name="T18" fmla="*/ 7 w 47"/>
                <a:gd name="T19" fmla="*/ 104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11">
                  <a:moveTo>
                    <a:pt x="47" y="111"/>
                  </a:moveTo>
                  <a:lnTo>
                    <a:pt x="0" y="111"/>
                  </a:lnTo>
                  <a:lnTo>
                    <a:pt x="0" y="0"/>
                  </a:lnTo>
                  <a:lnTo>
                    <a:pt x="47" y="0"/>
                  </a:lnTo>
                  <a:lnTo>
                    <a:pt x="47" y="111"/>
                  </a:lnTo>
                  <a:close/>
                  <a:moveTo>
                    <a:pt x="7" y="104"/>
                  </a:moveTo>
                  <a:lnTo>
                    <a:pt x="40" y="104"/>
                  </a:lnTo>
                  <a:lnTo>
                    <a:pt x="40" y="7"/>
                  </a:lnTo>
                  <a:lnTo>
                    <a:pt x="7" y="7"/>
                  </a:lnTo>
                  <a:lnTo>
                    <a:pt x="7" y="10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8" name="Freeform 223">
              <a:extLst>
                <a:ext uri="{FF2B5EF4-FFF2-40B4-BE49-F238E27FC236}">
                  <a16:creationId xmlns:a16="http://schemas.microsoft.com/office/drawing/2014/main" id="{00000000-0008-0000-1600-000012000000}"/>
                </a:ext>
              </a:extLst>
            </xdr:cNvPr>
            <xdr:cNvSpPr>
              <a:spLocks/>
            </xdr:cNvSpPr>
          </xdr:nvSpPr>
          <xdr:spPr bwMode="auto">
            <a:xfrm>
              <a:off x="3317289" y="3623797"/>
              <a:ext cx="180128" cy="181536"/>
            </a:xfrm>
            <a:custGeom>
              <a:avLst/>
              <a:gdLst>
                <a:gd name="T0" fmla="*/ 124 w 128"/>
                <a:gd name="T1" fmla="*/ 0 h 129"/>
                <a:gd name="T2" fmla="*/ 128 w 128"/>
                <a:gd name="T3" fmla="*/ 5 h 129"/>
                <a:gd name="T4" fmla="*/ 4 w 128"/>
                <a:gd name="T5" fmla="*/ 129 h 129"/>
                <a:gd name="T6" fmla="*/ 0 w 128"/>
                <a:gd name="T7" fmla="*/ 124 h 129"/>
                <a:gd name="T8" fmla="*/ 124 w 128"/>
                <a:gd name="T9" fmla="*/ 0 h 129"/>
              </a:gdLst>
              <a:ahLst/>
              <a:cxnLst>
                <a:cxn ang="0">
                  <a:pos x="T0" y="T1"/>
                </a:cxn>
                <a:cxn ang="0">
                  <a:pos x="T2" y="T3"/>
                </a:cxn>
                <a:cxn ang="0">
                  <a:pos x="T4" y="T5"/>
                </a:cxn>
                <a:cxn ang="0">
                  <a:pos x="T6" y="T7"/>
                </a:cxn>
                <a:cxn ang="0">
                  <a:pos x="T8" y="T9"/>
                </a:cxn>
              </a:cxnLst>
              <a:rect l="0" t="0" r="r" b="b"/>
              <a:pathLst>
                <a:path w="128" h="129">
                  <a:moveTo>
                    <a:pt x="124" y="0"/>
                  </a:moveTo>
                  <a:lnTo>
                    <a:pt x="128" y="5"/>
                  </a:lnTo>
                  <a:lnTo>
                    <a:pt x="4" y="129"/>
                  </a:lnTo>
                  <a:lnTo>
                    <a:pt x="0" y="124"/>
                  </a:lnTo>
                  <a:lnTo>
                    <a:pt x="12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9" name="Freeform 224">
              <a:extLst>
                <a:ext uri="{FF2B5EF4-FFF2-40B4-BE49-F238E27FC236}">
                  <a16:creationId xmlns:a16="http://schemas.microsoft.com/office/drawing/2014/main" id="{00000000-0008-0000-1600-000013000000}"/>
                </a:ext>
              </a:extLst>
            </xdr:cNvPr>
            <xdr:cNvSpPr>
              <a:spLocks/>
            </xdr:cNvSpPr>
          </xdr:nvSpPr>
          <xdr:spPr bwMode="auto">
            <a:xfrm>
              <a:off x="3442534" y="3622389"/>
              <a:ext cx="57698" cy="56290"/>
            </a:xfrm>
            <a:custGeom>
              <a:avLst/>
              <a:gdLst>
                <a:gd name="T0" fmla="*/ 41 w 41"/>
                <a:gd name="T1" fmla="*/ 40 h 40"/>
                <a:gd name="T2" fmla="*/ 34 w 41"/>
                <a:gd name="T3" fmla="*/ 40 h 40"/>
                <a:gd name="T4" fmla="*/ 34 w 41"/>
                <a:gd name="T5" fmla="*/ 6 h 40"/>
                <a:gd name="T6" fmla="*/ 0 w 41"/>
                <a:gd name="T7" fmla="*/ 6 h 40"/>
                <a:gd name="T8" fmla="*/ 0 w 41"/>
                <a:gd name="T9" fmla="*/ 0 h 40"/>
                <a:gd name="T10" fmla="*/ 37 w 41"/>
                <a:gd name="T11" fmla="*/ 0 h 40"/>
                <a:gd name="T12" fmla="*/ 41 w 41"/>
                <a:gd name="T13" fmla="*/ 3 h 40"/>
                <a:gd name="T14" fmla="*/ 41 w 41"/>
                <a:gd name="T15" fmla="*/ 40 h 4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1" h="40">
                  <a:moveTo>
                    <a:pt x="41" y="40"/>
                  </a:moveTo>
                  <a:lnTo>
                    <a:pt x="34" y="40"/>
                  </a:lnTo>
                  <a:lnTo>
                    <a:pt x="34" y="6"/>
                  </a:lnTo>
                  <a:lnTo>
                    <a:pt x="0" y="6"/>
                  </a:lnTo>
                  <a:lnTo>
                    <a:pt x="0" y="0"/>
                  </a:lnTo>
                  <a:lnTo>
                    <a:pt x="37" y="0"/>
                  </a:lnTo>
                  <a:lnTo>
                    <a:pt x="41" y="3"/>
                  </a:lnTo>
                  <a:lnTo>
                    <a:pt x="41" y="4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sp macro="" textlink="">
        <xdr:nvSpPr>
          <xdr:cNvPr id="14" name="Rectángulo: esquinas redondeadas 13">
            <a:extLst>
              <a:ext uri="{FF2B5EF4-FFF2-40B4-BE49-F238E27FC236}">
                <a16:creationId xmlns:a16="http://schemas.microsoft.com/office/drawing/2014/main" id="{00000000-0008-0000-1600-00000E000000}"/>
              </a:ext>
            </a:extLst>
          </xdr:cNvPr>
          <xdr:cNvSpPr/>
        </xdr:nvSpPr>
        <xdr:spPr>
          <a:xfrm>
            <a:off x="13257114" y="845912"/>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INDICADOR DE CUMPLIMIENTO</a:t>
            </a:r>
          </a:p>
        </xdr:txBody>
      </xdr:sp>
    </xdr:grpSp>
    <xdr:clientData/>
  </xdr:twoCellAnchor>
  <xdr:twoCellAnchor>
    <xdr:from>
      <xdr:col>7</xdr:col>
      <xdr:colOff>111124</xdr:colOff>
      <xdr:row>9</xdr:row>
      <xdr:rowOff>150813</xdr:rowOff>
    </xdr:from>
    <xdr:to>
      <xdr:col>20</xdr:col>
      <xdr:colOff>404812</xdr:colOff>
      <xdr:row>36</xdr:row>
      <xdr:rowOff>47624</xdr:rowOff>
    </xdr:to>
    <xdr:graphicFrame macro="">
      <xdr:nvGraphicFramePr>
        <xdr:cNvPr id="20" name="Gráfico 19">
          <a:extLst>
            <a:ext uri="{FF2B5EF4-FFF2-40B4-BE49-F238E27FC236}">
              <a16:creationId xmlns:a16="http://schemas.microsoft.com/office/drawing/2014/main" id="{00000000-0008-0000-1600-000014000000}"/>
            </a:ext>
            <a:ext uri="{147F2762-F138-4A5C-976F-8EAC2B608ADB}">
              <a16:predDERef xmlns:a16="http://schemas.microsoft.com/office/drawing/2014/main" pred="{00000000-0008-0000-2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561397</xdr:colOff>
      <xdr:row>21</xdr:row>
      <xdr:rowOff>113145</xdr:rowOff>
    </xdr:from>
    <xdr:to>
      <xdr:col>6</xdr:col>
      <xdr:colOff>5772</xdr:colOff>
      <xdr:row>24</xdr:row>
      <xdr:rowOff>33769</xdr:rowOff>
    </xdr:to>
    <xdr:grpSp>
      <xdr:nvGrpSpPr>
        <xdr:cNvPr id="21" name="Grupo 20">
          <a:hlinkClick xmlns:r="http://schemas.openxmlformats.org/officeDocument/2006/relationships" r:id="rId4"/>
          <a:extLst>
            <a:ext uri="{FF2B5EF4-FFF2-40B4-BE49-F238E27FC236}">
              <a16:creationId xmlns:a16="http://schemas.microsoft.com/office/drawing/2014/main" id="{00000000-0008-0000-1600-000015000000}"/>
            </a:ext>
          </a:extLst>
        </xdr:cNvPr>
        <xdr:cNvGrpSpPr/>
      </xdr:nvGrpSpPr>
      <xdr:grpSpPr>
        <a:xfrm>
          <a:off x="640772" y="4542270"/>
          <a:ext cx="3460750" cy="492124"/>
          <a:chOff x="10604500" y="1063625"/>
          <a:chExt cx="3460750" cy="492124"/>
        </a:xfrm>
      </xdr:grpSpPr>
      <xdr:sp macro="" textlink="">
        <xdr:nvSpPr>
          <xdr:cNvPr id="22" name="Rectángulo: esquinas redondeadas 33">
            <a:extLst>
              <a:ext uri="{FF2B5EF4-FFF2-40B4-BE49-F238E27FC236}">
                <a16:creationId xmlns:a16="http://schemas.microsoft.com/office/drawing/2014/main" id="{00000000-0008-0000-1600-000016000000}"/>
              </a:ext>
            </a:extLst>
          </xdr:cNvPr>
          <xdr:cNvSpPr/>
        </xdr:nvSpPr>
        <xdr:spPr>
          <a:xfrm>
            <a:off x="11129865" y="1179287"/>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INDICE</a:t>
            </a:r>
            <a:r>
              <a:rPr lang="es-CO" sz="1400" b="1" baseline="0">
                <a:solidFill>
                  <a:sysClr val="windowText" lastClr="000000"/>
                </a:solidFill>
              </a:rPr>
              <a:t> DE COBERTURA DE LA EMPRE</a:t>
            </a:r>
            <a:endParaRPr lang="es-CO" sz="1400" b="1">
              <a:solidFill>
                <a:sysClr val="windowText" lastClr="000000"/>
              </a:solidFill>
            </a:endParaRPr>
          </a:p>
        </xdr:txBody>
      </xdr:sp>
      <xdr:grpSp>
        <xdr:nvGrpSpPr>
          <xdr:cNvPr id="23" name="Группа 510">
            <a:extLst>
              <a:ext uri="{FF2B5EF4-FFF2-40B4-BE49-F238E27FC236}">
                <a16:creationId xmlns:a16="http://schemas.microsoft.com/office/drawing/2014/main" id="{00000000-0008-0000-1600-000017000000}"/>
              </a:ext>
            </a:extLst>
          </xdr:cNvPr>
          <xdr:cNvGrpSpPr/>
        </xdr:nvGrpSpPr>
        <xdr:grpSpPr>
          <a:xfrm>
            <a:off x="10604500" y="1063625"/>
            <a:ext cx="428625" cy="492124"/>
            <a:chOff x="3646586" y="3622389"/>
            <a:chExt cx="302560" cy="302560"/>
          </a:xfrm>
          <a:solidFill>
            <a:schemeClr val="bg1"/>
          </a:solidFill>
        </xdr:grpSpPr>
        <xdr:sp macro="" textlink="">
          <xdr:nvSpPr>
            <xdr:cNvPr id="24" name="Freeform 225">
              <a:extLst>
                <a:ext uri="{FF2B5EF4-FFF2-40B4-BE49-F238E27FC236}">
                  <a16:creationId xmlns:a16="http://schemas.microsoft.com/office/drawing/2014/main" id="{00000000-0008-0000-1600-000018000000}"/>
                </a:ext>
              </a:extLst>
            </xdr:cNvPr>
            <xdr:cNvSpPr>
              <a:spLocks noEditPoints="1"/>
            </xdr:cNvSpPr>
          </xdr:nvSpPr>
          <xdr:spPr bwMode="auto">
            <a:xfrm>
              <a:off x="3646586" y="3660385"/>
              <a:ext cx="264564" cy="264564"/>
            </a:xfrm>
            <a:custGeom>
              <a:avLst/>
              <a:gdLst>
                <a:gd name="T0" fmla="*/ 112 w 224"/>
                <a:gd name="T1" fmla="*/ 224 h 224"/>
                <a:gd name="T2" fmla="*/ 33 w 224"/>
                <a:gd name="T3" fmla="*/ 192 h 224"/>
                <a:gd name="T4" fmla="*/ 0 w 224"/>
                <a:gd name="T5" fmla="*/ 112 h 224"/>
                <a:gd name="T6" fmla="*/ 32 w 224"/>
                <a:gd name="T7" fmla="*/ 33 h 224"/>
                <a:gd name="T8" fmla="*/ 112 w 224"/>
                <a:gd name="T9" fmla="*/ 0 h 224"/>
                <a:gd name="T10" fmla="*/ 116 w 224"/>
                <a:gd name="T11" fmla="*/ 0 h 224"/>
                <a:gd name="T12" fmla="*/ 116 w 224"/>
                <a:gd name="T13" fmla="*/ 108 h 224"/>
                <a:gd name="T14" fmla="*/ 224 w 224"/>
                <a:gd name="T15" fmla="*/ 108 h 224"/>
                <a:gd name="T16" fmla="*/ 224 w 224"/>
                <a:gd name="T17" fmla="*/ 112 h 224"/>
                <a:gd name="T18" fmla="*/ 191 w 224"/>
                <a:gd name="T19" fmla="*/ 192 h 224"/>
                <a:gd name="T20" fmla="*/ 112 w 224"/>
                <a:gd name="T21" fmla="*/ 224 h 224"/>
                <a:gd name="T22" fmla="*/ 112 w 224"/>
                <a:gd name="T23" fmla="*/ 224 h 224"/>
                <a:gd name="T24" fmla="*/ 108 w 224"/>
                <a:gd name="T25" fmla="*/ 8 h 224"/>
                <a:gd name="T26" fmla="*/ 38 w 224"/>
                <a:gd name="T27" fmla="*/ 39 h 224"/>
                <a:gd name="T28" fmla="*/ 8 w 224"/>
                <a:gd name="T29" fmla="*/ 112 h 224"/>
                <a:gd name="T30" fmla="*/ 38 w 224"/>
                <a:gd name="T31" fmla="*/ 186 h 224"/>
                <a:gd name="T32" fmla="*/ 112 w 224"/>
                <a:gd name="T33" fmla="*/ 216 h 224"/>
                <a:gd name="T34" fmla="*/ 112 w 224"/>
                <a:gd name="T35" fmla="*/ 216 h 224"/>
                <a:gd name="T36" fmla="*/ 112 w 224"/>
                <a:gd name="T37" fmla="*/ 216 h 224"/>
                <a:gd name="T38" fmla="*/ 185 w 224"/>
                <a:gd name="T39" fmla="*/ 186 h 224"/>
                <a:gd name="T40" fmla="*/ 216 w 224"/>
                <a:gd name="T41" fmla="*/ 116 h 224"/>
                <a:gd name="T42" fmla="*/ 108 w 224"/>
                <a:gd name="T43" fmla="*/ 116 h 224"/>
                <a:gd name="T44" fmla="*/ 108 w 224"/>
                <a:gd name="T45" fmla="*/ 8 h 2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224" h="224">
                  <a:moveTo>
                    <a:pt x="112" y="224"/>
                  </a:moveTo>
                  <a:cubicBezTo>
                    <a:pt x="82" y="224"/>
                    <a:pt x="54" y="213"/>
                    <a:pt x="33" y="192"/>
                  </a:cubicBezTo>
                  <a:cubicBezTo>
                    <a:pt x="11" y="170"/>
                    <a:pt x="0" y="142"/>
                    <a:pt x="0" y="112"/>
                  </a:cubicBezTo>
                  <a:cubicBezTo>
                    <a:pt x="0" y="82"/>
                    <a:pt x="11" y="54"/>
                    <a:pt x="32" y="33"/>
                  </a:cubicBezTo>
                  <a:cubicBezTo>
                    <a:pt x="53" y="12"/>
                    <a:pt x="82" y="0"/>
                    <a:pt x="112" y="0"/>
                  </a:cubicBezTo>
                  <a:cubicBezTo>
                    <a:pt x="116" y="0"/>
                    <a:pt x="116" y="0"/>
                    <a:pt x="116" y="0"/>
                  </a:cubicBezTo>
                  <a:cubicBezTo>
                    <a:pt x="116" y="108"/>
                    <a:pt x="116" y="108"/>
                    <a:pt x="116" y="108"/>
                  </a:cubicBezTo>
                  <a:cubicBezTo>
                    <a:pt x="224" y="108"/>
                    <a:pt x="224" y="108"/>
                    <a:pt x="224" y="108"/>
                  </a:cubicBezTo>
                  <a:cubicBezTo>
                    <a:pt x="224" y="112"/>
                    <a:pt x="224" y="112"/>
                    <a:pt x="224" y="112"/>
                  </a:cubicBezTo>
                  <a:cubicBezTo>
                    <a:pt x="224" y="142"/>
                    <a:pt x="212" y="170"/>
                    <a:pt x="191" y="192"/>
                  </a:cubicBezTo>
                  <a:cubicBezTo>
                    <a:pt x="170" y="213"/>
                    <a:pt x="142" y="224"/>
                    <a:pt x="112" y="224"/>
                  </a:cubicBezTo>
                  <a:cubicBezTo>
                    <a:pt x="112" y="224"/>
                    <a:pt x="112" y="224"/>
                    <a:pt x="112" y="224"/>
                  </a:cubicBezTo>
                  <a:close/>
                  <a:moveTo>
                    <a:pt x="108" y="8"/>
                  </a:moveTo>
                  <a:cubicBezTo>
                    <a:pt x="81" y="9"/>
                    <a:pt x="57" y="20"/>
                    <a:pt x="38" y="39"/>
                  </a:cubicBezTo>
                  <a:cubicBezTo>
                    <a:pt x="18" y="58"/>
                    <a:pt x="8" y="84"/>
                    <a:pt x="8" y="112"/>
                  </a:cubicBezTo>
                  <a:cubicBezTo>
                    <a:pt x="8" y="140"/>
                    <a:pt x="19" y="166"/>
                    <a:pt x="38" y="186"/>
                  </a:cubicBezTo>
                  <a:cubicBezTo>
                    <a:pt x="58" y="205"/>
                    <a:pt x="84" y="216"/>
                    <a:pt x="112" y="216"/>
                  </a:cubicBezTo>
                  <a:cubicBezTo>
                    <a:pt x="112" y="216"/>
                    <a:pt x="112" y="216"/>
                    <a:pt x="112" y="216"/>
                  </a:cubicBezTo>
                  <a:cubicBezTo>
                    <a:pt x="112" y="216"/>
                    <a:pt x="112" y="216"/>
                    <a:pt x="112" y="216"/>
                  </a:cubicBezTo>
                  <a:cubicBezTo>
                    <a:pt x="139" y="216"/>
                    <a:pt x="166" y="205"/>
                    <a:pt x="185" y="186"/>
                  </a:cubicBezTo>
                  <a:cubicBezTo>
                    <a:pt x="204" y="167"/>
                    <a:pt x="215" y="143"/>
                    <a:pt x="216" y="116"/>
                  </a:cubicBezTo>
                  <a:cubicBezTo>
                    <a:pt x="108" y="116"/>
                    <a:pt x="108" y="116"/>
                    <a:pt x="108" y="116"/>
                  </a:cubicBezTo>
                  <a:lnTo>
                    <a:pt x="108" y="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5" name="Freeform 226">
              <a:extLst>
                <a:ext uri="{FF2B5EF4-FFF2-40B4-BE49-F238E27FC236}">
                  <a16:creationId xmlns:a16="http://schemas.microsoft.com/office/drawing/2014/main" id="{00000000-0008-0000-1600-000019000000}"/>
                </a:ext>
              </a:extLst>
            </xdr:cNvPr>
            <xdr:cNvSpPr>
              <a:spLocks noEditPoints="1"/>
            </xdr:cNvSpPr>
          </xdr:nvSpPr>
          <xdr:spPr bwMode="auto">
            <a:xfrm>
              <a:off x="3812642" y="3622389"/>
              <a:ext cx="136504" cy="136504"/>
            </a:xfrm>
            <a:custGeom>
              <a:avLst/>
              <a:gdLst>
                <a:gd name="T0" fmla="*/ 116 w 116"/>
                <a:gd name="T1" fmla="*/ 116 h 116"/>
                <a:gd name="T2" fmla="*/ 0 w 116"/>
                <a:gd name="T3" fmla="*/ 116 h 116"/>
                <a:gd name="T4" fmla="*/ 0 w 116"/>
                <a:gd name="T5" fmla="*/ 0 h 116"/>
                <a:gd name="T6" fmla="*/ 4 w 116"/>
                <a:gd name="T7" fmla="*/ 0 h 116"/>
                <a:gd name="T8" fmla="*/ 83 w 116"/>
                <a:gd name="T9" fmla="*/ 33 h 116"/>
                <a:gd name="T10" fmla="*/ 116 w 116"/>
                <a:gd name="T11" fmla="*/ 112 h 116"/>
                <a:gd name="T12" fmla="*/ 116 w 116"/>
                <a:gd name="T13" fmla="*/ 116 h 116"/>
                <a:gd name="T14" fmla="*/ 8 w 116"/>
                <a:gd name="T15" fmla="*/ 108 h 116"/>
                <a:gd name="T16" fmla="*/ 108 w 116"/>
                <a:gd name="T17" fmla="*/ 108 h 116"/>
                <a:gd name="T18" fmla="*/ 77 w 116"/>
                <a:gd name="T19" fmla="*/ 39 h 116"/>
                <a:gd name="T20" fmla="*/ 8 w 116"/>
                <a:gd name="T21" fmla="*/ 8 h 116"/>
                <a:gd name="T22" fmla="*/ 8 w 116"/>
                <a:gd name="T23" fmla="*/ 108 h 1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6" h="116">
                  <a:moveTo>
                    <a:pt x="116" y="116"/>
                  </a:moveTo>
                  <a:cubicBezTo>
                    <a:pt x="0" y="116"/>
                    <a:pt x="0" y="116"/>
                    <a:pt x="0" y="116"/>
                  </a:cubicBezTo>
                  <a:cubicBezTo>
                    <a:pt x="0" y="0"/>
                    <a:pt x="0" y="0"/>
                    <a:pt x="0" y="0"/>
                  </a:cubicBezTo>
                  <a:cubicBezTo>
                    <a:pt x="4" y="0"/>
                    <a:pt x="4" y="0"/>
                    <a:pt x="4" y="0"/>
                  </a:cubicBezTo>
                  <a:cubicBezTo>
                    <a:pt x="34" y="0"/>
                    <a:pt x="62" y="12"/>
                    <a:pt x="83" y="33"/>
                  </a:cubicBezTo>
                  <a:cubicBezTo>
                    <a:pt x="104" y="54"/>
                    <a:pt x="116" y="82"/>
                    <a:pt x="116" y="112"/>
                  </a:cubicBezTo>
                  <a:lnTo>
                    <a:pt x="116" y="116"/>
                  </a:lnTo>
                  <a:close/>
                  <a:moveTo>
                    <a:pt x="8" y="108"/>
                  </a:moveTo>
                  <a:cubicBezTo>
                    <a:pt x="108" y="108"/>
                    <a:pt x="108" y="108"/>
                    <a:pt x="108" y="108"/>
                  </a:cubicBezTo>
                  <a:cubicBezTo>
                    <a:pt x="107" y="82"/>
                    <a:pt x="96" y="57"/>
                    <a:pt x="77" y="39"/>
                  </a:cubicBezTo>
                  <a:cubicBezTo>
                    <a:pt x="59" y="20"/>
                    <a:pt x="34" y="9"/>
                    <a:pt x="8" y="8"/>
                  </a:cubicBezTo>
                  <a:lnTo>
                    <a:pt x="8" y="1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594590</xdr:colOff>
      <xdr:row>25</xdr:row>
      <xdr:rowOff>126131</xdr:rowOff>
    </xdr:from>
    <xdr:to>
      <xdr:col>6</xdr:col>
      <xdr:colOff>7215</xdr:colOff>
      <xdr:row>27</xdr:row>
      <xdr:rowOff>189632</xdr:rowOff>
    </xdr:to>
    <xdr:grpSp>
      <xdr:nvGrpSpPr>
        <xdr:cNvPr id="26" name="Grupo 25">
          <a:hlinkClick xmlns:r="http://schemas.openxmlformats.org/officeDocument/2006/relationships" r:id="rId5"/>
          <a:extLst>
            <a:ext uri="{FF2B5EF4-FFF2-40B4-BE49-F238E27FC236}">
              <a16:creationId xmlns:a16="http://schemas.microsoft.com/office/drawing/2014/main" id="{00000000-0008-0000-1600-00001A000000}"/>
            </a:ext>
          </a:extLst>
        </xdr:cNvPr>
        <xdr:cNvGrpSpPr/>
      </xdr:nvGrpSpPr>
      <xdr:grpSpPr>
        <a:xfrm>
          <a:off x="673965" y="5317256"/>
          <a:ext cx="3429000" cy="444501"/>
          <a:chOff x="12414250" y="460374"/>
          <a:chExt cx="3429000" cy="444501"/>
        </a:xfrm>
      </xdr:grpSpPr>
      <xdr:sp macro="" textlink="">
        <xdr:nvSpPr>
          <xdr:cNvPr id="27" name="Rectángulo: esquinas redondeadas 43">
            <a:extLst>
              <a:ext uri="{FF2B5EF4-FFF2-40B4-BE49-F238E27FC236}">
                <a16:creationId xmlns:a16="http://schemas.microsoft.com/office/drawing/2014/main" id="{00000000-0008-0000-1600-00001B000000}"/>
              </a:ext>
            </a:extLst>
          </xdr:cNvPr>
          <xdr:cNvSpPr/>
        </xdr:nvSpPr>
        <xdr:spPr>
          <a:xfrm>
            <a:off x="12907865" y="576038"/>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LIMITE DE VELOCIDAD</a:t>
            </a:r>
          </a:p>
        </xdr:txBody>
      </xdr:sp>
      <xdr:grpSp>
        <xdr:nvGrpSpPr>
          <xdr:cNvPr id="28" name="Группа 511">
            <a:extLst>
              <a:ext uri="{FF2B5EF4-FFF2-40B4-BE49-F238E27FC236}">
                <a16:creationId xmlns:a16="http://schemas.microsoft.com/office/drawing/2014/main" id="{00000000-0008-0000-1600-00001C000000}"/>
              </a:ext>
            </a:extLst>
          </xdr:cNvPr>
          <xdr:cNvGrpSpPr/>
        </xdr:nvGrpSpPr>
        <xdr:grpSpPr>
          <a:xfrm>
            <a:off x="12414250" y="460374"/>
            <a:ext cx="396875" cy="444501"/>
            <a:chOff x="4081427" y="3622389"/>
            <a:chExt cx="218125" cy="302560"/>
          </a:xfrm>
          <a:solidFill>
            <a:schemeClr val="bg1"/>
          </a:solidFill>
        </xdr:grpSpPr>
        <xdr:sp macro="" textlink="">
          <xdr:nvSpPr>
            <xdr:cNvPr id="29" name="Freeform 227">
              <a:extLst>
                <a:ext uri="{FF2B5EF4-FFF2-40B4-BE49-F238E27FC236}">
                  <a16:creationId xmlns:a16="http://schemas.microsoft.com/office/drawing/2014/main" id="{00000000-0008-0000-1600-00001D000000}"/>
                </a:ext>
              </a:extLst>
            </xdr:cNvPr>
            <xdr:cNvSpPr>
              <a:spLocks noEditPoints="1"/>
            </xdr:cNvSpPr>
          </xdr:nvSpPr>
          <xdr:spPr bwMode="auto">
            <a:xfrm>
              <a:off x="4081427" y="3754671"/>
              <a:ext cx="66141" cy="170278"/>
            </a:xfrm>
            <a:custGeom>
              <a:avLst/>
              <a:gdLst>
                <a:gd name="T0" fmla="*/ 47 w 47"/>
                <a:gd name="T1" fmla="*/ 121 h 121"/>
                <a:gd name="T2" fmla="*/ 0 w 47"/>
                <a:gd name="T3" fmla="*/ 121 h 121"/>
                <a:gd name="T4" fmla="*/ 0 w 47"/>
                <a:gd name="T5" fmla="*/ 0 h 121"/>
                <a:gd name="T6" fmla="*/ 47 w 47"/>
                <a:gd name="T7" fmla="*/ 0 h 121"/>
                <a:gd name="T8" fmla="*/ 47 w 47"/>
                <a:gd name="T9" fmla="*/ 121 h 121"/>
                <a:gd name="T10" fmla="*/ 7 w 47"/>
                <a:gd name="T11" fmla="*/ 114 h 121"/>
                <a:gd name="T12" fmla="*/ 41 w 47"/>
                <a:gd name="T13" fmla="*/ 114 h 121"/>
                <a:gd name="T14" fmla="*/ 41 w 47"/>
                <a:gd name="T15" fmla="*/ 7 h 121"/>
                <a:gd name="T16" fmla="*/ 7 w 47"/>
                <a:gd name="T17" fmla="*/ 7 h 121"/>
                <a:gd name="T18" fmla="*/ 7 w 47"/>
                <a:gd name="T19" fmla="*/ 114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21">
                  <a:moveTo>
                    <a:pt x="47" y="121"/>
                  </a:moveTo>
                  <a:lnTo>
                    <a:pt x="0" y="121"/>
                  </a:lnTo>
                  <a:lnTo>
                    <a:pt x="0" y="0"/>
                  </a:lnTo>
                  <a:lnTo>
                    <a:pt x="47" y="0"/>
                  </a:lnTo>
                  <a:lnTo>
                    <a:pt x="47" y="121"/>
                  </a:lnTo>
                  <a:close/>
                  <a:moveTo>
                    <a:pt x="7" y="114"/>
                  </a:moveTo>
                  <a:lnTo>
                    <a:pt x="41" y="114"/>
                  </a:lnTo>
                  <a:lnTo>
                    <a:pt x="41" y="7"/>
                  </a:lnTo>
                  <a:lnTo>
                    <a:pt x="7" y="7"/>
                  </a:lnTo>
                  <a:lnTo>
                    <a:pt x="7" y="11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30" name="Freeform 228">
              <a:extLst>
                <a:ext uri="{FF2B5EF4-FFF2-40B4-BE49-F238E27FC236}">
                  <a16:creationId xmlns:a16="http://schemas.microsoft.com/office/drawing/2014/main" id="{00000000-0008-0000-1600-00001E000000}"/>
                </a:ext>
              </a:extLst>
            </xdr:cNvPr>
            <xdr:cNvSpPr>
              <a:spLocks noEditPoints="1"/>
            </xdr:cNvSpPr>
          </xdr:nvSpPr>
          <xdr:spPr bwMode="auto">
            <a:xfrm>
              <a:off x="4233411" y="3802518"/>
              <a:ext cx="66141" cy="122431"/>
            </a:xfrm>
            <a:custGeom>
              <a:avLst/>
              <a:gdLst>
                <a:gd name="T0" fmla="*/ 47 w 47"/>
                <a:gd name="T1" fmla="*/ 87 h 87"/>
                <a:gd name="T2" fmla="*/ 0 w 47"/>
                <a:gd name="T3" fmla="*/ 87 h 87"/>
                <a:gd name="T4" fmla="*/ 0 w 47"/>
                <a:gd name="T5" fmla="*/ 0 h 87"/>
                <a:gd name="T6" fmla="*/ 47 w 47"/>
                <a:gd name="T7" fmla="*/ 0 h 87"/>
                <a:gd name="T8" fmla="*/ 47 w 47"/>
                <a:gd name="T9" fmla="*/ 87 h 87"/>
                <a:gd name="T10" fmla="*/ 7 w 47"/>
                <a:gd name="T11" fmla="*/ 80 h 87"/>
                <a:gd name="T12" fmla="*/ 40 w 47"/>
                <a:gd name="T13" fmla="*/ 80 h 87"/>
                <a:gd name="T14" fmla="*/ 40 w 47"/>
                <a:gd name="T15" fmla="*/ 6 h 87"/>
                <a:gd name="T16" fmla="*/ 7 w 47"/>
                <a:gd name="T17" fmla="*/ 6 h 87"/>
                <a:gd name="T18" fmla="*/ 7 w 47"/>
                <a:gd name="T19" fmla="*/ 80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87">
                  <a:moveTo>
                    <a:pt x="47" y="87"/>
                  </a:moveTo>
                  <a:lnTo>
                    <a:pt x="0" y="87"/>
                  </a:lnTo>
                  <a:lnTo>
                    <a:pt x="0" y="0"/>
                  </a:lnTo>
                  <a:lnTo>
                    <a:pt x="47" y="0"/>
                  </a:lnTo>
                  <a:lnTo>
                    <a:pt x="47" y="87"/>
                  </a:lnTo>
                  <a:close/>
                  <a:moveTo>
                    <a:pt x="7" y="80"/>
                  </a:moveTo>
                  <a:lnTo>
                    <a:pt x="40" y="80"/>
                  </a:lnTo>
                  <a:lnTo>
                    <a:pt x="40" y="6"/>
                  </a:lnTo>
                  <a:lnTo>
                    <a:pt x="7" y="6"/>
                  </a:lnTo>
                  <a:lnTo>
                    <a:pt x="7" y="8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31" name="Freeform 229">
              <a:extLst>
                <a:ext uri="{FF2B5EF4-FFF2-40B4-BE49-F238E27FC236}">
                  <a16:creationId xmlns:a16="http://schemas.microsoft.com/office/drawing/2014/main" id="{00000000-0008-0000-1600-00001F000000}"/>
                </a:ext>
              </a:extLst>
            </xdr:cNvPr>
            <xdr:cNvSpPr>
              <a:spLocks noEditPoints="1"/>
            </xdr:cNvSpPr>
          </xdr:nvSpPr>
          <xdr:spPr bwMode="auto">
            <a:xfrm>
              <a:off x="4157419" y="3622389"/>
              <a:ext cx="66141" cy="302560"/>
            </a:xfrm>
            <a:custGeom>
              <a:avLst/>
              <a:gdLst>
                <a:gd name="T0" fmla="*/ 47 w 47"/>
                <a:gd name="T1" fmla="*/ 215 h 215"/>
                <a:gd name="T2" fmla="*/ 0 w 47"/>
                <a:gd name="T3" fmla="*/ 215 h 215"/>
                <a:gd name="T4" fmla="*/ 0 w 47"/>
                <a:gd name="T5" fmla="*/ 0 h 215"/>
                <a:gd name="T6" fmla="*/ 47 w 47"/>
                <a:gd name="T7" fmla="*/ 0 h 215"/>
                <a:gd name="T8" fmla="*/ 47 w 47"/>
                <a:gd name="T9" fmla="*/ 215 h 215"/>
                <a:gd name="T10" fmla="*/ 7 w 47"/>
                <a:gd name="T11" fmla="*/ 208 h 215"/>
                <a:gd name="T12" fmla="*/ 41 w 47"/>
                <a:gd name="T13" fmla="*/ 208 h 215"/>
                <a:gd name="T14" fmla="*/ 41 w 47"/>
                <a:gd name="T15" fmla="*/ 6 h 215"/>
                <a:gd name="T16" fmla="*/ 7 w 47"/>
                <a:gd name="T17" fmla="*/ 6 h 215"/>
                <a:gd name="T18" fmla="*/ 7 w 47"/>
                <a:gd name="T19" fmla="*/ 208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215">
                  <a:moveTo>
                    <a:pt x="47" y="215"/>
                  </a:moveTo>
                  <a:lnTo>
                    <a:pt x="0" y="215"/>
                  </a:lnTo>
                  <a:lnTo>
                    <a:pt x="0" y="0"/>
                  </a:lnTo>
                  <a:lnTo>
                    <a:pt x="47" y="0"/>
                  </a:lnTo>
                  <a:lnTo>
                    <a:pt x="47" y="215"/>
                  </a:lnTo>
                  <a:close/>
                  <a:moveTo>
                    <a:pt x="7" y="208"/>
                  </a:moveTo>
                  <a:lnTo>
                    <a:pt x="41" y="208"/>
                  </a:lnTo>
                  <a:lnTo>
                    <a:pt x="41" y="6"/>
                  </a:lnTo>
                  <a:lnTo>
                    <a:pt x="7" y="6"/>
                  </a:lnTo>
                  <a:lnTo>
                    <a:pt x="7" y="2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507999</xdr:colOff>
      <xdr:row>36</xdr:row>
      <xdr:rowOff>79375</xdr:rowOff>
    </xdr:from>
    <xdr:to>
      <xdr:col>5</xdr:col>
      <xdr:colOff>698500</xdr:colOff>
      <xdr:row>38</xdr:row>
      <xdr:rowOff>111125</xdr:rowOff>
    </xdr:to>
    <xdr:grpSp>
      <xdr:nvGrpSpPr>
        <xdr:cNvPr id="32" name="Grupo 31">
          <a:extLst>
            <a:ext uri="{FF2B5EF4-FFF2-40B4-BE49-F238E27FC236}">
              <a16:creationId xmlns:a16="http://schemas.microsoft.com/office/drawing/2014/main" id="{00000000-0008-0000-1600-000020000000}"/>
            </a:ext>
          </a:extLst>
        </xdr:cNvPr>
        <xdr:cNvGrpSpPr/>
      </xdr:nvGrpSpPr>
      <xdr:grpSpPr>
        <a:xfrm>
          <a:off x="587374" y="7366000"/>
          <a:ext cx="3444876" cy="412750"/>
          <a:chOff x="12557124" y="650875"/>
          <a:chExt cx="3444876" cy="412750"/>
        </a:xfrm>
      </xdr:grpSpPr>
      <xdr:sp macro="" textlink="">
        <xdr:nvSpPr>
          <xdr:cNvPr id="33" name="Rectángulo: esquinas redondeadas 60">
            <a:extLst>
              <a:ext uri="{FF2B5EF4-FFF2-40B4-BE49-F238E27FC236}">
                <a16:creationId xmlns:a16="http://schemas.microsoft.com/office/drawing/2014/main" id="{00000000-0008-0000-1600-000021000000}"/>
              </a:ext>
            </a:extLst>
          </xdr:cNvPr>
          <xdr:cNvSpPr/>
        </xdr:nvSpPr>
        <xdr:spPr>
          <a:xfrm>
            <a:off x="13066615" y="687164"/>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DOCUMENTOS DEL PROGRAMA</a:t>
            </a:r>
          </a:p>
        </xdr:txBody>
      </xdr:sp>
      <xdr:grpSp>
        <xdr:nvGrpSpPr>
          <xdr:cNvPr id="34" name="Group 696">
            <a:extLst>
              <a:ext uri="{FF2B5EF4-FFF2-40B4-BE49-F238E27FC236}">
                <a16:creationId xmlns:a16="http://schemas.microsoft.com/office/drawing/2014/main" id="{00000000-0008-0000-1600-000022000000}"/>
              </a:ext>
            </a:extLst>
          </xdr:cNvPr>
          <xdr:cNvGrpSpPr/>
        </xdr:nvGrpSpPr>
        <xdr:grpSpPr>
          <a:xfrm>
            <a:off x="12557124" y="650875"/>
            <a:ext cx="460375" cy="412750"/>
            <a:chOff x="2475342" y="3642305"/>
            <a:chExt cx="301788" cy="289214"/>
          </a:xfrm>
          <a:solidFill>
            <a:schemeClr val="bg1"/>
          </a:solidFill>
        </xdr:grpSpPr>
        <xdr:sp macro="" textlink="">
          <xdr:nvSpPr>
            <xdr:cNvPr id="35" name="Freeform 210">
              <a:extLst>
                <a:ext uri="{FF2B5EF4-FFF2-40B4-BE49-F238E27FC236}">
                  <a16:creationId xmlns:a16="http://schemas.microsoft.com/office/drawing/2014/main" id="{00000000-0008-0000-1600-000023000000}"/>
                </a:ext>
              </a:extLst>
            </xdr:cNvPr>
            <xdr:cNvSpPr>
              <a:spLocks noEditPoints="1"/>
            </xdr:cNvSpPr>
          </xdr:nvSpPr>
          <xdr:spPr bwMode="auto">
            <a:xfrm>
              <a:off x="2710066" y="3642305"/>
              <a:ext cx="67064" cy="289214"/>
            </a:xfrm>
            <a:custGeom>
              <a:avLst/>
              <a:gdLst>
                <a:gd name="T0" fmla="*/ 9 w 32"/>
                <a:gd name="T1" fmla="*/ 9 h 138"/>
                <a:gd name="T2" fmla="*/ 0 w 32"/>
                <a:gd name="T3" fmla="*/ 9 h 138"/>
                <a:gd name="T4" fmla="*/ 0 w 32"/>
                <a:gd name="T5" fmla="*/ 34 h 138"/>
                <a:gd name="T6" fmla="*/ 5 w 32"/>
                <a:gd name="T7" fmla="*/ 34 h 138"/>
                <a:gd name="T8" fmla="*/ 5 w 32"/>
                <a:gd name="T9" fmla="*/ 14 h 138"/>
                <a:gd name="T10" fmla="*/ 9 w 32"/>
                <a:gd name="T11" fmla="*/ 14 h 138"/>
                <a:gd name="T12" fmla="*/ 9 w 32"/>
                <a:gd name="T13" fmla="*/ 116 h 138"/>
                <a:gd name="T14" fmla="*/ 21 w 32"/>
                <a:gd name="T15" fmla="*/ 138 h 138"/>
                <a:gd name="T16" fmla="*/ 32 w 32"/>
                <a:gd name="T17" fmla="*/ 116 h 138"/>
                <a:gd name="T18" fmla="*/ 32 w 32"/>
                <a:gd name="T19" fmla="*/ 0 h 138"/>
                <a:gd name="T20" fmla="*/ 9 w 32"/>
                <a:gd name="T21" fmla="*/ 0 h 138"/>
                <a:gd name="T22" fmla="*/ 9 w 32"/>
                <a:gd name="T23" fmla="*/ 9 h 138"/>
                <a:gd name="T24" fmla="*/ 14 w 32"/>
                <a:gd name="T25" fmla="*/ 5 h 138"/>
                <a:gd name="T26" fmla="*/ 27 w 32"/>
                <a:gd name="T27" fmla="*/ 5 h 138"/>
                <a:gd name="T28" fmla="*/ 27 w 32"/>
                <a:gd name="T29" fmla="*/ 115 h 138"/>
                <a:gd name="T30" fmla="*/ 21 w 32"/>
                <a:gd name="T31" fmla="*/ 128 h 138"/>
                <a:gd name="T32" fmla="*/ 14 w 32"/>
                <a:gd name="T33" fmla="*/ 115 h 138"/>
                <a:gd name="T34" fmla="*/ 14 w 32"/>
                <a:gd name="T35" fmla="*/ 5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2" h="138">
                  <a:moveTo>
                    <a:pt x="9" y="9"/>
                  </a:moveTo>
                  <a:lnTo>
                    <a:pt x="0" y="9"/>
                  </a:lnTo>
                  <a:lnTo>
                    <a:pt x="0" y="34"/>
                  </a:lnTo>
                  <a:lnTo>
                    <a:pt x="5" y="34"/>
                  </a:lnTo>
                  <a:lnTo>
                    <a:pt x="5" y="14"/>
                  </a:lnTo>
                  <a:lnTo>
                    <a:pt x="9" y="14"/>
                  </a:lnTo>
                  <a:lnTo>
                    <a:pt x="9" y="116"/>
                  </a:lnTo>
                  <a:lnTo>
                    <a:pt x="21" y="138"/>
                  </a:lnTo>
                  <a:lnTo>
                    <a:pt x="32" y="116"/>
                  </a:lnTo>
                  <a:lnTo>
                    <a:pt x="32" y="0"/>
                  </a:lnTo>
                  <a:lnTo>
                    <a:pt x="9" y="0"/>
                  </a:lnTo>
                  <a:lnTo>
                    <a:pt x="9" y="9"/>
                  </a:lnTo>
                  <a:close/>
                  <a:moveTo>
                    <a:pt x="14" y="5"/>
                  </a:moveTo>
                  <a:lnTo>
                    <a:pt x="27" y="5"/>
                  </a:lnTo>
                  <a:lnTo>
                    <a:pt x="27" y="115"/>
                  </a:lnTo>
                  <a:lnTo>
                    <a:pt x="21" y="128"/>
                  </a:lnTo>
                  <a:lnTo>
                    <a:pt x="14" y="115"/>
                  </a:lnTo>
                  <a:lnTo>
                    <a:pt x="14" y="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36" name="Freeform 211">
              <a:extLst>
                <a:ext uri="{FF2B5EF4-FFF2-40B4-BE49-F238E27FC236}">
                  <a16:creationId xmlns:a16="http://schemas.microsoft.com/office/drawing/2014/main" id="{00000000-0008-0000-1600-000024000000}"/>
                </a:ext>
              </a:extLst>
            </xdr:cNvPr>
            <xdr:cNvSpPr>
              <a:spLocks noEditPoints="1"/>
            </xdr:cNvSpPr>
          </xdr:nvSpPr>
          <xdr:spPr bwMode="auto">
            <a:xfrm>
              <a:off x="2475342" y="3642305"/>
              <a:ext cx="211671" cy="285022"/>
            </a:xfrm>
            <a:custGeom>
              <a:avLst/>
              <a:gdLst>
                <a:gd name="T0" fmla="*/ 101 w 101"/>
                <a:gd name="T1" fmla="*/ 136 h 136"/>
                <a:gd name="T2" fmla="*/ 6 w 101"/>
                <a:gd name="T3" fmla="*/ 0 h 136"/>
                <a:gd name="T4" fmla="*/ 0 w 101"/>
                <a:gd name="T5" fmla="*/ 12 h 136"/>
                <a:gd name="T6" fmla="*/ 6 w 101"/>
                <a:gd name="T7" fmla="*/ 16 h 136"/>
                <a:gd name="T8" fmla="*/ 0 w 101"/>
                <a:gd name="T9" fmla="*/ 30 h 136"/>
                <a:gd name="T10" fmla="*/ 6 w 101"/>
                <a:gd name="T11" fmla="*/ 34 h 136"/>
                <a:gd name="T12" fmla="*/ 0 w 101"/>
                <a:gd name="T13" fmla="*/ 48 h 136"/>
                <a:gd name="T14" fmla="*/ 6 w 101"/>
                <a:gd name="T15" fmla="*/ 52 h 136"/>
                <a:gd name="T16" fmla="*/ 0 w 101"/>
                <a:gd name="T17" fmla="*/ 66 h 136"/>
                <a:gd name="T18" fmla="*/ 6 w 101"/>
                <a:gd name="T19" fmla="*/ 70 h 136"/>
                <a:gd name="T20" fmla="*/ 0 w 101"/>
                <a:gd name="T21" fmla="*/ 84 h 136"/>
                <a:gd name="T22" fmla="*/ 6 w 101"/>
                <a:gd name="T23" fmla="*/ 88 h 136"/>
                <a:gd name="T24" fmla="*/ 0 w 101"/>
                <a:gd name="T25" fmla="*/ 102 h 136"/>
                <a:gd name="T26" fmla="*/ 6 w 101"/>
                <a:gd name="T27" fmla="*/ 106 h 136"/>
                <a:gd name="T28" fmla="*/ 0 w 101"/>
                <a:gd name="T29" fmla="*/ 120 h 136"/>
                <a:gd name="T30" fmla="*/ 6 w 101"/>
                <a:gd name="T31" fmla="*/ 124 h 136"/>
                <a:gd name="T32" fmla="*/ 97 w 101"/>
                <a:gd name="T33" fmla="*/ 131 h 136"/>
                <a:gd name="T34" fmla="*/ 79 w 101"/>
                <a:gd name="T35" fmla="*/ 5 h 136"/>
                <a:gd name="T36" fmla="*/ 97 w 101"/>
                <a:gd name="T37" fmla="*/ 131 h 136"/>
                <a:gd name="T38" fmla="*/ 18 w 101"/>
                <a:gd name="T39" fmla="*/ 106 h 136"/>
                <a:gd name="T40" fmla="*/ 11 w 101"/>
                <a:gd name="T41" fmla="*/ 102 h 136"/>
                <a:gd name="T42" fmla="*/ 18 w 101"/>
                <a:gd name="T43" fmla="*/ 88 h 136"/>
                <a:gd name="T44" fmla="*/ 11 w 101"/>
                <a:gd name="T45" fmla="*/ 84 h 136"/>
                <a:gd name="T46" fmla="*/ 18 w 101"/>
                <a:gd name="T47" fmla="*/ 70 h 136"/>
                <a:gd name="T48" fmla="*/ 11 w 101"/>
                <a:gd name="T49" fmla="*/ 66 h 136"/>
                <a:gd name="T50" fmla="*/ 18 w 101"/>
                <a:gd name="T51" fmla="*/ 52 h 136"/>
                <a:gd name="T52" fmla="*/ 11 w 101"/>
                <a:gd name="T53" fmla="*/ 48 h 136"/>
                <a:gd name="T54" fmla="*/ 18 w 101"/>
                <a:gd name="T55" fmla="*/ 34 h 136"/>
                <a:gd name="T56" fmla="*/ 11 w 101"/>
                <a:gd name="T57" fmla="*/ 30 h 136"/>
                <a:gd name="T58" fmla="*/ 18 w 101"/>
                <a:gd name="T59" fmla="*/ 16 h 136"/>
                <a:gd name="T60" fmla="*/ 11 w 101"/>
                <a:gd name="T61" fmla="*/ 12 h 136"/>
                <a:gd name="T62" fmla="*/ 74 w 101"/>
                <a:gd name="T63" fmla="*/ 5 h 136"/>
                <a:gd name="T64" fmla="*/ 11 w 101"/>
                <a:gd name="T65" fmla="*/ 131 h 136"/>
                <a:gd name="T66" fmla="*/ 18 w 101"/>
                <a:gd name="T67" fmla="*/ 124 h 136"/>
                <a:gd name="T68" fmla="*/ 11 w 101"/>
                <a:gd name="T69" fmla="*/ 120 h 1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101" h="136">
                  <a:moveTo>
                    <a:pt x="6" y="136"/>
                  </a:moveTo>
                  <a:lnTo>
                    <a:pt x="101" y="136"/>
                  </a:lnTo>
                  <a:lnTo>
                    <a:pt x="101" y="0"/>
                  </a:lnTo>
                  <a:lnTo>
                    <a:pt x="6" y="0"/>
                  </a:lnTo>
                  <a:lnTo>
                    <a:pt x="6" y="12"/>
                  </a:lnTo>
                  <a:lnTo>
                    <a:pt x="0" y="12"/>
                  </a:lnTo>
                  <a:lnTo>
                    <a:pt x="0" y="16"/>
                  </a:lnTo>
                  <a:lnTo>
                    <a:pt x="6" y="16"/>
                  </a:lnTo>
                  <a:lnTo>
                    <a:pt x="6" y="30"/>
                  </a:lnTo>
                  <a:lnTo>
                    <a:pt x="0" y="30"/>
                  </a:lnTo>
                  <a:lnTo>
                    <a:pt x="0" y="34"/>
                  </a:lnTo>
                  <a:lnTo>
                    <a:pt x="6" y="34"/>
                  </a:lnTo>
                  <a:lnTo>
                    <a:pt x="6" y="48"/>
                  </a:lnTo>
                  <a:lnTo>
                    <a:pt x="0" y="48"/>
                  </a:lnTo>
                  <a:lnTo>
                    <a:pt x="0" y="52"/>
                  </a:lnTo>
                  <a:lnTo>
                    <a:pt x="6" y="52"/>
                  </a:lnTo>
                  <a:lnTo>
                    <a:pt x="6" y="66"/>
                  </a:lnTo>
                  <a:lnTo>
                    <a:pt x="0" y="66"/>
                  </a:lnTo>
                  <a:lnTo>
                    <a:pt x="0" y="70"/>
                  </a:lnTo>
                  <a:lnTo>
                    <a:pt x="6" y="70"/>
                  </a:lnTo>
                  <a:lnTo>
                    <a:pt x="6" y="84"/>
                  </a:lnTo>
                  <a:lnTo>
                    <a:pt x="0" y="84"/>
                  </a:lnTo>
                  <a:lnTo>
                    <a:pt x="0" y="88"/>
                  </a:lnTo>
                  <a:lnTo>
                    <a:pt x="6" y="88"/>
                  </a:lnTo>
                  <a:lnTo>
                    <a:pt x="6" y="102"/>
                  </a:lnTo>
                  <a:lnTo>
                    <a:pt x="0" y="102"/>
                  </a:lnTo>
                  <a:lnTo>
                    <a:pt x="0" y="106"/>
                  </a:lnTo>
                  <a:lnTo>
                    <a:pt x="6" y="106"/>
                  </a:lnTo>
                  <a:lnTo>
                    <a:pt x="6" y="120"/>
                  </a:lnTo>
                  <a:lnTo>
                    <a:pt x="0" y="120"/>
                  </a:lnTo>
                  <a:lnTo>
                    <a:pt x="0" y="124"/>
                  </a:lnTo>
                  <a:lnTo>
                    <a:pt x="6" y="124"/>
                  </a:lnTo>
                  <a:lnTo>
                    <a:pt x="6" y="136"/>
                  </a:lnTo>
                  <a:close/>
                  <a:moveTo>
                    <a:pt x="97" y="131"/>
                  </a:moveTo>
                  <a:lnTo>
                    <a:pt x="79" y="131"/>
                  </a:lnTo>
                  <a:lnTo>
                    <a:pt x="79" y="5"/>
                  </a:lnTo>
                  <a:lnTo>
                    <a:pt x="97" y="5"/>
                  </a:lnTo>
                  <a:lnTo>
                    <a:pt x="97" y="131"/>
                  </a:lnTo>
                  <a:close/>
                  <a:moveTo>
                    <a:pt x="11" y="106"/>
                  </a:moveTo>
                  <a:lnTo>
                    <a:pt x="18" y="106"/>
                  </a:lnTo>
                  <a:lnTo>
                    <a:pt x="18" y="102"/>
                  </a:lnTo>
                  <a:lnTo>
                    <a:pt x="11" y="102"/>
                  </a:lnTo>
                  <a:lnTo>
                    <a:pt x="11" y="88"/>
                  </a:lnTo>
                  <a:lnTo>
                    <a:pt x="18" y="88"/>
                  </a:lnTo>
                  <a:lnTo>
                    <a:pt x="18" y="84"/>
                  </a:lnTo>
                  <a:lnTo>
                    <a:pt x="11" y="84"/>
                  </a:lnTo>
                  <a:lnTo>
                    <a:pt x="11" y="70"/>
                  </a:lnTo>
                  <a:lnTo>
                    <a:pt x="18" y="70"/>
                  </a:lnTo>
                  <a:lnTo>
                    <a:pt x="18" y="66"/>
                  </a:lnTo>
                  <a:lnTo>
                    <a:pt x="11" y="66"/>
                  </a:lnTo>
                  <a:lnTo>
                    <a:pt x="11" y="52"/>
                  </a:lnTo>
                  <a:lnTo>
                    <a:pt x="18" y="52"/>
                  </a:lnTo>
                  <a:lnTo>
                    <a:pt x="18" y="48"/>
                  </a:lnTo>
                  <a:lnTo>
                    <a:pt x="11" y="48"/>
                  </a:lnTo>
                  <a:lnTo>
                    <a:pt x="11" y="34"/>
                  </a:lnTo>
                  <a:lnTo>
                    <a:pt x="18" y="34"/>
                  </a:lnTo>
                  <a:lnTo>
                    <a:pt x="18" y="30"/>
                  </a:lnTo>
                  <a:lnTo>
                    <a:pt x="11" y="30"/>
                  </a:lnTo>
                  <a:lnTo>
                    <a:pt x="11" y="16"/>
                  </a:lnTo>
                  <a:lnTo>
                    <a:pt x="18" y="16"/>
                  </a:lnTo>
                  <a:lnTo>
                    <a:pt x="18" y="12"/>
                  </a:lnTo>
                  <a:lnTo>
                    <a:pt x="11" y="12"/>
                  </a:lnTo>
                  <a:lnTo>
                    <a:pt x="11" y="5"/>
                  </a:lnTo>
                  <a:lnTo>
                    <a:pt x="74" y="5"/>
                  </a:lnTo>
                  <a:lnTo>
                    <a:pt x="74" y="131"/>
                  </a:lnTo>
                  <a:lnTo>
                    <a:pt x="11" y="131"/>
                  </a:lnTo>
                  <a:lnTo>
                    <a:pt x="11" y="124"/>
                  </a:lnTo>
                  <a:lnTo>
                    <a:pt x="18" y="124"/>
                  </a:lnTo>
                  <a:lnTo>
                    <a:pt x="18" y="120"/>
                  </a:lnTo>
                  <a:lnTo>
                    <a:pt x="11" y="120"/>
                  </a:lnTo>
                  <a:lnTo>
                    <a:pt x="11" y="10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18</xdr:col>
      <xdr:colOff>285749</xdr:colOff>
      <xdr:row>9</xdr:row>
      <xdr:rowOff>142875</xdr:rowOff>
    </xdr:from>
    <xdr:to>
      <xdr:col>31</xdr:col>
      <xdr:colOff>428625</xdr:colOff>
      <xdr:row>41</xdr:row>
      <xdr:rowOff>142875</xdr:rowOff>
    </xdr:to>
    <xdr:graphicFrame macro="">
      <xdr:nvGraphicFramePr>
        <xdr:cNvPr id="37" name="Gráfico 36">
          <a:extLst>
            <a:ext uri="{FF2B5EF4-FFF2-40B4-BE49-F238E27FC236}">
              <a16:creationId xmlns:a16="http://schemas.microsoft.com/office/drawing/2014/main" id="{00000000-0008-0000-1600-000025000000}"/>
            </a:ext>
            <a:ext uri="{147F2762-F138-4A5C-976F-8EAC2B608ADB}">
              <a16:predDERef xmlns:a16="http://schemas.microsoft.com/office/drawing/2014/main" pred="{00000000-0008-0000-2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40856</xdr:colOff>
      <xdr:row>24</xdr:row>
      <xdr:rowOff>126249</xdr:rowOff>
    </xdr:from>
    <xdr:to>
      <xdr:col>25</xdr:col>
      <xdr:colOff>263272</xdr:colOff>
      <xdr:row>27</xdr:row>
      <xdr:rowOff>84640</xdr:rowOff>
    </xdr:to>
    <xdr:sp macro="" textlink="'PGR Gestión de la Velocidad'!$BR$26">
      <xdr:nvSpPr>
        <xdr:cNvPr id="38" name="Diagrama de flujo: conector 47">
          <a:extLst>
            <a:ext uri="{FF2B5EF4-FFF2-40B4-BE49-F238E27FC236}">
              <a16:creationId xmlns:a16="http://schemas.microsoft.com/office/drawing/2014/main" id="{00000000-0008-0000-1600-000026000000}"/>
            </a:ext>
          </a:extLst>
        </xdr:cNvPr>
        <xdr:cNvSpPr/>
      </xdr:nvSpPr>
      <xdr:spPr>
        <a:xfrm>
          <a:off x="18709856" y="5612649"/>
          <a:ext cx="984416" cy="529891"/>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DEE5AD-F38E-4635-BB42-A882D1C0751C}" type="TxLink">
            <a:rPr lang="en-US" sz="2000" b="0" i="0" u="none" strike="noStrike">
              <a:solidFill>
                <a:schemeClr val="bg1"/>
              </a:solidFill>
              <a:latin typeface="Gentium Basic"/>
              <a:cs typeface="Calibri"/>
            </a:rPr>
            <a:pPr algn="ctr"/>
            <a:t>31%</a:t>
          </a:fld>
          <a:endParaRPr lang="es-CO" sz="2000" b="1">
            <a:solidFill>
              <a:schemeClr val="bg1"/>
            </a:solidFill>
          </a:endParaRPr>
        </a:p>
      </xdr:txBody>
    </xdr:sp>
    <xdr:clientData/>
  </xdr:twoCellAnchor>
  <xdr:twoCellAnchor>
    <xdr:from>
      <xdr:col>1</xdr:col>
      <xdr:colOff>71646</xdr:colOff>
      <xdr:row>13</xdr:row>
      <xdr:rowOff>161836</xdr:rowOff>
    </xdr:from>
    <xdr:to>
      <xdr:col>6</xdr:col>
      <xdr:colOff>623686</xdr:colOff>
      <xdr:row>16</xdr:row>
      <xdr:rowOff>152248</xdr:rowOff>
    </xdr:to>
    <xdr:sp macro="" textlink="">
      <xdr:nvSpPr>
        <xdr:cNvPr id="39" name="Rectángulo 38">
          <a:extLst>
            <a:ext uri="{FF2B5EF4-FFF2-40B4-BE49-F238E27FC236}">
              <a16:creationId xmlns:a16="http://schemas.microsoft.com/office/drawing/2014/main" id="{00000000-0008-0000-1600-000027000000}"/>
            </a:ext>
            <a:ext uri="{147F2762-F138-4A5C-976F-8EAC2B608ADB}">
              <a16:predDERef xmlns:a16="http://schemas.microsoft.com/office/drawing/2014/main" pred="{00000000-0008-0000-2400-000026000000}"/>
            </a:ext>
          </a:extLst>
        </xdr:cNvPr>
        <xdr:cNvSpPr/>
      </xdr:nvSpPr>
      <xdr:spPr>
        <a:xfrm>
          <a:off x="147846" y="3105061"/>
          <a:ext cx="4562065"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GESTIÓN DE</a:t>
          </a:r>
          <a:r>
            <a:rPr lang="es-MX" sz="1800" b="1" baseline="0">
              <a:solidFill>
                <a:schemeClr val="bg1"/>
              </a:solidFill>
              <a:latin typeface="Arial" panose="020B0604020202020204" pitchFamily="34" charset="0"/>
              <a:cs typeface="Arial" panose="020B0604020202020204" pitchFamily="34" charset="0"/>
            </a:rPr>
            <a:t> INDICADORES</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88964</xdr:colOff>
      <xdr:row>32</xdr:row>
      <xdr:rowOff>109879</xdr:rowOff>
    </xdr:from>
    <xdr:to>
      <xdr:col>6</xdr:col>
      <xdr:colOff>641004</xdr:colOff>
      <xdr:row>35</xdr:row>
      <xdr:rowOff>100291</xdr:rowOff>
    </xdr:to>
    <xdr:sp macro="" textlink="">
      <xdr:nvSpPr>
        <xdr:cNvPr id="41" name="Rectángulo 40">
          <a:extLst>
            <a:ext uri="{FF2B5EF4-FFF2-40B4-BE49-F238E27FC236}">
              <a16:creationId xmlns:a16="http://schemas.microsoft.com/office/drawing/2014/main" id="{00000000-0008-0000-1600-000029000000}"/>
            </a:ext>
            <a:ext uri="{147F2762-F138-4A5C-976F-8EAC2B608ADB}">
              <a16:predDERef xmlns:a16="http://schemas.microsoft.com/office/drawing/2014/main" pred="{00000000-0008-0000-2400-000027000000}"/>
            </a:ext>
          </a:extLst>
        </xdr:cNvPr>
        <xdr:cNvSpPr/>
      </xdr:nvSpPr>
      <xdr:spPr>
        <a:xfrm>
          <a:off x="165164" y="7120279"/>
          <a:ext cx="4571590"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DOCUMENTOS DEL PROGRAMA</a:t>
          </a:r>
        </a:p>
      </xdr:txBody>
    </xdr:sp>
    <xdr:clientData/>
  </xdr:twoCellAnchor>
  <xdr:twoCellAnchor>
    <xdr:from>
      <xdr:col>29</xdr:col>
      <xdr:colOff>533400</xdr:colOff>
      <xdr:row>5</xdr:row>
      <xdr:rowOff>133350</xdr:rowOff>
    </xdr:from>
    <xdr:to>
      <xdr:col>30</xdr:col>
      <xdr:colOff>747712</xdr:colOff>
      <xdr:row>9</xdr:row>
      <xdr:rowOff>80962</xdr:rowOff>
    </xdr:to>
    <xdr:sp macro="" textlink="">
      <xdr:nvSpPr>
        <xdr:cNvPr id="40" name="Freeform 439">
          <a:hlinkClick xmlns:r="http://schemas.openxmlformats.org/officeDocument/2006/relationships" r:id="rId7"/>
          <a:extLst>
            <a:ext uri="{FF2B5EF4-FFF2-40B4-BE49-F238E27FC236}">
              <a16:creationId xmlns:a16="http://schemas.microsoft.com/office/drawing/2014/main" id="{00000000-0008-0000-1600-000028000000}"/>
            </a:ext>
          </a:extLst>
        </xdr:cNvPr>
        <xdr:cNvSpPr>
          <a:spLocks noEditPoints="1"/>
        </xdr:cNvSpPr>
      </xdr:nvSpPr>
      <xdr:spPr bwMode="auto">
        <a:xfrm flipH="1">
          <a:off x="23583900" y="1924050"/>
          <a:ext cx="976312" cy="78581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xdr:from>
      <xdr:col>1</xdr:col>
      <xdr:colOff>561397</xdr:colOff>
      <xdr:row>28</xdr:row>
      <xdr:rowOff>189345</xdr:rowOff>
    </xdr:from>
    <xdr:to>
      <xdr:col>6</xdr:col>
      <xdr:colOff>5772</xdr:colOff>
      <xdr:row>31</xdr:row>
      <xdr:rowOff>109969</xdr:rowOff>
    </xdr:to>
    <xdr:grpSp>
      <xdr:nvGrpSpPr>
        <xdr:cNvPr id="5" name="Grupo 4">
          <a:hlinkClick xmlns:r="http://schemas.openxmlformats.org/officeDocument/2006/relationships" r:id="rId8"/>
          <a:extLst>
            <a:ext uri="{FF2B5EF4-FFF2-40B4-BE49-F238E27FC236}">
              <a16:creationId xmlns:a16="http://schemas.microsoft.com/office/drawing/2014/main" id="{00000000-0008-0000-1600-000005000000}"/>
            </a:ext>
          </a:extLst>
        </xdr:cNvPr>
        <xdr:cNvGrpSpPr/>
      </xdr:nvGrpSpPr>
      <xdr:grpSpPr>
        <a:xfrm>
          <a:off x="640772" y="5951970"/>
          <a:ext cx="3460750" cy="492124"/>
          <a:chOff x="10604500" y="1063625"/>
          <a:chExt cx="3460750" cy="492124"/>
        </a:xfrm>
      </xdr:grpSpPr>
      <xdr:sp macro="" textlink="">
        <xdr:nvSpPr>
          <xdr:cNvPr id="49" name="Rectángulo: esquinas redondeadas 33">
            <a:extLst>
              <a:ext uri="{FF2B5EF4-FFF2-40B4-BE49-F238E27FC236}">
                <a16:creationId xmlns:a16="http://schemas.microsoft.com/office/drawing/2014/main" id="{00000000-0008-0000-1600-000031000000}"/>
              </a:ext>
            </a:extLst>
          </xdr:cNvPr>
          <xdr:cNvSpPr/>
        </xdr:nvSpPr>
        <xdr:spPr>
          <a:xfrm>
            <a:off x="11129865" y="1179287"/>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CUMPLIMIENTO DE LIMITES DE VEL</a:t>
            </a:r>
          </a:p>
        </xdr:txBody>
      </xdr:sp>
      <xdr:grpSp>
        <xdr:nvGrpSpPr>
          <xdr:cNvPr id="50" name="Группа 510">
            <a:extLst>
              <a:ext uri="{FF2B5EF4-FFF2-40B4-BE49-F238E27FC236}">
                <a16:creationId xmlns:a16="http://schemas.microsoft.com/office/drawing/2014/main" id="{00000000-0008-0000-1600-000032000000}"/>
              </a:ext>
            </a:extLst>
          </xdr:cNvPr>
          <xdr:cNvGrpSpPr/>
        </xdr:nvGrpSpPr>
        <xdr:grpSpPr>
          <a:xfrm>
            <a:off x="10604500" y="1063625"/>
            <a:ext cx="428625" cy="492124"/>
            <a:chOff x="3646586" y="3622389"/>
            <a:chExt cx="302560" cy="302560"/>
          </a:xfrm>
          <a:solidFill>
            <a:schemeClr val="bg1"/>
          </a:solidFill>
        </xdr:grpSpPr>
        <xdr:sp macro="" textlink="">
          <xdr:nvSpPr>
            <xdr:cNvPr id="51" name="Freeform 225">
              <a:extLst>
                <a:ext uri="{FF2B5EF4-FFF2-40B4-BE49-F238E27FC236}">
                  <a16:creationId xmlns:a16="http://schemas.microsoft.com/office/drawing/2014/main" id="{00000000-0008-0000-1600-000033000000}"/>
                </a:ext>
              </a:extLst>
            </xdr:cNvPr>
            <xdr:cNvSpPr>
              <a:spLocks noEditPoints="1"/>
            </xdr:cNvSpPr>
          </xdr:nvSpPr>
          <xdr:spPr bwMode="auto">
            <a:xfrm>
              <a:off x="3646586" y="3660385"/>
              <a:ext cx="264564" cy="264564"/>
            </a:xfrm>
            <a:custGeom>
              <a:avLst/>
              <a:gdLst>
                <a:gd name="T0" fmla="*/ 112 w 224"/>
                <a:gd name="T1" fmla="*/ 224 h 224"/>
                <a:gd name="T2" fmla="*/ 33 w 224"/>
                <a:gd name="T3" fmla="*/ 192 h 224"/>
                <a:gd name="T4" fmla="*/ 0 w 224"/>
                <a:gd name="T5" fmla="*/ 112 h 224"/>
                <a:gd name="T6" fmla="*/ 32 w 224"/>
                <a:gd name="T7" fmla="*/ 33 h 224"/>
                <a:gd name="T8" fmla="*/ 112 w 224"/>
                <a:gd name="T9" fmla="*/ 0 h 224"/>
                <a:gd name="T10" fmla="*/ 116 w 224"/>
                <a:gd name="T11" fmla="*/ 0 h 224"/>
                <a:gd name="T12" fmla="*/ 116 w 224"/>
                <a:gd name="T13" fmla="*/ 108 h 224"/>
                <a:gd name="T14" fmla="*/ 224 w 224"/>
                <a:gd name="T15" fmla="*/ 108 h 224"/>
                <a:gd name="T16" fmla="*/ 224 w 224"/>
                <a:gd name="T17" fmla="*/ 112 h 224"/>
                <a:gd name="T18" fmla="*/ 191 w 224"/>
                <a:gd name="T19" fmla="*/ 192 h 224"/>
                <a:gd name="T20" fmla="*/ 112 w 224"/>
                <a:gd name="T21" fmla="*/ 224 h 224"/>
                <a:gd name="T22" fmla="*/ 112 w 224"/>
                <a:gd name="T23" fmla="*/ 224 h 224"/>
                <a:gd name="T24" fmla="*/ 108 w 224"/>
                <a:gd name="T25" fmla="*/ 8 h 224"/>
                <a:gd name="T26" fmla="*/ 38 w 224"/>
                <a:gd name="T27" fmla="*/ 39 h 224"/>
                <a:gd name="T28" fmla="*/ 8 w 224"/>
                <a:gd name="T29" fmla="*/ 112 h 224"/>
                <a:gd name="T30" fmla="*/ 38 w 224"/>
                <a:gd name="T31" fmla="*/ 186 h 224"/>
                <a:gd name="T32" fmla="*/ 112 w 224"/>
                <a:gd name="T33" fmla="*/ 216 h 224"/>
                <a:gd name="T34" fmla="*/ 112 w 224"/>
                <a:gd name="T35" fmla="*/ 216 h 224"/>
                <a:gd name="T36" fmla="*/ 112 w 224"/>
                <a:gd name="T37" fmla="*/ 216 h 224"/>
                <a:gd name="T38" fmla="*/ 185 w 224"/>
                <a:gd name="T39" fmla="*/ 186 h 224"/>
                <a:gd name="T40" fmla="*/ 216 w 224"/>
                <a:gd name="T41" fmla="*/ 116 h 224"/>
                <a:gd name="T42" fmla="*/ 108 w 224"/>
                <a:gd name="T43" fmla="*/ 116 h 224"/>
                <a:gd name="T44" fmla="*/ 108 w 224"/>
                <a:gd name="T45" fmla="*/ 8 h 2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224" h="224">
                  <a:moveTo>
                    <a:pt x="112" y="224"/>
                  </a:moveTo>
                  <a:cubicBezTo>
                    <a:pt x="82" y="224"/>
                    <a:pt x="54" y="213"/>
                    <a:pt x="33" y="192"/>
                  </a:cubicBezTo>
                  <a:cubicBezTo>
                    <a:pt x="11" y="170"/>
                    <a:pt x="0" y="142"/>
                    <a:pt x="0" y="112"/>
                  </a:cubicBezTo>
                  <a:cubicBezTo>
                    <a:pt x="0" y="82"/>
                    <a:pt x="11" y="54"/>
                    <a:pt x="32" y="33"/>
                  </a:cubicBezTo>
                  <a:cubicBezTo>
                    <a:pt x="53" y="12"/>
                    <a:pt x="82" y="0"/>
                    <a:pt x="112" y="0"/>
                  </a:cubicBezTo>
                  <a:cubicBezTo>
                    <a:pt x="116" y="0"/>
                    <a:pt x="116" y="0"/>
                    <a:pt x="116" y="0"/>
                  </a:cubicBezTo>
                  <a:cubicBezTo>
                    <a:pt x="116" y="108"/>
                    <a:pt x="116" y="108"/>
                    <a:pt x="116" y="108"/>
                  </a:cubicBezTo>
                  <a:cubicBezTo>
                    <a:pt x="224" y="108"/>
                    <a:pt x="224" y="108"/>
                    <a:pt x="224" y="108"/>
                  </a:cubicBezTo>
                  <a:cubicBezTo>
                    <a:pt x="224" y="112"/>
                    <a:pt x="224" y="112"/>
                    <a:pt x="224" y="112"/>
                  </a:cubicBezTo>
                  <a:cubicBezTo>
                    <a:pt x="224" y="142"/>
                    <a:pt x="212" y="170"/>
                    <a:pt x="191" y="192"/>
                  </a:cubicBezTo>
                  <a:cubicBezTo>
                    <a:pt x="170" y="213"/>
                    <a:pt x="142" y="224"/>
                    <a:pt x="112" y="224"/>
                  </a:cubicBezTo>
                  <a:cubicBezTo>
                    <a:pt x="112" y="224"/>
                    <a:pt x="112" y="224"/>
                    <a:pt x="112" y="224"/>
                  </a:cubicBezTo>
                  <a:close/>
                  <a:moveTo>
                    <a:pt x="108" y="8"/>
                  </a:moveTo>
                  <a:cubicBezTo>
                    <a:pt x="81" y="9"/>
                    <a:pt x="57" y="20"/>
                    <a:pt x="38" y="39"/>
                  </a:cubicBezTo>
                  <a:cubicBezTo>
                    <a:pt x="18" y="58"/>
                    <a:pt x="8" y="84"/>
                    <a:pt x="8" y="112"/>
                  </a:cubicBezTo>
                  <a:cubicBezTo>
                    <a:pt x="8" y="140"/>
                    <a:pt x="19" y="166"/>
                    <a:pt x="38" y="186"/>
                  </a:cubicBezTo>
                  <a:cubicBezTo>
                    <a:pt x="58" y="205"/>
                    <a:pt x="84" y="216"/>
                    <a:pt x="112" y="216"/>
                  </a:cubicBezTo>
                  <a:cubicBezTo>
                    <a:pt x="112" y="216"/>
                    <a:pt x="112" y="216"/>
                    <a:pt x="112" y="216"/>
                  </a:cubicBezTo>
                  <a:cubicBezTo>
                    <a:pt x="112" y="216"/>
                    <a:pt x="112" y="216"/>
                    <a:pt x="112" y="216"/>
                  </a:cubicBezTo>
                  <a:cubicBezTo>
                    <a:pt x="139" y="216"/>
                    <a:pt x="166" y="205"/>
                    <a:pt x="185" y="186"/>
                  </a:cubicBezTo>
                  <a:cubicBezTo>
                    <a:pt x="204" y="167"/>
                    <a:pt x="215" y="143"/>
                    <a:pt x="216" y="116"/>
                  </a:cubicBezTo>
                  <a:cubicBezTo>
                    <a:pt x="108" y="116"/>
                    <a:pt x="108" y="116"/>
                    <a:pt x="108" y="116"/>
                  </a:cubicBezTo>
                  <a:lnTo>
                    <a:pt x="108" y="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52" name="Freeform 226">
              <a:extLst>
                <a:ext uri="{FF2B5EF4-FFF2-40B4-BE49-F238E27FC236}">
                  <a16:creationId xmlns:a16="http://schemas.microsoft.com/office/drawing/2014/main" id="{00000000-0008-0000-1600-000034000000}"/>
                </a:ext>
              </a:extLst>
            </xdr:cNvPr>
            <xdr:cNvSpPr>
              <a:spLocks noEditPoints="1"/>
            </xdr:cNvSpPr>
          </xdr:nvSpPr>
          <xdr:spPr bwMode="auto">
            <a:xfrm>
              <a:off x="3812642" y="3622389"/>
              <a:ext cx="136504" cy="136504"/>
            </a:xfrm>
            <a:custGeom>
              <a:avLst/>
              <a:gdLst>
                <a:gd name="T0" fmla="*/ 116 w 116"/>
                <a:gd name="T1" fmla="*/ 116 h 116"/>
                <a:gd name="T2" fmla="*/ 0 w 116"/>
                <a:gd name="T3" fmla="*/ 116 h 116"/>
                <a:gd name="T4" fmla="*/ 0 w 116"/>
                <a:gd name="T5" fmla="*/ 0 h 116"/>
                <a:gd name="T6" fmla="*/ 4 w 116"/>
                <a:gd name="T7" fmla="*/ 0 h 116"/>
                <a:gd name="T8" fmla="*/ 83 w 116"/>
                <a:gd name="T9" fmla="*/ 33 h 116"/>
                <a:gd name="T10" fmla="*/ 116 w 116"/>
                <a:gd name="T11" fmla="*/ 112 h 116"/>
                <a:gd name="T12" fmla="*/ 116 w 116"/>
                <a:gd name="T13" fmla="*/ 116 h 116"/>
                <a:gd name="T14" fmla="*/ 8 w 116"/>
                <a:gd name="T15" fmla="*/ 108 h 116"/>
                <a:gd name="T16" fmla="*/ 108 w 116"/>
                <a:gd name="T17" fmla="*/ 108 h 116"/>
                <a:gd name="T18" fmla="*/ 77 w 116"/>
                <a:gd name="T19" fmla="*/ 39 h 116"/>
                <a:gd name="T20" fmla="*/ 8 w 116"/>
                <a:gd name="T21" fmla="*/ 8 h 116"/>
                <a:gd name="T22" fmla="*/ 8 w 116"/>
                <a:gd name="T23" fmla="*/ 108 h 1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6" h="116">
                  <a:moveTo>
                    <a:pt x="116" y="116"/>
                  </a:moveTo>
                  <a:cubicBezTo>
                    <a:pt x="0" y="116"/>
                    <a:pt x="0" y="116"/>
                    <a:pt x="0" y="116"/>
                  </a:cubicBezTo>
                  <a:cubicBezTo>
                    <a:pt x="0" y="0"/>
                    <a:pt x="0" y="0"/>
                    <a:pt x="0" y="0"/>
                  </a:cubicBezTo>
                  <a:cubicBezTo>
                    <a:pt x="4" y="0"/>
                    <a:pt x="4" y="0"/>
                    <a:pt x="4" y="0"/>
                  </a:cubicBezTo>
                  <a:cubicBezTo>
                    <a:pt x="34" y="0"/>
                    <a:pt x="62" y="12"/>
                    <a:pt x="83" y="33"/>
                  </a:cubicBezTo>
                  <a:cubicBezTo>
                    <a:pt x="104" y="54"/>
                    <a:pt x="116" y="82"/>
                    <a:pt x="116" y="112"/>
                  </a:cubicBezTo>
                  <a:lnTo>
                    <a:pt x="116" y="116"/>
                  </a:lnTo>
                  <a:close/>
                  <a:moveTo>
                    <a:pt x="8" y="108"/>
                  </a:moveTo>
                  <a:cubicBezTo>
                    <a:pt x="108" y="108"/>
                    <a:pt x="108" y="108"/>
                    <a:pt x="108" y="108"/>
                  </a:cubicBezTo>
                  <a:cubicBezTo>
                    <a:pt x="107" y="82"/>
                    <a:pt x="96" y="57"/>
                    <a:pt x="77" y="39"/>
                  </a:cubicBezTo>
                  <a:cubicBezTo>
                    <a:pt x="59" y="20"/>
                    <a:pt x="34" y="9"/>
                    <a:pt x="8" y="8"/>
                  </a:cubicBezTo>
                  <a:lnTo>
                    <a:pt x="8" y="1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editAs="oneCell">
    <xdr:from>
      <xdr:col>27</xdr:col>
      <xdr:colOff>317500</xdr:colOff>
      <xdr:row>1</xdr:row>
      <xdr:rowOff>180975</xdr:rowOff>
    </xdr:from>
    <xdr:to>
      <xdr:col>28</xdr:col>
      <xdr:colOff>2042536</xdr:colOff>
      <xdr:row>4</xdr:row>
      <xdr:rowOff>274834</xdr:rowOff>
    </xdr:to>
    <xdr:pic>
      <xdr:nvPicPr>
        <xdr:cNvPr id="47" name="Imagen 1">
          <a:extLst>
            <a:ext uri="{FF2B5EF4-FFF2-40B4-BE49-F238E27FC236}">
              <a16:creationId xmlns:a16="http://schemas.microsoft.com/office/drawing/2014/main" id="{00000000-0008-0000-1600-00002F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20399375" y="371475"/>
          <a:ext cx="2487036" cy="824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1028700</xdr:colOff>
      <xdr:row>82</xdr:row>
      <xdr:rowOff>0</xdr:rowOff>
    </xdr:from>
    <xdr:to>
      <xdr:col>3</xdr:col>
      <xdr:colOff>1543050</xdr:colOff>
      <xdr:row>84</xdr:row>
      <xdr:rowOff>0</xdr:rowOff>
    </xdr:to>
    <xdr:sp macro="" textlink="">
      <xdr:nvSpPr>
        <xdr:cNvPr id="2" name="Rectángulo 1">
          <a:extLst>
            <a:ext uri="{FF2B5EF4-FFF2-40B4-BE49-F238E27FC236}">
              <a16:creationId xmlns:a16="http://schemas.microsoft.com/office/drawing/2014/main" id="{00000000-0008-0000-1700-000002000000}"/>
            </a:ext>
          </a:extLst>
        </xdr:cNvPr>
        <xdr:cNvSpPr/>
      </xdr:nvSpPr>
      <xdr:spPr>
        <a:xfrm>
          <a:off x="1304925" y="59626500"/>
          <a:ext cx="514350" cy="419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P</a:t>
          </a:r>
        </a:p>
      </xdr:txBody>
    </xdr:sp>
    <xdr:clientData/>
  </xdr:twoCellAnchor>
  <xdr:twoCellAnchor>
    <xdr:from>
      <xdr:col>3</xdr:col>
      <xdr:colOff>1009650</xdr:colOff>
      <xdr:row>85</xdr:row>
      <xdr:rowOff>0</xdr:rowOff>
    </xdr:from>
    <xdr:to>
      <xdr:col>3</xdr:col>
      <xdr:colOff>1524000</xdr:colOff>
      <xdr:row>87</xdr:row>
      <xdr:rowOff>19050</xdr:rowOff>
    </xdr:to>
    <xdr:sp macro="" textlink="">
      <xdr:nvSpPr>
        <xdr:cNvPr id="3" name="Rectángulo 2">
          <a:extLst>
            <a:ext uri="{FF2B5EF4-FFF2-40B4-BE49-F238E27FC236}">
              <a16:creationId xmlns:a16="http://schemas.microsoft.com/office/drawing/2014/main" id="{00000000-0008-0000-1700-000003000000}"/>
            </a:ext>
          </a:extLst>
        </xdr:cNvPr>
        <xdr:cNvSpPr/>
      </xdr:nvSpPr>
      <xdr:spPr>
        <a:xfrm>
          <a:off x="1285875" y="60217050"/>
          <a:ext cx="514350" cy="41910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accent6">
                  <a:lumMod val="75000"/>
                </a:schemeClr>
              </a:solidFill>
              <a:latin typeface="Arial" panose="020B0604020202020204" pitchFamily="34" charset="0"/>
              <a:cs typeface="Arial" panose="020B0604020202020204" pitchFamily="34" charset="0"/>
            </a:rPr>
            <a:t>E</a:t>
          </a:r>
        </a:p>
      </xdr:txBody>
    </xdr:sp>
    <xdr:clientData/>
  </xdr:twoCellAnchor>
  <xdr:twoCellAnchor>
    <xdr:from>
      <xdr:col>3</xdr:col>
      <xdr:colOff>990600</xdr:colOff>
      <xdr:row>87</xdr:row>
      <xdr:rowOff>152400</xdr:rowOff>
    </xdr:from>
    <xdr:to>
      <xdr:col>3</xdr:col>
      <xdr:colOff>1504950</xdr:colOff>
      <xdr:row>89</xdr:row>
      <xdr:rowOff>152400</xdr:rowOff>
    </xdr:to>
    <xdr:sp macro="" textlink="">
      <xdr:nvSpPr>
        <xdr:cNvPr id="4" name="Rectángulo 3">
          <a:extLst>
            <a:ext uri="{FF2B5EF4-FFF2-40B4-BE49-F238E27FC236}">
              <a16:creationId xmlns:a16="http://schemas.microsoft.com/office/drawing/2014/main" id="{00000000-0008-0000-1700-000004000000}"/>
            </a:ext>
          </a:extLst>
        </xdr:cNvPr>
        <xdr:cNvSpPr/>
      </xdr:nvSpPr>
      <xdr:spPr>
        <a:xfrm>
          <a:off x="1266825" y="60769500"/>
          <a:ext cx="514350" cy="419100"/>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R</a:t>
          </a:r>
        </a:p>
      </xdr:txBody>
    </xdr:sp>
    <xdr:clientData/>
  </xdr:twoCellAnchor>
  <xdr:twoCellAnchor>
    <xdr:from>
      <xdr:col>3</xdr:col>
      <xdr:colOff>990600</xdr:colOff>
      <xdr:row>90</xdr:row>
      <xdr:rowOff>152400</xdr:rowOff>
    </xdr:from>
    <xdr:to>
      <xdr:col>3</xdr:col>
      <xdr:colOff>1504950</xdr:colOff>
      <xdr:row>92</xdr:row>
      <xdr:rowOff>152400</xdr:rowOff>
    </xdr:to>
    <xdr:sp macro="" textlink="">
      <xdr:nvSpPr>
        <xdr:cNvPr id="5" name="Rectángulo 4">
          <a:extLst>
            <a:ext uri="{FF2B5EF4-FFF2-40B4-BE49-F238E27FC236}">
              <a16:creationId xmlns:a16="http://schemas.microsoft.com/office/drawing/2014/main" id="{00000000-0008-0000-1700-000005000000}"/>
            </a:ext>
          </a:extLst>
        </xdr:cNvPr>
        <xdr:cNvSpPr/>
      </xdr:nvSpPr>
      <xdr:spPr>
        <a:xfrm>
          <a:off x="1266825" y="61360050"/>
          <a:ext cx="514350" cy="41910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C</a:t>
          </a:r>
        </a:p>
      </xdr:txBody>
    </xdr:sp>
    <xdr:clientData/>
  </xdr:twoCellAnchor>
  <xdr:twoCellAnchor>
    <xdr:from>
      <xdr:col>8</xdr:col>
      <xdr:colOff>476250</xdr:colOff>
      <xdr:row>80</xdr:row>
      <xdr:rowOff>125329</xdr:rowOff>
    </xdr:from>
    <xdr:to>
      <xdr:col>60</xdr:col>
      <xdr:colOff>50131</xdr:colOff>
      <xdr:row>104</xdr:row>
      <xdr:rowOff>0</xdr:rowOff>
    </xdr:to>
    <xdr:graphicFrame macro="">
      <xdr:nvGraphicFramePr>
        <xdr:cNvPr id="7" name="Gráfico 6">
          <a:extLst>
            <a:ext uri="{FF2B5EF4-FFF2-40B4-BE49-F238E27FC236}">
              <a16:creationId xmlns:a16="http://schemas.microsoft.com/office/drawing/2014/main" id="{00000000-0008-0000-1700-000007000000}"/>
            </a:ext>
            <a:ext uri="{147F2762-F138-4A5C-976F-8EAC2B608ADB}">
              <a16:predDERef xmlns:a16="http://schemas.microsoft.com/office/drawing/2014/main" pre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1120439</xdr:colOff>
      <xdr:row>24</xdr:row>
      <xdr:rowOff>285749</xdr:rowOff>
    </xdr:from>
    <xdr:to>
      <xdr:col>30</xdr:col>
      <xdr:colOff>238122</xdr:colOff>
      <xdr:row>36</xdr:row>
      <xdr:rowOff>476248</xdr:rowOff>
    </xdr:to>
    <xdr:graphicFrame macro="">
      <xdr:nvGraphicFramePr>
        <xdr:cNvPr id="10" name="Gráfico 9">
          <a:extLst>
            <a:ext uri="{FF2B5EF4-FFF2-40B4-BE49-F238E27FC236}">
              <a16:creationId xmlns:a16="http://schemas.microsoft.com/office/drawing/2014/main" id="{00000000-0008-0000-1700-00000A000000}"/>
            </a:ext>
            <a:ext uri="{147F2762-F138-4A5C-976F-8EAC2B608ADB}">
              <a16:predDERef xmlns:a16="http://schemas.microsoft.com/office/drawing/2014/main" pred="{00000000-0008-0000-2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285750</xdr:colOff>
      <xdr:row>26</xdr:row>
      <xdr:rowOff>598070</xdr:rowOff>
    </xdr:from>
    <xdr:to>
      <xdr:col>23</xdr:col>
      <xdr:colOff>0</xdr:colOff>
      <xdr:row>26</xdr:row>
      <xdr:rowOff>1238250</xdr:rowOff>
    </xdr:to>
    <xdr:sp macro="" textlink="$BR$26">
      <xdr:nvSpPr>
        <xdr:cNvPr id="11" name="Diagrama de flujo: conector 17">
          <a:extLst>
            <a:ext uri="{FF2B5EF4-FFF2-40B4-BE49-F238E27FC236}">
              <a16:creationId xmlns:a16="http://schemas.microsoft.com/office/drawing/2014/main" id="{00000000-0008-0000-1700-00000B000000}"/>
            </a:ext>
          </a:extLst>
        </xdr:cNvPr>
        <xdr:cNvSpPr/>
      </xdr:nvSpPr>
      <xdr:spPr>
        <a:xfrm>
          <a:off x="20859750" y="17028695"/>
          <a:ext cx="1166813" cy="640180"/>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265BEDF-8326-43E9-9487-D3CFDD84CE28}" type="TxLink">
            <a:rPr lang="en-US" sz="3200" b="1" i="0" u="none" strike="noStrike">
              <a:solidFill>
                <a:schemeClr val="bg1"/>
              </a:solidFill>
              <a:latin typeface="Gentium Basic"/>
              <a:cs typeface="Calibri"/>
            </a:rPr>
            <a:pPr algn="ctr"/>
            <a:t>31%</a:t>
          </a:fld>
          <a:endParaRPr lang="es-CO" sz="7200" b="1">
            <a:solidFill>
              <a:schemeClr val="bg1"/>
            </a:solidFill>
          </a:endParaRPr>
        </a:p>
      </xdr:txBody>
    </xdr:sp>
    <xdr:clientData/>
  </xdr:twoCellAnchor>
  <xdr:twoCellAnchor>
    <xdr:from>
      <xdr:col>4</xdr:col>
      <xdr:colOff>214312</xdr:colOff>
      <xdr:row>7</xdr:row>
      <xdr:rowOff>71437</xdr:rowOff>
    </xdr:from>
    <xdr:to>
      <xdr:col>4</xdr:col>
      <xdr:colOff>1190624</xdr:colOff>
      <xdr:row>8</xdr:row>
      <xdr:rowOff>404812</xdr:rowOff>
    </xdr:to>
    <xdr:sp macro="" textlink="">
      <xdr:nvSpPr>
        <xdr:cNvPr id="14" name="Freeform 439">
          <a:hlinkClick xmlns:r="http://schemas.openxmlformats.org/officeDocument/2006/relationships" r:id="rId3"/>
          <a:extLst>
            <a:ext uri="{FF2B5EF4-FFF2-40B4-BE49-F238E27FC236}">
              <a16:creationId xmlns:a16="http://schemas.microsoft.com/office/drawing/2014/main" id="{00000000-0008-0000-1700-00000E000000}"/>
            </a:ext>
          </a:extLst>
        </xdr:cNvPr>
        <xdr:cNvSpPr>
          <a:spLocks noEditPoints="1"/>
        </xdr:cNvSpPr>
      </xdr:nvSpPr>
      <xdr:spPr bwMode="auto">
        <a:xfrm flipH="1">
          <a:off x="3328987" y="2185987"/>
          <a:ext cx="976312" cy="781050"/>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51</xdr:col>
      <xdr:colOff>203200</xdr:colOff>
      <xdr:row>2</xdr:row>
      <xdr:rowOff>342900</xdr:rowOff>
    </xdr:from>
    <xdr:to>
      <xdr:col>62</xdr:col>
      <xdr:colOff>41420</xdr:colOff>
      <xdr:row>5</xdr:row>
      <xdr:rowOff>434975</xdr:rowOff>
    </xdr:to>
    <xdr:pic>
      <xdr:nvPicPr>
        <xdr:cNvPr id="16" name="Imagen 1">
          <a:extLst>
            <a:ext uri="{FF2B5EF4-FFF2-40B4-BE49-F238E27FC236}">
              <a16:creationId xmlns:a16="http://schemas.microsoft.com/office/drawing/2014/main" id="{00000000-0008-0000-1700-000010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2912050" y="590550"/>
          <a:ext cx="3991120" cy="132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45507</xdr:colOff>
      <xdr:row>6</xdr:row>
      <xdr:rowOff>158750</xdr:rowOff>
    </xdr:from>
    <xdr:to>
      <xdr:col>4</xdr:col>
      <xdr:colOff>629707</xdr:colOff>
      <xdr:row>7</xdr:row>
      <xdr:rowOff>3330575</xdr:rowOff>
    </xdr:to>
    <xdr:pic>
      <xdr:nvPicPr>
        <xdr:cNvPr id="2" name="Imagen 1">
          <a:extLst>
            <a:ext uri="{FF2B5EF4-FFF2-40B4-BE49-F238E27FC236}">
              <a16:creationId xmlns:a16="http://schemas.microsoft.com/office/drawing/2014/main" id="{00000000-0008-0000-0200-000002000000}"/>
            </a:ext>
            <a:ext uri="{147F2762-F138-4A5C-976F-8EAC2B608ADB}">
              <a16:predDERef xmlns:a16="http://schemas.microsoft.com/office/drawing/2014/main" pred="{00000000-0008-0000-0800-00001A000000}"/>
            </a:ext>
          </a:extLst>
        </xdr:cNvPr>
        <xdr:cNvPicPr>
          <a:picLocks noChangeAspect="1"/>
        </xdr:cNvPicPr>
      </xdr:nvPicPr>
      <xdr:blipFill>
        <a:blip xmlns:r="http://schemas.openxmlformats.org/officeDocument/2006/relationships" r:embed="rId1"/>
        <a:stretch>
          <a:fillRect/>
        </a:stretch>
      </xdr:blipFill>
      <xdr:spPr>
        <a:xfrm>
          <a:off x="320674" y="2148417"/>
          <a:ext cx="5441950" cy="7352241"/>
        </a:xfrm>
        <a:prstGeom prst="rect">
          <a:avLst/>
        </a:prstGeom>
      </xdr:spPr>
    </xdr:pic>
    <xdr:clientData/>
  </xdr:twoCellAnchor>
  <xdr:twoCellAnchor editAs="oneCell">
    <xdr:from>
      <xdr:col>4</xdr:col>
      <xdr:colOff>504825</xdr:colOff>
      <xdr:row>6</xdr:row>
      <xdr:rowOff>238125</xdr:rowOff>
    </xdr:from>
    <xdr:to>
      <xdr:col>7</xdr:col>
      <xdr:colOff>1543050</xdr:colOff>
      <xdr:row>7</xdr:row>
      <xdr:rowOff>3362325</xdr:rowOff>
    </xdr:to>
    <xdr:pic>
      <xdr:nvPicPr>
        <xdr:cNvPr id="3" name="Imagen 2">
          <a:extLst>
            <a:ext uri="{FF2B5EF4-FFF2-40B4-BE49-F238E27FC236}">
              <a16:creationId xmlns:a16="http://schemas.microsoft.com/office/drawing/2014/main" id="{00000000-0008-0000-0200-000003000000}"/>
            </a:ext>
            <a:ext uri="{147F2762-F138-4A5C-976F-8EAC2B608ADB}">
              <a16:predDERef xmlns:a16="http://schemas.microsoft.com/office/drawing/2014/main" pred="{2422B726-EF81-2EE9-E5B9-C2120EB8981D}"/>
            </a:ext>
          </a:extLst>
        </xdr:cNvPr>
        <xdr:cNvPicPr>
          <a:picLocks noChangeAspect="1"/>
        </xdr:cNvPicPr>
      </xdr:nvPicPr>
      <xdr:blipFill>
        <a:blip xmlns:r="http://schemas.openxmlformats.org/officeDocument/2006/relationships" r:embed="rId2"/>
        <a:stretch>
          <a:fillRect/>
        </a:stretch>
      </xdr:blipFill>
      <xdr:spPr>
        <a:xfrm>
          <a:off x="5632450" y="2238375"/>
          <a:ext cx="5895975" cy="7299325"/>
        </a:xfrm>
        <a:prstGeom prst="rect">
          <a:avLst/>
        </a:prstGeom>
      </xdr:spPr>
    </xdr:pic>
    <xdr:clientData/>
  </xdr:twoCellAnchor>
  <xdr:twoCellAnchor editAs="oneCell">
    <xdr:from>
      <xdr:col>1</xdr:col>
      <xdr:colOff>0</xdr:colOff>
      <xdr:row>7</xdr:row>
      <xdr:rowOff>3362325</xdr:rowOff>
    </xdr:from>
    <xdr:to>
      <xdr:col>4</xdr:col>
      <xdr:colOff>793750</xdr:colOff>
      <xdr:row>21</xdr:row>
      <xdr:rowOff>60325</xdr:rowOff>
    </xdr:to>
    <xdr:pic>
      <xdr:nvPicPr>
        <xdr:cNvPr id="4" name="Imagen 3">
          <a:extLst>
            <a:ext uri="{FF2B5EF4-FFF2-40B4-BE49-F238E27FC236}">
              <a16:creationId xmlns:a16="http://schemas.microsoft.com/office/drawing/2014/main" id="{00000000-0008-0000-0200-000004000000}"/>
            </a:ext>
            <a:ext uri="{147F2762-F138-4A5C-976F-8EAC2B608ADB}">
              <a16:predDERef xmlns:a16="http://schemas.microsoft.com/office/drawing/2014/main" pred="{B3F05661-62CD-9097-8B0F-8986AE15E923}"/>
            </a:ext>
          </a:extLst>
        </xdr:cNvPr>
        <xdr:cNvPicPr>
          <a:picLocks noChangeAspect="1"/>
        </xdr:cNvPicPr>
      </xdr:nvPicPr>
      <xdr:blipFill>
        <a:blip xmlns:r="http://schemas.openxmlformats.org/officeDocument/2006/relationships" r:embed="rId3"/>
        <a:stretch>
          <a:fillRect/>
        </a:stretch>
      </xdr:blipFill>
      <xdr:spPr>
        <a:xfrm>
          <a:off x="269875" y="9537700"/>
          <a:ext cx="5651500" cy="7334250"/>
        </a:xfrm>
        <a:prstGeom prst="rect">
          <a:avLst/>
        </a:prstGeom>
      </xdr:spPr>
    </xdr:pic>
    <xdr:clientData/>
  </xdr:twoCellAnchor>
  <xdr:twoCellAnchor editAs="oneCell">
    <xdr:from>
      <xdr:col>4</xdr:col>
      <xdr:colOff>572555</xdr:colOff>
      <xdr:row>7</xdr:row>
      <xdr:rowOff>3429000</xdr:rowOff>
    </xdr:from>
    <xdr:to>
      <xdr:col>8</xdr:col>
      <xdr:colOff>10580</xdr:colOff>
      <xdr:row>21</xdr:row>
      <xdr:rowOff>22225</xdr:rowOff>
    </xdr:to>
    <xdr:pic>
      <xdr:nvPicPr>
        <xdr:cNvPr id="5" name="Imagen 4">
          <a:extLst>
            <a:ext uri="{FF2B5EF4-FFF2-40B4-BE49-F238E27FC236}">
              <a16:creationId xmlns:a16="http://schemas.microsoft.com/office/drawing/2014/main" id="{00000000-0008-0000-0200-000005000000}"/>
            </a:ext>
            <a:ext uri="{147F2762-F138-4A5C-976F-8EAC2B608ADB}">
              <a16:predDERef xmlns:a16="http://schemas.microsoft.com/office/drawing/2014/main" pred="{A9F856F6-63F1-48F8-27DE-CB5E7A475E0D}"/>
            </a:ext>
          </a:extLst>
        </xdr:cNvPr>
        <xdr:cNvPicPr>
          <a:picLocks noChangeAspect="1"/>
        </xdr:cNvPicPr>
      </xdr:nvPicPr>
      <xdr:blipFill>
        <a:blip xmlns:r="http://schemas.openxmlformats.org/officeDocument/2006/relationships" r:embed="rId4"/>
        <a:stretch>
          <a:fillRect/>
        </a:stretch>
      </xdr:blipFill>
      <xdr:spPr>
        <a:xfrm>
          <a:off x="5705472" y="9599083"/>
          <a:ext cx="5915025" cy="7240059"/>
        </a:xfrm>
        <a:prstGeom prst="rect">
          <a:avLst/>
        </a:prstGeom>
      </xdr:spPr>
    </xdr:pic>
    <xdr:clientData/>
  </xdr:twoCellAnchor>
  <xdr:twoCellAnchor editAs="oneCell">
    <xdr:from>
      <xdr:col>1</xdr:col>
      <xdr:colOff>26456</xdr:colOff>
      <xdr:row>21</xdr:row>
      <xdr:rowOff>155575</xdr:rowOff>
    </xdr:from>
    <xdr:to>
      <xdr:col>4</xdr:col>
      <xdr:colOff>904873</xdr:colOff>
      <xdr:row>59</xdr:row>
      <xdr:rowOff>79375</xdr:rowOff>
    </xdr:to>
    <xdr:pic>
      <xdr:nvPicPr>
        <xdr:cNvPr id="6" name="Imagen 5">
          <a:extLst>
            <a:ext uri="{FF2B5EF4-FFF2-40B4-BE49-F238E27FC236}">
              <a16:creationId xmlns:a16="http://schemas.microsoft.com/office/drawing/2014/main" id="{00000000-0008-0000-0200-000006000000}"/>
            </a:ext>
            <a:ext uri="{147F2762-F138-4A5C-976F-8EAC2B608ADB}">
              <a16:predDERef xmlns:a16="http://schemas.microsoft.com/office/drawing/2014/main" pred="{E484DC6C-EB33-97AA-3F8D-E40455D6CF9F}"/>
            </a:ext>
          </a:extLst>
        </xdr:cNvPr>
        <xdr:cNvPicPr>
          <a:picLocks noChangeAspect="1"/>
        </xdr:cNvPicPr>
      </xdr:nvPicPr>
      <xdr:blipFill>
        <a:blip xmlns:r="http://schemas.openxmlformats.org/officeDocument/2006/relationships" r:embed="rId5"/>
        <a:stretch>
          <a:fillRect/>
        </a:stretch>
      </xdr:blipFill>
      <xdr:spPr>
        <a:xfrm>
          <a:off x="301623" y="16972492"/>
          <a:ext cx="5736167" cy="7162800"/>
        </a:xfrm>
        <a:prstGeom prst="rect">
          <a:avLst/>
        </a:prstGeom>
      </xdr:spPr>
    </xdr:pic>
    <xdr:clientData/>
  </xdr:twoCellAnchor>
  <xdr:twoCellAnchor editAs="oneCell">
    <xdr:from>
      <xdr:col>7</xdr:col>
      <xdr:colOff>127000</xdr:colOff>
      <xdr:row>0</xdr:row>
      <xdr:rowOff>158750</xdr:rowOff>
    </xdr:from>
    <xdr:to>
      <xdr:col>7</xdr:col>
      <xdr:colOff>1598083</xdr:colOff>
      <xdr:row>0</xdr:row>
      <xdr:rowOff>713613</xdr:rowOff>
    </xdr:to>
    <xdr:pic>
      <xdr:nvPicPr>
        <xdr:cNvPr id="8" name="Imagen 7">
          <a:extLst>
            <a:ext uri="{FF2B5EF4-FFF2-40B4-BE49-F238E27FC236}">
              <a16:creationId xmlns:a16="http://schemas.microsoft.com/office/drawing/2014/main" id="{00000000-0008-0000-0200-000008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10117667" y="158750"/>
          <a:ext cx="1471083" cy="554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1120774</xdr:colOff>
      <xdr:row>12</xdr:row>
      <xdr:rowOff>102129</xdr:rowOff>
    </xdr:from>
    <xdr:to>
      <xdr:col>14</xdr:col>
      <xdr:colOff>380999</xdr:colOff>
      <xdr:row>27</xdr:row>
      <xdr:rowOff>129646</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116416</xdr:colOff>
      <xdr:row>2</xdr:row>
      <xdr:rowOff>0</xdr:rowOff>
    </xdr:from>
    <xdr:to>
      <xdr:col>17</xdr:col>
      <xdr:colOff>645583</xdr:colOff>
      <xdr:row>3</xdr:row>
      <xdr:rowOff>148166</xdr:rowOff>
    </xdr:to>
    <xdr:sp macro="" textlink="">
      <xdr:nvSpPr>
        <xdr:cNvPr id="7" name="Freeform 439">
          <a:hlinkClick xmlns:r="http://schemas.openxmlformats.org/officeDocument/2006/relationships" r:id="rId2"/>
          <a:extLst>
            <a:ext uri="{FF2B5EF4-FFF2-40B4-BE49-F238E27FC236}">
              <a16:creationId xmlns:a16="http://schemas.microsoft.com/office/drawing/2014/main" id="{00000000-0008-0000-1800-000007000000}"/>
            </a:ext>
          </a:extLst>
        </xdr:cNvPr>
        <xdr:cNvSpPr>
          <a:spLocks noEditPoints="1"/>
        </xdr:cNvSpPr>
      </xdr:nvSpPr>
      <xdr:spPr bwMode="auto">
        <a:xfrm flipH="1">
          <a:off x="13356166" y="127000"/>
          <a:ext cx="529167" cy="455083"/>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709085</xdr:colOff>
      <xdr:row>2</xdr:row>
      <xdr:rowOff>137585</xdr:rowOff>
    </xdr:from>
    <xdr:to>
      <xdr:col>15</xdr:col>
      <xdr:colOff>412752</xdr:colOff>
      <xdr:row>3</xdr:row>
      <xdr:rowOff>286096</xdr:rowOff>
    </xdr:to>
    <xdr:pic>
      <xdr:nvPicPr>
        <xdr:cNvPr id="8" name="Imagen 1">
          <a:extLst>
            <a:ext uri="{FF2B5EF4-FFF2-40B4-BE49-F238E27FC236}">
              <a16:creationId xmlns:a16="http://schemas.microsoft.com/office/drawing/2014/main" id="{00000000-0008-0000-1800-000008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800418" y="264585"/>
          <a:ext cx="1365251" cy="45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116416</xdr:colOff>
      <xdr:row>2</xdr:row>
      <xdr:rowOff>0</xdr:rowOff>
    </xdr:from>
    <xdr:to>
      <xdr:col>17</xdr:col>
      <xdr:colOff>645583</xdr:colOff>
      <xdr:row>3</xdr:row>
      <xdr:rowOff>148166</xdr:rowOff>
    </xdr:to>
    <xdr:sp macro="" textlink="">
      <xdr:nvSpPr>
        <xdr:cNvPr id="7" name="Freeform 439">
          <a:hlinkClick xmlns:r="http://schemas.openxmlformats.org/officeDocument/2006/relationships" r:id="rId2"/>
          <a:extLst>
            <a:ext uri="{FF2B5EF4-FFF2-40B4-BE49-F238E27FC236}">
              <a16:creationId xmlns:a16="http://schemas.microsoft.com/office/drawing/2014/main" id="{00000000-0008-0000-1900-000007000000}"/>
            </a:ext>
          </a:extLst>
        </xdr:cNvPr>
        <xdr:cNvSpPr>
          <a:spLocks noEditPoints="1"/>
        </xdr:cNvSpPr>
      </xdr:nvSpPr>
      <xdr:spPr bwMode="auto">
        <a:xfrm flipH="1">
          <a:off x="13346641" y="133350"/>
          <a:ext cx="529167" cy="452966"/>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338666</xdr:colOff>
      <xdr:row>2</xdr:row>
      <xdr:rowOff>21168</xdr:rowOff>
    </xdr:from>
    <xdr:to>
      <xdr:col>15</xdr:col>
      <xdr:colOff>730249</xdr:colOff>
      <xdr:row>5</xdr:row>
      <xdr:rowOff>127001</xdr:rowOff>
    </xdr:to>
    <xdr:pic>
      <xdr:nvPicPr>
        <xdr:cNvPr id="6" name="Imagen 1">
          <a:extLst>
            <a:ext uri="{FF2B5EF4-FFF2-40B4-BE49-F238E27FC236}">
              <a16:creationId xmlns:a16="http://schemas.microsoft.com/office/drawing/2014/main" id="{00000000-0008-0000-19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578166" y="148168"/>
          <a:ext cx="2042583" cy="52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116416</xdr:colOff>
      <xdr:row>2</xdr:row>
      <xdr:rowOff>0</xdr:rowOff>
    </xdr:from>
    <xdr:to>
      <xdr:col>17</xdr:col>
      <xdr:colOff>645583</xdr:colOff>
      <xdr:row>3</xdr:row>
      <xdr:rowOff>148166</xdr:rowOff>
    </xdr:to>
    <xdr:sp macro="" textlink="">
      <xdr:nvSpPr>
        <xdr:cNvPr id="3" name="Freeform 439">
          <a:hlinkClick xmlns:r="http://schemas.openxmlformats.org/officeDocument/2006/relationships" r:id="rId2"/>
          <a:extLst>
            <a:ext uri="{FF2B5EF4-FFF2-40B4-BE49-F238E27FC236}">
              <a16:creationId xmlns:a16="http://schemas.microsoft.com/office/drawing/2014/main" id="{00000000-0008-0000-1A00-000003000000}"/>
            </a:ext>
          </a:extLst>
        </xdr:cNvPr>
        <xdr:cNvSpPr>
          <a:spLocks noEditPoints="1"/>
        </xdr:cNvSpPr>
      </xdr:nvSpPr>
      <xdr:spPr bwMode="auto">
        <a:xfrm flipH="1">
          <a:off x="13708591" y="133350"/>
          <a:ext cx="529167" cy="452966"/>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313765</xdr:colOff>
      <xdr:row>2</xdr:row>
      <xdr:rowOff>56029</xdr:rowOff>
    </xdr:from>
    <xdr:to>
      <xdr:col>15</xdr:col>
      <xdr:colOff>731495</xdr:colOff>
      <xdr:row>5</xdr:row>
      <xdr:rowOff>165906</xdr:rowOff>
    </xdr:to>
    <xdr:pic>
      <xdr:nvPicPr>
        <xdr:cNvPr id="6" name="Imagen 1">
          <a:extLst>
            <a:ext uri="{FF2B5EF4-FFF2-40B4-BE49-F238E27FC236}">
              <a16:creationId xmlns:a16="http://schemas.microsoft.com/office/drawing/2014/main" id="{00000000-0008-0000-1A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441206" y="190500"/>
          <a:ext cx="2042583" cy="68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116416</xdr:colOff>
      <xdr:row>2</xdr:row>
      <xdr:rowOff>0</xdr:rowOff>
    </xdr:from>
    <xdr:to>
      <xdr:col>17</xdr:col>
      <xdr:colOff>645583</xdr:colOff>
      <xdr:row>3</xdr:row>
      <xdr:rowOff>148166</xdr:rowOff>
    </xdr:to>
    <xdr:sp macro="" textlink="">
      <xdr:nvSpPr>
        <xdr:cNvPr id="7" name="Freeform 439">
          <a:hlinkClick xmlns:r="http://schemas.openxmlformats.org/officeDocument/2006/relationships" r:id="rId2"/>
          <a:extLst>
            <a:ext uri="{FF2B5EF4-FFF2-40B4-BE49-F238E27FC236}">
              <a16:creationId xmlns:a16="http://schemas.microsoft.com/office/drawing/2014/main" id="{00000000-0008-0000-1B00-000007000000}"/>
            </a:ext>
          </a:extLst>
        </xdr:cNvPr>
        <xdr:cNvSpPr>
          <a:spLocks noEditPoints="1"/>
        </xdr:cNvSpPr>
      </xdr:nvSpPr>
      <xdr:spPr bwMode="auto">
        <a:xfrm flipH="1">
          <a:off x="13346641" y="133350"/>
          <a:ext cx="529167" cy="452966"/>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302559</xdr:colOff>
      <xdr:row>2</xdr:row>
      <xdr:rowOff>212913</xdr:rowOff>
    </xdr:from>
    <xdr:to>
      <xdr:col>15</xdr:col>
      <xdr:colOff>664260</xdr:colOff>
      <xdr:row>5</xdr:row>
      <xdr:rowOff>219076</xdr:rowOff>
    </xdr:to>
    <xdr:pic>
      <xdr:nvPicPr>
        <xdr:cNvPr id="6" name="Imagen 1">
          <a:extLst>
            <a:ext uri="{FF2B5EF4-FFF2-40B4-BE49-F238E27FC236}">
              <a16:creationId xmlns:a16="http://schemas.microsoft.com/office/drawing/2014/main" id="{00000000-0008-0000-1B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665759" y="346263"/>
          <a:ext cx="2019051" cy="530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657224</xdr:colOff>
      <xdr:row>1</xdr:row>
      <xdr:rowOff>85724</xdr:rowOff>
    </xdr:from>
    <xdr:to>
      <xdr:col>12</xdr:col>
      <xdr:colOff>381000</xdr:colOff>
      <xdr:row>22</xdr:row>
      <xdr:rowOff>19049</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200024</xdr:colOff>
      <xdr:row>11</xdr:row>
      <xdr:rowOff>57150</xdr:rowOff>
    </xdr:from>
    <xdr:to>
      <xdr:col>9</xdr:col>
      <xdr:colOff>19049</xdr:colOff>
      <xdr:row>13</xdr:row>
      <xdr:rowOff>76200</xdr:rowOff>
    </xdr:to>
    <xdr:sp macro="" textlink="$G$24">
      <xdr:nvSpPr>
        <xdr:cNvPr id="3" name="Diagrama de flujo: conector 2">
          <a:extLst>
            <a:ext uri="{FF2B5EF4-FFF2-40B4-BE49-F238E27FC236}">
              <a16:creationId xmlns:a16="http://schemas.microsoft.com/office/drawing/2014/main" id="{00000000-0008-0000-1C00-000003000000}"/>
            </a:ext>
          </a:extLst>
        </xdr:cNvPr>
        <xdr:cNvSpPr/>
      </xdr:nvSpPr>
      <xdr:spPr>
        <a:xfrm>
          <a:off x="5915024" y="2152650"/>
          <a:ext cx="581025" cy="400050"/>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EFE34B-A2E0-4994-B2E7-3D7F7919C137}" type="TxLink">
            <a:rPr lang="en-US" sz="1000" b="1" i="0" u="none" strike="noStrike">
              <a:solidFill>
                <a:schemeClr val="bg1"/>
              </a:solidFill>
              <a:latin typeface="Calibri"/>
              <a:cs typeface="Calibri"/>
            </a:rPr>
            <a:pPr algn="ctr"/>
            <a:t>31%</a:t>
          </a:fld>
          <a:endParaRPr lang="es-CO" sz="10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xdr:colOff>
      <xdr:row>6</xdr:row>
      <xdr:rowOff>0</xdr:rowOff>
    </xdr:from>
    <xdr:to>
      <xdr:col>6</xdr:col>
      <xdr:colOff>666751</xdr:colOff>
      <xdr:row>35</xdr:row>
      <xdr:rowOff>76200</xdr:rowOff>
    </xdr:to>
    <xdr:sp macro="" textlink="">
      <xdr:nvSpPr>
        <xdr:cNvPr id="2" name="Rectángulo 1">
          <a:extLst>
            <a:ext uri="{FF2B5EF4-FFF2-40B4-BE49-F238E27FC236}">
              <a16:creationId xmlns:a16="http://schemas.microsoft.com/office/drawing/2014/main" id="{00000000-0008-0000-1D00-000002000000}"/>
            </a:ext>
          </a:extLst>
        </xdr:cNvPr>
        <xdr:cNvSpPr/>
      </xdr:nvSpPr>
      <xdr:spPr>
        <a:xfrm>
          <a:off x="76201" y="2019300"/>
          <a:ext cx="4686300" cy="5638800"/>
        </a:xfrm>
        <a:prstGeom prst="rect">
          <a:avLst/>
        </a:prstGeom>
        <a:solidFill>
          <a:schemeClr val="bg1">
            <a:lumMod val="75000"/>
          </a:schemeClr>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48699</xdr:colOff>
      <xdr:row>6</xdr:row>
      <xdr:rowOff>96890</xdr:rowOff>
    </xdr:from>
    <xdr:to>
      <xdr:col>6</xdr:col>
      <xdr:colOff>600739</xdr:colOff>
      <xdr:row>9</xdr:row>
      <xdr:rowOff>52666</xdr:rowOff>
    </xdr:to>
    <xdr:sp macro="" textlink="">
      <xdr:nvSpPr>
        <xdr:cNvPr id="3" name="Rectángulo 2">
          <a:extLst>
            <a:ext uri="{FF2B5EF4-FFF2-40B4-BE49-F238E27FC236}">
              <a16:creationId xmlns:a16="http://schemas.microsoft.com/office/drawing/2014/main" id="{00000000-0008-0000-1D00-000003000000}"/>
            </a:ext>
            <a:ext uri="{147F2762-F138-4A5C-976F-8EAC2B608ADB}">
              <a16:predDERef xmlns:a16="http://schemas.microsoft.com/office/drawing/2014/main" pred="{00000000-0008-0000-2B00-000002000000}"/>
            </a:ext>
          </a:extLst>
        </xdr:cNvPr>
        <xdr:cNvSpPr/>
      </xdr:nvSpPr>
      <xdr:spPr>
        <a:xfrm>
          <a:off x="124899" y="2116190"/>
          <a:ext cx="4571590" cy="565376"/>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indent="0" algn="ctr"/>
          <a:r>
            <a:rPr lang="en-US" sz="1800" b="1">
              <a:solidFill>
                <a:schemeClr val="tx1"/>
              </a:solidFill>
              <a:latin typeface="Arial" panose="020B0604020202020204" pitchFamily="34" charset="0"/>
              <a:cs typeface="Arial" panose="020B0604020202020204" pitchFamily="34" charset="0"/>
            </a:rPr>
            <a:t>GESTIÓN DEL PROCESO</a:t>
          </a:r>
        </a:p>
      </xdr:txBody>
    </xdr:sp>
    <xdr:clientData/>
  </xdr:twoCellAnchor>
  <xdr:twoCellAnchor>
    <xdr:from>
      <xdr:col>7</xdr:col>
      <xdr:colOff>66675</xdr:colOff>
      <xdr:row>6</xdr:row>
      <xdr:rowOff>33338</xdr:rowOff>
    </xdr:from>
    <xdr:to>
      <xdr:col>29</xdr:col>
      <xdr:colOff>95250</xdr:colOff>
      <xdr:row>9</xdr:row>
      <xdr:rowOff>105683</xdr:rowOff>
    </xdr:to>
    <xdr:grpSp>
      <xdr:nvGrpSpPr>
        <xdr:cNvPr id="4" name="Grupo 3">
          <a:extLst>
            <a:ext uri="{FF2B5EF4-FFF2-40B4-BE49-F238E27FC236}">
              <a16:creationId xmlns:a16="http://schemas.microsoft.com/office/drawing/2014/main" id="{00000000-0008-0000-1D00-000004000000}"/>
            </a:ext>
          </a:extLst>
        </xdr:cNvPr>
        <xdr:cNvGrpSpPr/>
      </xdr:nvGrpSpPr>
      <xdr:grpSpPr>
        <a:xfrm>
          <a:off x="4924425" y="2033588"/>
          <a:ext cx="18466254" cy="671059"/>
          <a:chOff x="5508625" y="841375"/>
          <a:chExt cx="15843250" cy="667658"/>
        </a:xfrm>
      </xdr:grpSpPr>
      <xdr:sp macro="" textlink="">
        <xdr:nvSpPr>
          <xdr:cNvPr id="5" name="Rectángulo 4">
            <a:extLst>
              <a:ext uri="{FF2B5EF4-FFF2-40B4-BE49-F238E27FC236}">
                <a16:creationId xmlns:a16="http://schemas.microsoft.com/office/drawing/2014/main" id="{00000000-0008-0000-1D00-000005000000}"/>
              </a:ext>
            </a:extLst>
          </xdr:cNvPr>
          <xdr:cNvSpPr/>
        </xdr:nvSpPr>
        <xdr:spPr>
          <a:xfrm>
            <a:off x="5508625" y="873125"/>
            <a:ext cx="15843250" cy="460376"/>
          </a:xfrm>
          <a:prstGeom prst="rect">
            <a:avLst/>
          </a:prstGeom>
          <a:solidFill>
            <a:schemeClr val="bg1">
              <a:lumMod val="8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0699750" y="841375"/>
            <a:ext cx="5699125" cy="667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b="1">
                <a:solidFill>
                  <a:sysClr val="windowText" lastClr="000000"/>
                </a:solidFill>
              </a:rPr>
              <a:t>CUMPLIMIENTO DEL PROGRAMA</a:t>
            </a:r>
          </a:p>
        </xdr:txBody>
      </xdr:sp>
    </xdr:grpSp>
    <xdr:clientData/>
  </xdr:twoCellAnchor>
  <xdr:twoCellAnchor>
    <xdr:from>
      <xdr:col>1</xdr:col>
      <xdr:colOff>564284</xdr:colOff>
      <xdr:row>10</xdr:row>
      <xdr:rowOff>73024</xdr:rowOff>
    </xdr:from>
    <xdr:to>
      <xdr:col>6</xdr:col>
      <xdr:colOff>72158</xdr:colOff>
      <xdr:row>13</xdr:row>
      <xdr:rowOff>25399</xdr:rowOff>
    </xdr:to>
    <xdr:grpSp>
      <xdr:nvGrpSpPr>
        <xdr:cNvPr id="7" name="Grupo 6">
          <a:hlinkClick xmlns:r="http://schemas.openxmlformats.org/officeDocument/2006/relationships" r:id="rId1"/>
          <a:extLst>
            <a:ext uri="{FF2B5EF4-FFF2-40B4-BE49-F238E27FC236}">
              <a16:creationId xmlns:a16="http://schemas.microsoft.com/office/drawing/2014/main" id="{00000000-0008-0000-1D00-000007000000}"/>
            </a:ext>
          </a:extLst>
        </xdr:cNvPr>
        <xdr:cNvGrpSpPr/>
      </xdr:nvGrpSpPr>
      <xdr:grpSpPr>
        <a:xfrm>
          <a:off x="645927" y="2862488"/>
          <a:ext cx="3521981" cy="523875"/>
          <a:chOff x="8604250" y="3206749"/>
          <a:chExt cx="3524249" cy="523875"/>
        </a:xfrm>
      </xdr:grpSpPr>
      <xdr:sp macro="" textlink="">
        <xdr:nvSpPr>
          <xdr:cNvPr id="8" name="Rectángulo: esquinas redondeadas 7">
            <a:extLst>
              <a:ext uri="{FF2B5EF4-FFF2-40B4-BE49-F238E27FC236}">
                <a16:creationId xmlns:a16="http://schemas.microsoft.com/office/drawing/2014/main" id="{00000000-0008-0000-1D00-000008000000}"/>
              </a:ext>
            </a:extLst>
          </xdr:cNvPr>
          <xdr:cNvSpPr/>
        </xdr:nvSpPr>
        <xdr:spPr>
          <a:xfrm>
            <a:off x="9193114" y="3306536"/>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PROGRAMA DE GESTIÓN</a:t>
            </a:r>
          </a:p>
        </xdr:txBody>
      </xdr:sp>
      <xdr:sp macro="" textlink="">
        <xdr:nvSpPr>
          <xdr:cNvPr id="9" name="Freeform 129">
            <a:extLst>
              <a:ext uri="{FF2B5EF4-FFF2-40B4-BE49-F238E27FC236}">
                <a16:creationId xmlns:a16="http://schemas.microsoft.com/office/drawing/2014/main" id="{00000000-0008-0000-1D00-000009000000}"/>
              </a:ext>
            </a:extLst>
          </xdr:cNvPr>
          <xdr:cNvSpPr>
            <a:spLocks noEditPoints="1"/>
          </xdr:cNvSpPr>
        </xdr:nvSpPr>
        <xdr:spPr bwMode="auto">
          <a:xfrm>
            <a:off x="8604250" y="3206749"/>
            <a:ext cx="523875"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bg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xdr:col>
      <xdr:colOff>482021</xdr:colOff>
      <xdr:row>18</xdr:row>
      <xdr:rowOff>33772</xdr:rowOff>
    </xdr:from>
    <xdr:to>
      <xdr:col>6</xdr:col>
      <xdr:colOff>21646</xdr:colOff>
      <xdr:row>20</xdr:row>
      <xdr:rowOff>177582</xdr:rowOff>
    </xdr:to>
    <xdr:grpSp>
      <xdr:nvGrpSpPr>
        <xdr:cNvPr id="10" name="Grupo 9">
          <a:hlinkClick xmlns:r="http://schemas.openxmlformats.org/officeDocument/2006/relationships" r:id="rId2"/>
          <a:extLst>
            <a:ext uri="{FF2B5EF4-FFF2-40B4-BE49-F238E27FC236}">
              <a16:creationId xmlns:a16="http://schemas.microsoft.com/office/drawing/2014/main" id="{00000000-0008-0000-1D00-00000A000000}"/>
            </a:ext>
          </a:extLst>
        </xdr:cNvPr>
        <xdr:cNvGrpSpPr/>
      </xdr:nvGrpSpPr>
      <xdr:grpSpPr>
        <a:xfrm>
          <a:off x="563664" y="4347236"/>
          <a:ext cx="3553732" cy="524810"/>
          <a:chOff x="12636499" y="666750"/>
          <a:chExt cx="3556000" cy="524810"/>
        </a:xfrm>
      </xdr:grpSpPr>
      <xdr:grpSp>
        <xdr:nvGrpSpPr>
          <xdr:cNvPr id="11" name="Группа 509">
            <a:extLst>
              <a:ext uri="{FF2B5EF4-FFF2-40B4-BE49-F238E27FC236}">
                <a16:creationId xmlns:a16="http://schemas.microsoft.com/office/drawing/2014/main" id="{00000000-0008-0000-1D00-00000B000000}"/>
              </a:ext>
            </a:extLst>
          </xdr:cNvPr>
          <xdr:cNvGrpSpPr/>
        </xdr:nvGrpSpPr>
        <xdr:grpSpPr>
          <a:xfrm>
            <a:off x="12636499" y="666750"/>
            <a:ext cx="492125" cy="524810"/>
            <a:chOff x="3296180" y="3622389"/>
            <a:chExt cx="218124" cy="302560"/>
          </a:xfrm>
          <a:solidFill>
            <a:schemeClr val="bg1"/>
          </a:solidFill>
        </xdr:grpSpPr>
        <xdr:sp macro="" textlink="">
          <xdr:nvSpPr>
            <xdr:cNvPr id="13" name="Freeform 220">
              <a:extLst>
                <a:ext uri="{FF2B5EF4-FFF2-40B4-BE49-F238E27FC236}">
                  <a16:creationId xmlns:a16="http://schemas.microsoft.com/office/drawing/2014/main" id="{00000000-0008-0000-1D00-00000D000000}"/>
                </a:ext>
              </a:extLst>
            </xdr:cNvPr>
            <xdr:cNvSpPr>
              <a:spLocks noEditPoints="1"/>
            </xdr:cNvSpPr>
          </xdr:nvSpPr>
          <xdr:spPr bwMode="auto">
            <a:xfrm>
              <a:off x="3296180" y="3830663"/>
              <a:ext cx="66141" cy="94286"/>
            </a:xfrm>
            <a:custGeom>
              <a:avLst/>
              <a:gdLst>
                <a:gd name="T0" fmla="*/ 47 w 47"/>
                <a:gd name="T1" fmla="*/ 67 h 67"/>
                <a:gd name="T2" fmla="*/ 0 w 47"/>
                <a:gd name="T3" fmla="*/ 67 h 67"/>
                <a:gd name="T4" fmla="*/ 0 w 47"/>
                <a:gd name="T5" fmla="*/ 0 h 67"/>
                <a:gd name="T6" fmla="*/ 47 w 47"/>
                <a:gd name="T7" fmla="*/ 0 h 67"/>
                <a:gd name="T8" fmla="*/ 47 w 47"/>
                <a:gd name="T9" fmla="*/ 67 h 67"/>
                <a:gd name="T10" fmla="*/ 7 w 47"/>
                <a:gd name="T11" fmla="*/ 60 h 67"/>
                <a:gd name="T12" fmla="*/ 41 w 47"/>
                <a:gd name="T13" fmla="*/ 60 h 67"/>
                <a:gd name="T14" fmla="*/ 41 w 47"/>
                <a:gd name="T15" fmla="*/ 6 h 67"/>
                <a:gd name="T16" fmla="*/ 7 w 47"/>
                <a:gd name="T17" fmla="*/ 6 h 67"/>
                <a:gd name="T18" fmla="*/ 7 w 47"/>
                <a:gd name="T19" fmla="*/ 60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67">
                  <a:moveTo>
                    <a:pt x="47" y="67"/>
                  </a:moveTo>
                  <a:lnTo>
                    <a:pt x="0" y="67"/>
                  </a:lnTo>
                  <a:lnTo>
                    <a:pt x="0" y="0"/>
                  </a:lnTo>
                  <a:lnTo>
                    <a:pt x="47" y="0"/>
                  </a:lnTo>
                  <a:lnTo>
                    <a:pt x="47" y="67"/>
                  </a:lnTo>
                  <a:close/>
                  <a:moveTo>
                    <a:pt x="7" y="60"/>
                  </a:moveTo>
                  <a:lnTo>
                    <a:pt x="41" y="60"/>
                  </a:lnTo>
                  <a:lnTo>
                    <a:pt x="41" y="6"/>
                  </a:lnTo>
                  <a:lnTo>
                    <a:pt x="7" y="6"/>
                  </a:lnTo>
                  <a:lnTo>
                    <a:pt x="7" y="6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4" name="Freeform 221">
              <a:extLst>
                <a:ext uri="{FF2B5EF4-FFF2-40B4-BE49-F238E27FC236}">
                  <a16:creationId xmlns:a16="http://schemas.microsoft.com/office/drawing/2014/main" id="{00000000-0008-0000-1D00-00000E000000}"/>
                </a:ext>
              </a:extLst>
            </xdr:cNvPr>
            <xdr:cNvSpPr>
              <a:spLocks noEditPoints="1"/>
            </xdr:cNvSpPr>
          </xdr:nvSpPr>
          <xdr:spPr bwMode="auto">
            <a:xfrm>
              <a:off x="3448163" y="3702603"/>
              <a:ext cx="66141" cy="222346"/>
            </a:xfrm>
            <a:custGeom>
              <a:avLst/>
              <a:gdLst>
                <a:gd name="T0" fmla="*/ 47 w 47"/>
                <a:gd name="T1" fmla="*/ 158 h 158"/>
                <a:gd name="T2" fmla="*/ 0 w 47"/>
                <a:gd name="T3" fmla="*/ 158 h 158"/>
                <a:gd name="T4" fmla="*/ 0 w 47"/>
                <a:gd name="T5" fmla="*/ 0 h 158"/>
                <a:gd name="T6" fmla="*/ 47 w 47"/>
                <a:gd name="T7" fmla="*/ 0 h 158"/>
                <a:gd name="T8" fmla="*/ 47 w 47"/>
                <a:gd name="T9" fmla="*/ 158 h 158"/>
                <a:gd name="T10" fmla="*/ 7 w 47"/>
                <a:gd name="T11" fmla="*/ 151 h 158"/>
                <a:gd name="T12" fmla="*/ 40 w 47"/>
                <a:gd name="T13" fmla="*/ 151 h 158"/>
                <a:gd name="T14" fmla="*/ 40 w 47"/>
                <a:gd name="T15" fmla="*/ 7 h 158"/>
                <a:gd name="T16" fmla="*/ 7 w 47"/>
                <a:gd name="T17" fmla="*/ 7 h 158"/>
                <a:gd name="T18" fmla="*/ 7 w 47"/>
                <a:gd name="T19" fmla="*/ 151 h 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58">
                  <a:moveTo>
                    <a:pt x="47" y="158"/>
                  </a:moveTo>
                  <a:lnTo>
                    <a:pt x="0" y="158"/>
                  </a:lnTo>
                  <a:lnTo>
                    <a:pt x="0" y="0"/>
                  </a:lnTo>
                  <a:lnTo>
                    <a:pt x="47" y="0"/>
                  </a:lnTo>
                  <a:lnTo>
                    <a:pt x="47" y="158"/>
                  </a:lnTo>
                  <a:close/>
                  <a:moveTo>
                    <a:pt x="7" y="151"/>
                  </a:moveTo>
                  <a:lnTo>
                    <a:pt x="40" y="151"/>
                  </a:lnTo>
                  <a:lnTo>
                    <a:pt x="40" y="7"/>
                  </a:lnTo>
                  <a:lnTo>
                    <a:pt x="7" y="7"/>
                  </a:lnTo>
                  <a:lnTo>
                    <a:pt x="7" y="15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5" name="Freeform 222">
              <a:extLst>
                <a:ext uri="{FF2B5EF4-FFF2-40B4-BE49-F238E27FC236}">
                  <a16:creationId xmlns:a16="http://schemas.microsoft.com/office/drawing/2014/main" id="{00000000-0008-0000-1D00-00000F000000}"/>
                </a:ext>
              </a:extLst>
            </xdr:cNvPr>
            <xdr:cNvSpPr>
              <a:spLocks noEditPoints="1"/>
            </xdr:cNvSpPr>
          </xdr:nvSpPr>
          <xdr:spPr bwMode="auto">
            <a:xfrm>
              <a:off x="3372172" y="3768743"/>
              <a:ext cx="66141" cy="156206"/>
            </a:xfrm>
            <a:custGeom>
              <a:avLst/>
              <a:gdLst>
                <a:gd name="T0" fmla="*/ 47 w 47"/>
                <a:gd name="T1" fmla="*/ 111 h 111"/>
                <a:gd name="T2" fmla="*/ 0 w 47"/>
                <a:gd name="T3" fmla="*/ 111 h 111"/>
                <a:gd name="T4" fmla="*/ 0 w 47"/>
                <a:gd name="T5" fmla="*/ 0 h 111"/>
                <a:gd name="T6" fmla="*/ 47 w 47"/>
                <a:gd name="T7" fmla="*/ 0 h 111"/>
                <a:gd name="T8" fmla="*/ 47 w 47"/>
                <a:gd name="T9" fmla="*/ 111 h 111"/>
                <a:gd name="T10" fmla="*/ 7 w 47"/>
                <a:gd name="T11" fmla="*/ 104 h 111"/>
                <a:gd name="T12" fmla="*/ 40 w 47"/>
                <a:gd name="T13" fmla="*/ 104 h 111"/>
                <a:gd name="T14" fmla="*/ 40 w 47"/>
                <a:gd name="T15" fmla="*/ 7 h 111"/>
                <a:gd name="T16" fmla="*/ 7 w 47"/>
                <a:gd name="T17" fmla="*/ 7 h 111"/>
                <a:gd name="T18" fmla="*/ 7 w 47"/>
                <a:gd name="T19" fmla="*/ 104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11">
                  <a:moveTo>
                    <a:pt x="47" y="111"/>
                  </a:moveTo>
                  <a:lnTo>
                    <a:pt x="0" y="111"/>
                  </a:lnTo>
                  <a:lnTo>
                    <a:pt x="0" y="0"/>
                  </a:lnTo>
                  <a:lnTo>
                    <a:pt x="47" y="0"/>
                  </a:lnTo>
                  <a:lnTo>
                    <a:pt x="47" y="111"/>
                  </a:lnTo>
                  <a:close/>
                  <a:moveTo>
                    <a:pt x="7" y="104"/>
                  </a:moveTo>
                  <a:lnTo>
                    <a:pt x="40" y="104"/>
                  </a:lnTo>
                  <a:lnTo>
                    <a:pt x="40" y="7"/>
                  </a:lnTo>
                  <a:lnTo>
                    <a:pt x="7" y="7"/>
                  </a:lnTo>
                  <a:lnTo>
                    <a:pt x="7" y="10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6" name="Freeform 223">
              <a:extLst>
                <a:ext uri="{FF2B5EF4-FFF2-40B4-BE49-F238E27FC236}">
                  <a16:creationId xmlns:a16="http://schemas.microsoft.com/office/drawing/2014/main" id="{00000000-0008-0000-1D00-000010000000}"/>
                </a:ext>
              </a:extLst>
            </xdr:cNvPr>
            <xdr:cNvSpPr>
              <a:spLocks/>
            </xdr:cNvSpPr>
          </xdr:nvSpPr>
          <xdr:spPr bwMode="auto">
            <a:xfrm>
              <a:off x="3317289" y="3623797"/>
              <a:ext cx="180128" cy="181536"/>
            </a:xfrm>
            <a:custGeom>
              <a:avLst/>
              <a:gdLst>
                <a:gd name="T0" fmla="*/ 124 w 128"/>
                <a:gd name="T1" fmla="*/ 0 h 129"/>
                <a:gd name="T2" fmla="*/ 128 w 128"/>
                <a:gd name="T3" fmla="*/ 5 h 129"/>
                <a:gd name="T4" fmla="*/ 4 w 128"/>
                <a:gd name="T5" fmla="*/ 129 h 129"/>
                <a:gd name="T6" fmla="*/ 0 w 128"/>
                <a:gd name="T7" fmla="*/ 124 h 129"/>
                <a:gd name="T8" fmla="*/ 124 w 128"/>
                <a:gd name="T9" fmla="*/ 0 h 129"/>
              </a:gdLst>
              <a:ahLst/>
              <a:cxnLst>
                <a:cxn ang="0">
                  <a:pos x="T0" y="T1"/>
                </a:cxn>
                <a:cxn ang="0">
                  <a:pos x="T2" y="T3"/>
                </a:cxn>
                <a:cxn ang="0">
                  <a:pos x="T4" y="T5"/>
                </a:cxn>
                <a:cxn ang="0">
                  <a:pos x="T6" y="T7"/>
                </a:cxn>
                <a:cxn ang="0">
                  <a:pos x="T8" y="T9"/>
                </a:cxn>
              </a:cxnLst>
              <a:rect l="0" t="0" r="r" b="b"/>
              <a:pathLst>
                <a:path w="128" h="129">
                  <a:moveTo>
                    <a:pt x="124" y="0"/>
                  </a:moveTo>
                  <a:lnTo>
                    <a:pt x="128" y="5"/>
                  </a:lnTo>
                  <a:lnTo>
                    <a:pt x="4" y="129"/>
                  </a:lnTo>
                  <a:lnTo>
                    <a:pt x="0" y="124"/>
                  </a:lnTo>
                  <a:lnTo>
                    <a:pt x="12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7" name="Freeform 224">
              <a:extLst>
                <a:ext uri="{FF2B5EF4-FFF2-40B4-BE49-F238E27FC236}">
                  <a16:creationId xmlns:a16="http://schemas.microsoft.com/office/drawing/2014/main" id="{00000000-0008-0000-1D00-000011000000}"/>
                </a:ext>
              </a:extLst>
            </xdr:cNvPr>
            <xdr:cNvSpPr>
              <a:spLocks/>
            </xdr:cNvSpPr>
          </xdr:nvSpPr>
          <xdr:spPr bwMode="auto">
            <a:xfrm>
              <a:off x="3442534" y="3622389"/>
              <a:ext cx="57698" cy="56290"/>
            </a:xfrm>
            <a:custGeom>
              <a:avLst/>
              <a:gdLst>
                <a:gd name="T0" fmla="*/ 41 w 41"/>
                <a:gd name="T1" fmla="*/ 40 h 40"/>
                <a:gd name="T2" fmla="*/ 34 w 41"/>
                <a:gd name="T3" fmla="*/ 40 h 40"/>
                <a:gd name="T4" fmla="*/ 34 w 41"/>
                <a:gd name="T5" fmla="*/ 6 h 40"/>
                <a:gd name="T6" fmla="*/ 0 w 41"/>
                <a:gd name="T7" fmla="*/ 6 h 40"/>
                <a:gd name="T8" fmla="*/ 0 w 41"/>
                <a:gd name="T9" fmla="*/ 0 h 40"/>
                <a:gd name="T10" fmla="*/ 37 w 41"/>
                <a:gd name="T11" fmla="*/ 0 h 40"/>
                <a:gd name="T12" fmla="*/ 41 w 41"/>
                <a:gd name="T13" fmla="*/ 3 h 40"/>
                <a:gd name="T14" fmla="*/ 41 w 41"/>
                <a:gd name="T15" fmla="*/ 40 h 4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1" h="40">
                  <a:moveTo>
                    <a:pt x="41" y="40"/>
                  </a:moveTo>
                  <a:lnTo>
                    <a:pt x="34" y="40"/>
                  </a:lnTo>
                  <a:lnTo>
                    <a:pt x="34" y="6"/>
                  </a:lnTo>
                  <a:lnTo>
                    <a:pt x="0" y="6"/>
                  </a:lnTo>
                  <a:lnTo>
                    <a:pt x="0" y="0"/>
                  </a:lnTo>
                  <a:lnTo>
                    <a:pt x="37" y="0"/>
                  </a:lnTo>
                  <a:lnTo>
                    <a:pt x="41" y="3"/>
                  </a:lnTo>
                  <a:lnTo>
                    <a:pt x="41" y="4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sp macro="" textlink="">
        <xdr:nvSpPr>
          <xdr:cNvPr id="12" name="Rectángulo: esquinas redondeadas 11">
            <a:extLst>
              <a:ext uri="{FF2B5EF4-FFF2-40B4-BE49-F238E27FC236}">
                <a16:creationId xmlns:a16="http://schemas.microsoft.com/office/drawing/2014/main" id="{00000000-0008-0000-1D00-00000C000000}"/>
              </a:ext>
            </a:extLst>
          </xdr:cNvPr>
          <xdr:cNvSpPr/>
        </xdr:nvSpPr>
        <xdr:spPr>
          <a:xfrm>
            <a:off x="13257114" y="845912"/>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INDICADOR DE CUMPLIMIENTO</a:t>
            </a:r>
          </a:p>
        </xdr:txBody>
      </xdr:sp>
    </xdr:grpSp>
    <xdr:clientData/>
  </xdr:twoCellAnchor>
  <xdr:twoCellAnchor>
    <xdr:from>
      <xdr:col>7</xdr:col>
      <xdr:colOff>111124</xdr:colOff>
      <xdr:row>9</xdr:row>
      <xdr:rowOff>150813</xdr:rowOff>
    </xdr:from>
    <xdr:to>
      <xdr:col>20</xdr:col>
      <xdr:colOff>404812</xdr:colOff>
      <xdr:row>36</xdr:row>
      <xdr:rowOff>47624</xdr:rowOff>
    </xdr:to>
    <xdr:graphicFrame macro="">
      <xdr:nvGraphicFramePr>
        <xdr:cNvPr id="18" name="Gráfico 17">
          <a:extLst>
            <a:ext uri="{FF2B5EF4-FFF2-40B4-BE49-F238E27FC236}">
              <a16:creationId xmlns:a16="http://schemas.microsoft.com/office/drawing/2014/main" id="{00000000-0008-0000-1D00-000012000000}"/>
            </a:ext>
            <a:ext uri="{147F2762-F138-4A5C-976F-8EAC2B608ADB}">
              <a16:predDERef xmlns:a16="http://schemas.microsoft.com/office/drawing/2014/main" pre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561397</xdr:colOff>
      <xdr:row>22</xdr:row>
      <xdr:rowOff>113145</xdr:rowOff>
    </xdr:from>
    <xdr:to>
      <xdr:col>6</xdr:col>
      <xdr:colOff>5772</xdr:colOff>
      <xdr:row>25</xdr:row>
      <xdr:rowOff>33769</xdr:rowOff>
    </xdr:to>
    <xdr:grpSp>
      <xdr:nvGrpSpPr>
        <xdr:cNvPr id="19" name="Grupo 18">
          <a:hlinkClick xmlns:r="http://schemas.openxmlformats.org/officeDocument/2006/relationships" r:id="rId4"/>
          <a:extLst>
            <a:ext uri="{FF2B5EF4-FFF2-40B4-BE49-F238E27FC236}">
              <a16:creationId xmlns:a16="http://schemas.microsoft.com/office/drawing/2014/main" id="{00000000-0008-0000-1D00-000013000000}"/>
            </a:ext>
          </a:extLst>
        </xdr:cNvPr>
        <xdr:cNvGrpSpPr/>
      </xdr:nvGrpSpPr>
      <xdr:grpSpPr>
        <a:xfrm>
          <a:off x="643040" y="5188609"/>
          <a:ext cx="3458482" cy="492124"/>
          <a:chOff x="10604500" y="1063625"/>
          <a:chExt cx="3460750" cy="492124"/>
        </a:xfrm>
      </xdr:grpSpPr>
      <xdr:sp macro="" textlink="">
        <xdr:nvSpPr>
          <xdr:cNvPr id="20" name="Rectángulo: esquinas redondeadas 33">
            <a:extLst>
              <a:ext uri="{FF2B5EF4-FFF2-40B4-BE49-F238E27FC236}">
                <a16:creationId xmlns:a16="http://schemas.microsoft.com/office/drawing/2014/main" id="{00000000-0008-0000-1D00-000014000000}"/>
              </a:ext>
            </a:extLst>
          </xdr:cNvPr>
          <xdr:cNvSpPr/>
        </xdr:nvSpPr>
        <xdr:spPr>
          <a:xfrm>
            <a:off x="11129865" y="1179287"/>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INDICE</a:t>
            </a:r>
            <a:r>
              <a:rPr lang="es-CO" sz="1400" b="1" baseline="0">
                <a:solidFill>
                  <a:sysClr val="windowText" lastClr="000000"/>
                </a:solidFill>
              </a:rPr>
              <a:t> DE FRECUENCIA DE AT </a:t>
            </a:r>
            <a:endParaRPr lang="es-CO" sz="1400" b="1">
              <a:solidFill>
                <a:sysClr val="windowText" lastClr="000000"/>
              </a:solidFill>
            </a:endParaRPr>
          </a:p>
        </xdr:txBody>
      </xdr:sp>
      <xdr:grpSp>
        <xdr:nvGrpSpPr>
          <xdr:cNvPr id="21" name="Группа 510">
            <a:extLst>
              <a:ext uri="{FF2B5EF4-FFF2-40B4-BE49-F238E27FC236}">
                <a16:creationId xmlns:a16="http://schemas.microsoft.com/office/drawing/2014/main" id="{00000000-0008-0000-1D00-000015000000}"/>
              </a:ext>
            </a:extLst>
          </xdr:cNvPr>
          <xdr:cNvGrpSpPr/>
        </xdr:nvGrpSpPr>
        <xdr:grpSpPr>
          <a:xfrm>
            <a:off x="10604500" y="1063625"/>
            <a:ext cx="428625" cy="492124"/>
            <a:chOff x="3646586" y="3622389"/>
            <a:chExt cx="302560" cy="302560"/>
          </a:xfrm>
          <a:solidFill>
            <a:schemeClr val="bg1"/>
          </a:solidFill>
        </xdr:grpSpPr>
        <xdr:sp macro="" textlink="">
          <xdr:nvSpPr>
            <xdr:cNvPr id="22" name="Freeform 225">
              <a:extLst>
                <a:ext uri="{FF2B5EF4-FFF2-40B4-BE49-F238E27FC236}">
                  <a16:creationId xmlns:a16="http://schemas.microsoft.com/office/drawing/2014/main" id="{00000000-0008-0000-1D00-000016000000}"/>
                </a:ext>
              </a:extLst>
            </xdr:cNvPr>
            <xdr:cNvSpPr>
              <a:spLocks noEditPoints="1"/>
            </xdr:cNvSpPr>
          </xdr:nvSpPr>
          <xdr:spPr bwMode="auto">
            <a:xfrm>
              <a:off x="3646586" y="3660385"/>
              <a:ext cx="264564" cy="264564"/>
            </a:xfrm>
            <a:custGeom>
              <a:avLst/>
              <a:gdLst>
                <a:gd name="T0" fmla="*/ 112 w 224"/>
                <a:gd name="T1" fmla="*/ 224 h 224"/>
                <a:gd name="T2" fmla="*/ 33 w 224"/>
                <a:gd name="T3" fmla="*/ 192 h 224"/>
                <a:gd name="T4" fmla="*/ 0 w 224"/>
                <a:gd name="T5" fmla="*/ 112 h 224"/>
                <a:gd name="T6" fmla="*/ 32 w 224"/>
                <a:gd name="T7" fmla="*/ 33 h 224"/>
                <a:gd name="T8" fmla="*/ 112 w 224"/>
                <a:gd name="T9" fmla="*/ 0 h 224"/>
                <a:gd name="T10" fmla="*/ 116 w 224"/>
                <a:gd name="T11" fmla="*/ 0 h 224"/>
                <a:gd name="T12" fmla="*/ 116 w 224"/>
                <a:gd name="T13" fmla="*/ 108 h 224"/>
                <a:gd name="T14" fmla="*/ 224 w 224"/>
                <a:gd name="T15" fmla="*/ 108 h 224"/>
                <a:gd name="T16" fmla="*/ 224 w 224"/>
                <a:gd name="T17" fmla="*/ 112 h 224"/>
                <a:gd name="T18" fmla="*/ 191 w 224"/>
                <a:gd name="T19" fmla="*/ 192 h 224"/>
                <a:gd name="T20" fmla="*/ 112 w 224"/>
                <a:gd name="T21" fmla="*/ 224 h 224"/>
                <a:gd name="T22" fmla="*/ 112 w 224"/>
                <a:gd name="T23" fmla="*/ 224 h 224"/>
                <a:gd name="T24" fmla="*/ 108 w 224"/>
                <a:gd name="T25" fmla="*/ 8 h 224"/>
                <a:gd name="T26" fmla="*/ 38 w 224"/>
                <a:gd name="T27" fmla="*/ 39 h 224"/>
                <a:gd name="T28" fmla="*/ 8 w 224"/>
                <a:gd name="T29" fmla="*/ 112 h 224"/>
                <a:gd name="T30" fmla="*/ 38 w 224"/>
                <a:gd name="T31" fmla="*/ 186 h 224"/>
                <a:gd name="T32" fmla="*/ 112 w 224"/>
                <a:gd name="T33" fmla="*/ 216 h 224"/>
                <a:gd name="T34" fmla="*/ 112 w 224"/>
                <a:gd name="T35" fmla="*/ 216 h 224"/>
                <a:gd name="T36" fmla="*/ 112 w 224"/>
                <a:gd name="T37" fmla="*/ 216 h 224"/>
                <a:gd name="T38" fmla="*/ 185 w 224"/>
                <a:gd name="T39" fmla="*/ 186 h 224"/>
                <a:gd name="T40" fmla="*/ 216 w 224"/>
                <a:gd name="T41" fmla="*/ 116 h 224"/>
                <a:gd name="T42" fmla="*/ 108 w 224"/>
                <a:gd name="T43" fmla="*/ 116 h 224"/>
                <a:gd name="T44" fmla="*/ 108 w 224"/>
                <a:gd name="T45" fmla="*/ 8 h 2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224" h="224">
                  <a:moveTo>
                    <a:pt x="112" y="224"/>
                  </a:moveTo>
                  <a:cubicBezTo>
                    <a:pt x="82" y="224"/>
                    <a:pt x="54" y="213"/>
                    <a:pt x="33" y="192"/>
                  </a:cubicBezTo>
                  <a:cubicBezTo>
                    <a:pt x="11" y="170"/>
                    <a:pt x="0" y="142"/>
                    <a:pt x="0" y="112"/>
                  </a:cubicBezTo>
                  <a:cubicBezTo>
                    <a:pt x="0" y="82"/>
                    <a:pt x="11" y="54"/>
                    <a:pt x="32" y="33"/>
                  </a:cubicBezTo>
                  <a:cubicBezTo>
                    <a:pt x="53" y="12"/>
                    <a:pt x="82" y="0"/>
                    <a:pt x="112" y="0"/>
                  </a:cubicBezTo>
                  <a:cubicBezTo>
                    <a:pt x="116" y="0"/>
                    <a:pt x="116" y="0"/>
                    <a:pt x="116" y="0"/>
                  </a:cubicBezTo>
                  <a:cubicBezTo>
                    <a:pt x="116" y="108"/>
                    <a:pt x="116" y="108"/>
                    <a:pt x="116" y="108"/>
                  </a:cubicBezTo>
                  <a:cubicBezTo>
                    <a:pt x="224" y="108"/>
                    <a:pt x="224" y="108"/>
                    <a:pt x="224" y="108"/>
                  </a:cubicBezTo>
                  <a:cubicBezTo>
                    <a:pt x="224" y="112"/>
                    <a:pt x="224" y="112"/>
                    <a:pt x="224" y="112"/>
                  </a:cubicBezTo>
                  <a:cubicBezTo>
                    <a:pt x="224" y="142"/>
                    <a:pt x="212" y="170"/>
                    <a:pt x="191" y="192"/>
                  </a:cubicBezTo>
                  <a:cubicBezTo>
                    <a:pt x="170" y="213"/>
                    <a:pt x="142" y="224"/>
                    <a:pt x="112" y="224"/>
                  </a:cubicBezTo>
                  <a:cubicBezTo>
                    <a:pt x="112" y="224"/>
                    <a:pt x="112" y="224"/>
                    <a:pt x="112" y="224"/>
                  </a:cubicBezTo>
                  <a:close/>
                  <a:moveTo>
                    <a:pt x="108" y="8"/>
                  </a:moveTo>
                  <a:cubicBezTo>
                    <a:pt x="81" y="9"/>
                    <a:pt x="57" y="20"/>
                    <a:pt x="38" y="39"/>
                  </a:cubicBezTo>
                  <a:cubicBezTo>
                    <a:pt x="18" y="58"/>
                    <a:pt x="8" y="84"/>
                    <a:pt x="8" y="112"/>
                  </a:cubicBezTo>
                  <a:cubicBezTo>
                    <a:pt x="8" y="140"/>
                    <a:pt x="19" y="166"/>
                    <a:pt x="38" y="186"/>
                  </a:cubicBezTo>
                  <a:cubicBezTo>
                    <a:pt x="58" y="205"/>
                    <a:pt x="84" y="216"/>
                    <a:pt x="112" y="216"/>
                  </a:cubicBezTo>
                  <a:cubicBezTo>
                    <a:pt x="112" y="216"/>
                    <a:pt x="112" y="216"/>
                    <a:pt x="112" y="216"/>
                  </a:cubicBezTo>
                  <a:cubicBezTo>
                    <a:pt x="112" y="216"/>
                    <a:pt x="112" y="216"/>
                    <a:pt x="112" y="216"/>
                  </a:cubicBezTo>
                  <a:cubicBezTo>
                    <a:pt x="139" y="216"/>
                    <a:pt x="166" y="205"/>
                    <a:pt x="185" y="186"/>
                  </a:cubicBezTo>
                  <a:cubicBezTo>
                    <a:pt x="204" y="167"/>
                    <a:pt x="215" y="143"/>
                    <a:pt x="216" y="116"/>
                  </a:cubicBezTo>
                  <a:cubicBezTo>
                    <a:pt x="108" y="116"/>
                    <a:pt x="108" y="116"/>
                    <a:pt x="108" y="116"/>
                  </a:cubicBezTo>
                  <a:lnTo>
                    <a:pt x="108" y="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3" name="Freeform 226">
              <a:extLst>
                <a:ext uri="{FF2B5EF4-FFF2-40B4-BE49-F238E27FC236}">
                  <a16:creationId xmlns:a16="http://schemas.microsoft.com/office/drawing/2014/main" id="{00000000-0008-0000-1D00-000017000000}"/>
                </a:ext>
              </a:extLst>
            </xdr:cNvPr>
            <xdr:cNvSpPr>
              <a:spLocks noEditPoints="1"/>
            </xdr:cNvSpPr>
          </xdr:nvSpPr>
          <xdr:spPr bwMode="auto">
            <a:xfrm>
              <a:off x="3812642" y="3622389"/>
              <a:ext cx="136504" cy="136504"/>
            </a:xfrm>
            <a:custGeom>
              <a:avLst/>
              <a:gdLst>
                <a:gd name="T0" fmla="*/ 116 w 116"/>
                <a:gd name="T1" fmla="*/ 116 h 116"/>
                <a:gd name="T2" fmla="*/ 0 w 116"/>
                <a:gd name="T3" fmla="*/ 116 h 116"/>
                <a:gd name="T4" fmla="*/ 0 w 116"/>
                <a:gd name="T5" fmla="*/ 0 h 116"/>
                <a:gd name="T6" fmla="*/ 4 w 116"/>
                <a:gd name="T7" fmla="*/ 0 h 116"/>
                <a:gd name="T8" fmla="*/ 83 w 116"/>
                <a:gd name="T9" fmla="*/ 33 h 116"/>
                <a:gd name="T10" fmla="*/ 116 w 116"/>
                <a:gd name="T11" fmla="*/ 112 h 116"/>
                <a:gd name="T12" fmla="*/ 116 w 116"/>
                <a:gd name="T13" fmla="*/ 116 h 116"/>
                <a:gd name="T14" fmla="*/ 8 w 116"/>
                <a:gd name="T15" fmla="*/ 108 h 116"/>
                <a:gd name="T16" fmla="*/ 108 w 116"/>
                <a:gd name="T17" fmla="*/ 108 h 116"/>
                <a:gd name="T18" fmla="*/ 77 w 116"/>
                <a:gd name="T19" fmla="*/ 39 h 116"/>
                <a:gd name="T20" fmla="*/ 8 w 116"/>
                <a:gd name="T21" fmla="*/ 8 h 116"/>
                <a:gd name="T22" fmla="*/ 8 w 116"/>
                <a:gd name="T23" fmla="*/ 108 h 1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6" h="116">
                  <a:moveTo>
                    <a:pt x="116" y="116"/>
                  </a:moveTo>
                  <a:cubicBezTo>
                    <a:pt x="0" y="116"/>
                    <a:pt x="0" y="116"/>
                    <a:pt x="0" y="116"/>
                  </a:cubicBezTo>
                  <a:cubicBezTo>
                    <a:pt x="0" y="0"/>
                    <a:pt x="0" y="0"/>
                    <a:pt x="0" y="0"/>
                  </a:cubicBezTo>
                  <a:cubicBezTo>
                    <a:pt x="4" y="0"/>
                    <a:pt x="4" y="0"/>
                    <a:pt x="4" y="0"/>
                  </a:cubicBezTo>
                  <a:cubicBezTo>
                    <a:pt x="34" y="0"/>
                    <a:pt x="62" y="12"/>
                    <a:pt x="83" y="33"/>
                  </a:cubicBezTo>
                  <a:cubicBezTo>
                    <a:pt x="104" y="54"/>
                    <a:pt x="116" y="82"/>
                    <a:pt x="116" y="112"/>
                  </a:cubicBezTo>
                  <a:lnTo>
                    <a:pt x="116" y="116"/>
                  </a:lnTo>
                  <a:close/>
                  <a:moveTo>
                    <a:pt x="8" y="108"/>
                  </a:moveTo>
                  <a:cubicBezTo>
                    <a:pt x="108" y="108"/>
                    <a:pt x="108" y="108"/>
                    <a:pt x="108" y="108"/>
                  </a:cubicBezTo>
                  <a:cubicBezTo>
                    <a:pt x="107" y="82"/>
                    <a:pt x="96" y="57"/>
                    <a:pt x="77" y="39"/>
                  </a:cubicBezTo>
                  <a:cubicBezTo>
                    <a:pt x="59" y="20"/>
                    <a:pt x="34" y="9"/>
                    <a:pt x="8" y="8"/>
                  </a:cubicBezTo>
                  <a:lnTo>
                    <a:pt x="8" y="1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507999</xdr:colOff>
      <xdr:row>31</xdr:row>
      <xdr:rowOff>3175</xdr:rowOff>
    </xdr:from>
    <xdr:to>
      <xdr:col>5</xdr:col>
      <xdr:colOff>698500</xdr:colOff>
      <xdr:row>33</xdr:row>
      <xdr:rowOff>34925</xdr:rowOff>
    </xdr:to>
    <xdr:grpSp>
      <xdr:nvGrpSpPr>
        <xdr:cNvPr id="30" name="Grupo 29">
          <a:extLst>
            <a:ext uri="{FF2B5EF4-FFF2-40B4-BE49-F238E27FC236}">
              <a16:creationId xmlns:a16="http://schemas.microsoft.com/office/drawing/2014/main" id="{00000000-0008-0000-1D00-00001E000000}"/>
            </a:ext>
          </a:extLst>
        </xdr:cNvPr>
        <xdr:cNvGrpSpPr/>
      </xdr:nvGrpSpPr>
      <xdr:grpSpPr>
        <a:xfrm>
          <a:off x="589642" y="6793139"/>
          <a:ext cx="3442608" cy="412750"/>
          <a:chOff x="12557124" y="650875"/>
          <a:chExt cx="3444876" cy="412750"/>
        </a:xfrm>
      </xdr:grpSpPr>
      <xdr:sp macro="" textlink="">
        <xdr:nvSpPr>
          <xdr:cNvPr id="31" name="Rectángulo: esquinas redondeadas 60">
            <a:extLst>
              <a:ext uri="{FF2B5EF4-FFF2-40B4-BE49-F238E27FC236}">
                <a16:creationId xmlns:a16="http://schemas.microsoft.com/office/drawing/2014/main" id="{00000000-0008-0000-1D00-00001F000000}"/>
              </a:ext>
            </a:extLst>
          </xdr:cNvPr>
          <xdr:cNvSpPr/>
        </xdr:nvSpPr>
        <xdr:spPr>
          <a:xfrm>
            <a:off x="13066615" y="687164"/>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DOCUMENTOS DEL PROGRAMA</a:t>
            </a:r>
          </a:p>
        </xdr:txBody>
      </xdr:sp>
      <xdr:grpSp>
        <xdr:nvGrpSpPr>
          <xdr:cNvPr id="32" name="Group 696">
            <a:extLst>
              <a:ext uri="{FF2B5EF4-FFF2-40B4-BE49-F238E27FC236}">
                <a16:creationId xmlns:a16="http://schemas.microsoft.com/office/drawing/2014/main" id="{00000000-0008-0000-1D00-000020000000}"/>
              </a:ext>
            </a:extLst>
          </xdr:cNvPr>
          <xdr:cNvGrpSpPr/>
        </xdr:nvGrpSpPr>
        <xdr:grpSpPr>
          <a:xfrm>
            <a:off x="12557124" y="650875"/>
            <a:ext cx="460375" cy="412750"/>
            <a:chOff x="2475342" y="3642305"/>
            <a:chExt cx="301788" cy="289214"/>
          </a:xfrm>
          <a:solidFill>
            <a:schemeClr val="bg1"/>
          </a:solidFill>
        </xdr:grpSpPr>
        <xdr:sp macro="" textlink="">
          <xdr:nvSpPr>
            <xdr:cNvPr id="33" name="Freeform 210">
              <a:extLst>
                <a:ext uri="{FF2B5EF4-FFF2-40B4-BE49-F238E27FC236}">
                  <a16:creationId xmlns:a16="http://schemas.microsoft.com/office/drawing/2014/main" id="{00000000-0008-0000-1D00-000021000000}"/>
                </a:ext>
              </a:extLst>
            </xdr:cNvPr>
            <xdr:cNvSpPr>
              <a:spLocks noEditPoints="1"/>
            </xdr:cNvSpPr>
          </xdr:nvSpPr>
          <xdr:spPr bwMode="auto">
            <a:xfrm>
              <a:off x="2710066" y="3642305"/>
              <a:ext cx="67064" cy="289214"/>
            </a:xfrm>
            <a:custGeom>
              <a:avLst/>
              <a:gdLst>
                <a:gd name="T0" fmla="*/ 9 w 32"/>
                <a:gd name="T1" fmla="*/ 9 h 138"/>
                <a:gd name="T2" fmla="*/ 0 w 32"/>
                <a:gd name="T3" fmla="*/ 9 h 138"/>
                <a:gd name="T4" fmla="*/ 0 w 32"/>
                <a:gd name="T5" fmla="*/ 34 h 138"/>
                <a:gd name="T6" fmla="*/ 5 w 32"/>
                <a:gd name="T7" fmla="*/ 34 h 138"/>
                <a:gd name="T8" fmla="*/ 5 w 32"/>
                <a:gd name="T9" fmla="*/ 14 h 138"/>
                <a:gd name="T10" fmla="*/ 9 w 32"/>
                <a:gd name="T11" fmla="*/ 14 h 138"/>
                <a:gd name="T12" fmla="*/ 9 w 32"/>
                <a:gd name="T13" fmla="*/ 116 h 138"/>
                <a:gd name="T14" fmla="*/ 21 w 32"/>
                <a:gd name="T15" fmla="*/ 138 h 138"/>
                <a:gd name="T16" fmla="*/ 32 w 32"/>
                <a:gd name="T17" fmla="*/ 116 h 138"/>
                <a:gd name="T18" fmla="*/ 32 w 32"/>
                <a:gd name="T19" fmla="*/ 0 h 138"/>
                <a:gd name="T20" fmla="*/ 9 w 32"/>
                <a:gd name="T21" fmla="*/ 0 h 138"/>
                <a:gd name="T22" fmla="*/ 9 w 32"/>
                <a:gd name="T23" fmla="*/ 9 h 138"/>
                <a:gd name="T24" fmla="*/ 14 w 32"/>
                <a:gd name="T25" fmla="*/ 5 h 138"/>
                <a:gd name="T26" fmla="*/ 27 w 32"/>
                <a:gd name="T27" fmla="*/ 5 h 138"/>
                <a:gd name="T28" fmla="*/ 27 w 32"/>
                <a:gd name="T29" fmla="*/ 115 h 138"/>
                <a:gd name="T30" fmla="*/ 21 w 32"/>
                <a:gd name="T31" fmla="*/ 128 h 138"/>
                <a:gd name="T32" fmla="*/ 14 w 32"/>
                <a:gd name="T33" fmla="*/ 115 h 138"/>
                <a:gd name="T34" fmla="*/ 14 w 32"/>
                <a:gd name="T35" fmla="*/ 5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2" h="138">
                  <a:moveTo>
                    <a:pt x="9" y="9"/>
                  </a:moveTo>
                  <a:lnTo>
                    <a:pt x="0" y="9"/>
                  </a:lnTo>
                  <a:lnTo>
                    <a:pt x="0" y="34"/>
                  </a:lnTo>
                  <a:lnTo>
                    <a:pt x="5" y="34"/>
                  </a:lnTo>
                  <a:lnTo>
                    <a:pt x="5" y="14"/>
                  </a:lnTo>
                  <a:lnTo>
                    <a:pt x="9" y="14"/>
                  </a:lnTo>
                  <a:lnTo>
                    <a:pt x="9" y="116"/>
                  </a:lnTo>
                  <a:lnTo>
                    <a:pt x="21" y="138"/>
                  </a:lnTo>
                  <a:lnTo>
                    <a:pt x="32" y="116"/>
                  </a:lnTo>
                  <a:lnTo>
                    <a:pt x="32" y="0"/>
                  </a:lnTo>
                  <a:lnTo>
                    <a:pt x="9" y="0"/>
                  </a:lnTo>
                  <a:lnTo>
                    <a:pt x="9" y="9"/>
                  </a:lnTo>
                  <a:close/>
                  <a:moveTo>
                    <a:pt x="14" y="5"/>
                  </a:moveTo>
                  <a:lnTo>
                    <a:pt x="27" y="5"/>
                  </a:lnTo>
                  <a:lnTo>
                    <a:pt x="27" y="115"/>
                  </a:lnTo>
                  <a:lnTo>
                    <a:pt x="21" y="128"/>
                  </a:lnTo>
                  <a:lnTo>
                    <a:pt x="14" y="115"/>
                  </a:lnTo>
                  <a:lnTo>
                    <a:pt x="14" y="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34" name="Freeform 211">
              <a:extLst>
                <a:ext uri="{FF2B5EF4-FFF2-40B4-BE49-F238E27FC236}">
                  <a16:creationId xmlns:a16="http://schemas.microsoft.com/office/drawing/2014/main" id="{00000000-0008-0000-1D00-000022000000}"/>
                </a:ext>
              </a:extLst>
            </xdr:cNvPr>
            <xdr:cNvSpPr>
              <a:spLocks noEditPoints="1"/>
            </xdr:cNvSpPr>
          </xdr:nvSpPr>
          <xdr:spPr bwMode="auto">
            <a:xfrm>
              <a:off x="2475342" y="3642305"/>
              <a:ext cx="211671" cy="285022"/>
            </a:xfrm>
            <a:custGeom>
              <a:avLst/>
              <a:gdLst>
                <a:gd name="T0" fmla="*/ 101 w 101"/>
                <a:gd name="T1" fmla="*/ 136 h 136"/>
                <a:gd name="T2" fmla="*/ 6 w 101"/>
                <a:gd name="T3" fmla="*/ 0 h 136"/>
                <a:gd name="T4" fmla="*/ 0 w 101"/>
                <a:gd name="T5" fmla="*/ 12 h 136"/>
                <a:gd name="T6" fmla="*/ 6 w 101"/>
                <a:gd name="T7" fmla="*/ 16 h 136"/>
                <a:gd name="T8" fmla="*/ 0 w 101"/>
                <a:gd name="T9" fmla="*/ 30 h 136"/>
                <a:gd name="T10" fmla="*/ 6 w 101"/>
                <a:gd name="T11" fmla="*/ 34 h 136"/>
                <a:gd name="T12" fmla="*/ 0 w 101"/>
                <a:gd name="T13" fmla="*/ 48 h 136"/>
                <a:gd name="T14" fmla="*/ 6 w 101"/>
                <a:gd name="T15" fmla="*/ 52 h 136"/>
                <a:gd name="T16" fmla="*/ 0 w 101"/>
                <a:gd name="T17" fmla="*/ 66 h 136"/>
                <a:gd name="T18" fmla="*/ 6 w 101"/>
                <a:gd name="T19" fmla="*/ 70 h 136"/>
                <a:gd name="T20" fmla="*/ 0 w 101"/>
                <a:gd name="T21" fmla="*/ 84 h 136"/>
                <a:gd name="T22" fmla="*/ 6 w 101"/>
                <a:gd name="T23" fmla="*/ 88 h 136"/>
                <a:gd name="T24" fmla="*/ 0 w 101"/>
                <a:gd name="T25" fmla="*/ 102 h 136"/>
                <a:gd name="T26" fmla="*/ 6 w 101"/>
                <a:gd name="T27" fmla="*/ 106 h 136"/>
                <a:gd name="T28" fmla="*/ 0 w 101"/>
                <a:gd name="T29" fmla="*/ 120 h 136"/>
                <a:gd name="T30" fmla="*/ 6 w 101"/>
                <a:gd name="T31" fmla="*/ 124 h 136"/>
                <a:gd name="T32" fmla="*/ 97 w 101"/>
                <a:gd name="T33" fmla="*/ 131 h 136"/>
                <a:gd name="T34" fmla="*/ 79 w 101"/>
                <a:gd name="T35" fmla="*/ 5 h 136"/>
                <a:gd name="T36" fmla="*/ 97 w 101"/>
                <a:gd name="T37" fmla="*/ 131 h 136"/>
                <a:gd name="T38" fmla="*/ 18 w 101"/>
                <a:gd name="T39" fmla="*/ 106 h 136"/>
                <a:gd name="T40" fmla="*/ 11 w 101"/>
                <a:gd name="T41" fmla="*/ 102 h 136"/>
                <a:gd name="T42" fmla="*/ 18 w 101"/>
                <a:gd name="T43" fmla="*/ 88 h 136"/>
                <a:gd name="T44" fmla="*/ 11 w 101"/>
                <a:gd name="T45" fmla="*/ 84 h 136"/>
                <a:gd name="T46" fmla="*/ 18 w 101"/>
                <a:gd name="T47" fmla="*/ 70 h 136"/>
                <a:gd name="T48" fmla="*/ 11 w 101"/>
                <a:gd name="T49" fmla="*/ 66 h 136"/>
                <a:gd name="T50" fmla="*/ 18 w 101"/>
                <a:gd name="T51" fmla="*/ 52 h 136"/>
                <a:gd name="T52" fmla="*/ 11 w 101"/>
                <a:gd name="T53" fmla="*/ 48 h 136"/>
                <a:gd name="T54" fmla="*/ 18 w 101"/>
                <a:gd name="T55" fmla="*/ 34 h 136"/>
                <a:gd name="T56" fmla="*/ 11 w 101"/>
                <a:gd name="T57" fmla="*/ 30 h 136"/>
                <a:gd name="T58" fmla="*/ 18 w 101"/>
                <a:gd name="T59" fmla="*/ 16 h 136"/>
                <a:gd name="T60" fmla="*/ 11 w 101"/>
                <a:gd name="T61" fmla="*/ 12 h 136"/>
                <a:gd name="T62" fmla="*/ 74 w 101"/>
                <a:gd name="T63" fmla="*/ 5 h 136"/>
                <a:gd name="T64" fmla="*/ 11 w 101"/>
                <a:gd name="T65" fmla="*/ 131 h 136"/>
                <a:gd name="T66" fmla="*/ 18 w 101"/>
                <a:gd name="T67" fmla="*/ 124 h 136"/>
                <a:gd name="T68" fmla="*/ 11 w 101"/>
                <a:gd name="T69" fmla="*/ 120 h 1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101" h="136">
                  <a:moveTo>
                    <a:pt x="6" y="136"/>
                  </a:moveTo>
                  <a:lnTo>
                    <a:pt x="101" y="136"/>
                  </a:lnTo>
                  <a:lnTo>
                    <a:pt x="101" y="0"/>
                  </a:lnTo>
                  <a:lnTo>
                    <a:pt x="6" y="0"/>
                  </a:lnTo>
                  <a:lnTo>
                    <a:pt x="6" y="12"/>
                  </a:lnTo>
                  <a:lnTo>
                    <a:pt x="0" y="12"/>
                  </a:lnTo>
                  <a:lnTo>
                    <a:pt x="0" y="16"/>
                  </a:lnTo>
                  <a:lnTo>
                    <a:pt x="6" y="16"/>
                  </a:lnTo>
                  <a:lnTo>
                    <a:pt x="6" y="30"/>
                  </a:lnTo>
                  <a:lnTo>
                    <a:pt x="0" y="30"/>
                  </a:lnTo>
                  <a:lnTo>
                    <a:pt x="0" y="34"/>
                  </a:lnTo>
                  <a:lnTo>
                    <a:pt x="6" y="34"/>
                  </a:lnTo>
                  <a:lnTo>
                    <a:pt x="6" y="48"/>
                  </a:lnTo>
                  <a:lnTo>
                    <a:pt x="0" y="48"/>
                  </a:lnTo>
                  <a:lnTo>
                    <a:pt x="0" y="52"/>
                  </a:lnTo>
                  <a:lnTo>
                    <a:pt x="6" y="52"/>
                  </a:lnTo>
                  <a:lnTo>
                    <a:pt x="6" y="66"/>
                  </a:lnTo>
                  <a:lnTo>
                    <a:pt x="0" y="66"/>
                  </a:lnTo>
                  <a:lnTo>
                    <a:pt x="0" y="70"/>
                  </a:lnTo>
                  <a:lnTo>
                    <a:pt x="6" y="70"/>
                  </a:lnTo>
                  <a:lnTo>
                    <a:pt x="6" y="84"/>
                  </a:lnTo>
                  <a:lnTo>
                    <a:pt x="0" y="84"/>
                  </a:lnTo>
                  <a:lnTo>
                    <a:pt x="0" y="88"/>
                  </a:lnTo>
                  <a:lnTo>
                    <a:pt x="6" y="88"/>
                  </a:lnTo>
                  <a:lnTo>
                    <a:pt x="6" y="102"/>
                  </a:lnTo>
                  <a:lnTo>
                    <a:pt x="0" y="102"/>
                  </a:lnTo>
                  <a:lnTo>
                    <a:pt x="0" y="106"/>
                  </a:lnTo>
                  <a:lnTo>
                    <a:pt x="6" y="106"/>
                  </a:lnTo>
                  <a:lnTo>
                    <a:pt x="6" y="120"/>
                  </a:lnTo>
                  <a:lnTo>
                    <a:pt x="0" y="120"/>
                  </a:lnTo>
                  <a:lnTo>
                    <a:pt x="0" y="124"/>
                  </a:lnTo>
                  <a:lnTo>
                    <a:pt x="6" y="124"/>
                  </a:lnTo>
                  <a:lnTo>
                    <a:pt x="6" y="136"/>
                  </a:lnTo>
                  <a:close/>
                  <a:moveTo>
                    <a:pt x="97" y="131"/>
                  </a:moveTo>
                  <a:lnTo>
                    <a:pt x="79" y="131"/>
                  </a:lnTo>
                  <a:lnTo>
                    <a:pt x="79" y="5"/>
                  </a:lnTo>
                  <a:lnTo>
                    <a:pt x="97" y="5"/>
                  </a:lnTo>
                  <a:lnTo>
                    <a:pt x="97" y="131"/>
                  </a:lnTo>
                  <a:close/>
                  <a:moveTo>
                    <a:pt x="11" y="106"/>
                  </a:moveTo>
                  <a:lnTo>
                    <a:pt x="18" y="106"/>
                  </a:lnTo>
                  <a:lnTo>
                    <a:pt x="18" y="102"/>
                  </a:lnTo>
                  <a:lnTo>
                    <a:pt x="11" y="102"/>
                  </a:lnTo>
                  <a:lnTo>
                    <a:pt x="11" y="88"/>
                  </a:lnTo>
                  <a:lnTo>
                    <a:pt x="18" y="88"/>
                  </a:lnTo>
                  <a:lnTo>
                    <a:pt x="18" y="84"/>
                  </a:lnTo>
                  <a:lnTo>
                    <a:pt x="11" y="84"/>
                  </a:lnTo>
                  <a:lnTo>
                    <a:pt x="11" y="70"/>
                  </a:lnTo>
                  <a:lnTo>
                    <a:pt x="18" y="70"/>
                  </a:lnTo>
                  <a:lnTo>
                    <a:pt x="18" y="66"/>
                  </a:lnTo>
                  <a:lnTo>
                    <a:pt x="11" y="66"/>
                  </a:lnTo>
                  <a:lnTo>
                    <a:pt x="11" y="52"/>
                  </a:lnTo>
                  <a:lnTo>
                    <a:pt x="18" y="52"/>
                  </a:lnTo>
                  <a:lnTo>
                    <a:pt x="18" y="48"/>
                  </a:lnTo>
                  <a:lnTo>
                    <a:pt x="11" y="48"/>
                  </a:lnTo>
                  <a:lnTo>
                    <a:pt x="11" y="34"/>
                  </a:lnTo>
                  <a:lnTo>
                    <a:pt x="18" y="34"/>
                  </a:lnTo>
                  <a:lnTo>
                    <a:pt x="18" y="30"/>
                  </a:lnTo>
                  <a:lnTo>
                    <a:pt x="11" y="30"/>
                  </a:lnTo>
                  <a:lnTo>
                    <a:pt x="11" y="16"/>
                  </a:lnTo>
                  <a:lnTo>
                    <a:pt x="18" y="16"/>
                  </a:lnTo>
                  <a:lnTo>
                    <a:pt x="18" y="12"/>
                  </a:lnTo>
                  <a:lnTo>
                    <a:pt x="11" y="12"/>
                  </a:lnTo>
                  <a:lnTo>
                    <a:pt x="11" y="5"/>
                  </a:lnTo>
                  <a:lnTo>
                    <a:pt x="74" y="5"/>
                  </a:lnTo>
                  <a:lnTo>
                    <a:pt x="74" y="131"/>
                  </a:lnTo>
                  <a:lnTo>
                    <a:pt x="11" y="131"/>
                  </a:lnTo>
                  <a:lnTo>
                    <a:pt x="11" y="124"/>
                  </a:lnTo>
                  <a:lnTo>
                    <a:pt x="18" y="124"/>
                  </a:lnTo>
                  <a:lnTo>
                    <a:pt x="18" y="120"/>
                  </a:lnTo>
                  <a:lnTo>
                    <a:pt x="11" y="120"/>
                  </a:lnTo>
                  <a:lnTo>
                    <a:pt x="11" y="10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18</xdr:col>
      <xdr:colOff>152399</xdr:colOff>
      <xdr:row>10</xdr:row>
      <xdr:rowOff>28575</xdr:rowOff>
    </xdr:from>
    <xdr:to>
      <xdr:col>31</xdr:col>
      <xdr:colOff>295275</xdr:colOff>
      <xdr:row>42</xdr:row>
      <xdr:rowOff>28575</xdr:rowOff>
    </xdr:to>
    <xdr:graphicFrame macro="">
      <xdr:nvGraphicFramePr>
        <xdr:cNvPr id="35" name="Gráfico 34">
          <a:extLst>
            <a:ext uri="{FF2B5EF4-FFF2-40B4-BE49-F238E27FC236}">
              <a16:creationId xmlns:a16="http://schemas.microsoft.com/office/drawing/2014/main" id="{00000000-0008-0000-1D00-000023000000}"/>
            </a:ext>
            <a:ext uri="{147F2762-F138-4A5C-976F-8EAC2B608ADB}">
              <a16:predDERef xmlns:a16="http://schemas.microsoft.com/office/drawing/2014/main" pred="{00000000-0008-0000-2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669506</xdr:colOff>
      <xdr:row>25</xdr:row>
      <xdr:rowOff>11949</xdr:rowOff>
    </xdr:from>
    <xdr:to>
      <xdr:col>25</xdr:col>
      <xdr:colOff>129922</xdr:colOff>
      <xdr:row>27</xdr:row>
      <xdr:rowOff>160840</xdr:rowOff>
    </xdr:to>
    <xdr:sp macro="" textlink="'PGR Gestión de la Fatiga'!$BR$26">
      <xdr:nvSpPr>
        <xdr:cNvPr id="36" name="Diagrama de flujo: conector 47">
          <a:extLst>
            <a:ext uri="{FF2B5EF4-FFF2-40B4-BE49-F238E27FC236}">
              <a16:creationId xmlns:a16="http://schemas.microsoft.com/office/drawing/2014/main" id="{00000000-0008-0000-1D00-000024000000}"/>
            </a:ext>
          </a:extLst>
        </xdr:cNvPr>
        <xdr:cNvSpPr/>
      </xdr:nvSpPr>
      <xdr:spPr>
        <a:xfrm>
          <a:off x="18576506" y="5688849"/>
          <a:ext cx="984416" cy="529891"/>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DEE5AD-F38E-4635-BB42-A882D1C0751C}" type="TxLink">
            <a:rPr lang="en-US" sz="2000" b="0" i="0" u="none" strike="noStrike">
              <a:solidFill>
                <a:schemeClr val="bg1"/>
              </a:solidFill>
              <a:latin typeface="Gentium Basic"/>
              <a:cs typeface="Calibri"/>
            </a:rPr>
            <a:pPr algn="ctr"/>
            <a:t>22%</a:t>
          </a:fld>
          <a:endParaRPr lang="es-CO" sz="2000" b="1">
            <a:solidFill>
              <a:schemeClr val="bg1"/>
            </a:solidFill>
          </a:endParaRPr>
        </a:p>
      </xdr:txBody>
    </xdr:sp>
    <xdr:clientData/>
  </xdr:twoCellAnchor>
  <xdr:twoCellAnchor>
    <xdr:from>
      <xdr:col>1</xdr:col>
      <xdr:colOff>33546</xdr:colOff>
      <xdr:row>14</xdr:row>
      <xdr:rowOff>66586</xdr:rowOff>
    </xdr:from>
    <xdr:to>
      <xdr:col>6</xdr:col>
      <xdr:colOff>585586</xdr:colOff>
      <xdr:row>17</xdr:row>
      <xdr:rowOff>56998</xdr:rowOff>
    </xdr:to>
    <xdr:sp macro="" textlink="">
      <xdr:nvSpPr>
        <xdr:cNvPr id="37" name="Rectángulo 36">
          <a:extLst>
            <a:ext uri="{FF2B5EF4-FFF2-40B4-BE49-F238E27FC236}">
              <a16:creationId xmlns:a16="http://schemas.microsoft.com/office/drawing/2014/main" id="{00000000-0008-0000-1D00-000025000000}"/>
            </a:ext>
            <a:ext uri="{147F2762-F138-4A5C-976F-8EAC2B608ADB}">
              <a16:predDERef xmlns:a16="http://schemas.microsoft.com/office/drawing/2014/main" pred="{00000000-0008-0000-2B00-000024000000}"/>
            </a:ext>
          </a:extLst>
        </xdr:cNvPr>
        <xdr:cNvSpPr/>
      </xdr:nvSpPr>
      <xdr:spPr>
        <a:xfrm>
          <a:off x="109746" y="3647986"/>
          <a:ext cx="4571590"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GESTIÓN DE</a:t>
          </a:r>
          <a:r>
            <a:rPr lang="es-MX" sz="1800" b="1" baseline="0">
              <a:solidFill>
                <a:schemeClr val="bg1"/>
              </a:solidFill>
              <a:latin typeface="Arial" panose="020B0604020202020204" pitchFamily="34" charset="0"/>
              <a:cs typeface="Arial" panose="020B0604020202020204" pitchFamily="34" charset="0"/>
            </a:rPr>
            <a:t> INDICADORES</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50864</xdr:colOff>
      <xdr:row>27</xdr:row>
      <xdr:rowOff>33679</xdr:rowOff>
    </xdr:from>
    <xdr:to>
      <xdr:col>6</xdr:col>
      <xdr:colOff>602904</xdr:colOff>
      <xdr:row>30</xdr:row>
      <xdr:rowOff>24091</xdr:rowOff>
    </xdr:to>
    <xdr:sp macro="" textlink="">
      <xdr:nvSpPr>
        <xdr:cNvPr id="38" name="Rectángulo 37">
          <a:extLst>
            <a:ext uri="{FF2B5EF4-FFF2-40B4-BE49-F238E27FC236}">
              <a16:creationId xmlns:a16="http://schemas.microsoft.com/office/drawing/2014/main" id="{00000000-0008-0000-1D00-000026000000}"/>
            </a:ext>
            <a:ext uri="{147F2762-F138-4A5C-976F-8EAC2B608ADB}">
              <a16:predDERef xmlns:a16="http://schemas.microsoft.com/office/drawing/2014/main" pred="{00000000-0008-0000-2B00-000025000000}"/>
            </a:ext>
          </a:extLst>
        </xdr:cNvPr>
        <xdr:cNvSpPr/>
      </xdr:nvSpPr>
      <xdr:spPr>
        <a:xfrm>
          <a:off x="127064" y="6091579"/>
          <a:ext cx="4571590"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DOCUMENTOS DEL PROGRAMA</a:t>
          </a:r>
        </a:p>
      </xdr:txBody>
    </xdr:sp>
    <xdr:clientData/>
  </xdr:twoCellAnchor>
  <xdr:twoCellAnchor>
    <xdr:from>
      <xdr:col>29</xdr:col>
      <xdr:colOff>438150</xdr:colOff>
      <xdr:row>5</xdr:row>
      <xdr:rowOff>171450</xdr:rowOff>
    </xdr:from>
    <xdr:to>
      <xdr:col>30</xdr:col>
      <xdr:colOff>652462</xdr:colOff>
      <xdr:row>9</xdr:row>
      <xdr:rowOff>119062</xdr:rowOff>
    </xdr:to>
    <xdr:sp macro="" textlink="">
      <xdr:nvSpPr>
        <xdr:cNvPr id="40" name="Freeform 439">
          <a:hlinkClick xmlns:r="http://schemas.openxmlformats.org/officeDocument/2006/relationships" r:id="rId6"/>
          <a:extLst>
            <a:ext uri="{FF2B5EF4-FFF2-40B4-BE49-F238E27FC236}">
              <a16:creationId xmlns:a16="http://schemas.microsoft.com/office/drawing/2014/main" id="{00000000-0008-0000-1D00-000028000000}"/>
            </a:ext>
          </a:extLst>
        </xdr:cNvPr>
        <xdr:cNvSpPr>
          <a:spLocks noEditPoints="1"/>
        </xdr:cNvSpPr>
      </xdr:nvSpPr>
      <xdr:spPr bwMode="auto">
        <a:xfrm flipH="1">
          <a:off x="23488650" y="1962150"/>
          <a:ext cx="976312" cy="78581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27</xdr:col>
      <xdr:colOff>285750</xdr:colOff>
      <xdr:row>1</xdr:row>
      <xdr:rowOff>323850</xdr:rowOff>
    </xdr:from>
    <xdr:to>
      <xdr:col>28</xdr:col>
      <xdr:colOff>1941066</xdr:colOff>
      <xdr:row>4</xdr:row>
      <xdr:rowOff>19050</xdr:rowOff>
    </xdr:to>
    <xdr:pic>
      <xdr:nvPicPr>
        <xdr:cNvPr id="39" name="Imagen 1">
          <a:extLst>
            <a:ext uri="{FF2B5EF4-FFF2-40B4-BE49-F238E27FC236}">
              <a16:creationId xmlns:a16="http://schemas.microsoft.com/office/drawing/2014/main" id="{00000000-0008-0000-1D00-000027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20402550" y="514350"/>
          <a:ext cx="2684016"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1028700</xdr:colOff>
      <xdr:row>78</xdr:row>
      <xdr:rowOff>0</xdr:rowOff>
    </xdr:from>
    <xdr:to>
      <xdr:col>3</xdr:col>
      <xdr:colOff>1543050</xdr:colOff>
      <xdr:row>80</xdr:row>
      <xdr:rowOff>0</xdr:rowOff>
    </xdr:to>
    <xdr:sp macro="" textlink="">
      <xdr:nvSpPr>
        <xdr:cNvPr id="2" name="Rectángulo 1">
          <a:extLst>
            <a:ext uri="{FF2B5EF4-FFF2-40B4-BE49-F238E27FC236}">
              <a16:creationId xmlns:a16="http://schemas.microsoft.com/office/drawing/2014/main" id="{00000000-0008-0000-1E00-000002000000}"/>
            </a:ext>
          </a:extLst>
        </xdr:cNvPr>
        <xdr:cNvSpPr/>
      </xdr:nvSpPr>
      <xdr:spPr>
        <a:xfrm>
          <a:off x="1304925" y="60502800"/>
          <a:ext cx="514350" cy="419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P</a:t>
          </a:r>
        </a:p>
      </xdr:txBody>
    </xdr:sp>
    <xdr:clientData/>
  </xdr:twoCellAnchor>
  <xdr:twoCellAnchor>
    <xdr:from>
      <xdr:col>3</xdr:col>
      <xdr:colOff>1009650</xdr:colOff>
      <xdr:row>81</xdr:row>
      <xdr:rowOff>0</xdr:rowOff>
    </xdr:from>
    <xdr:to>
      <xdr:col>3</xdr:col>
      <xdr:colOff>1524000</xdr:colOff>
      <xdr:row>83</xdr:row>
      <xdr:rowOff>19050</xdr:rowOff>
    </xdr:to>
    <xdr:sp macro="" textlink="">
      <xdr:nvSpPr>
        <xdr:cNvPr id="3" name="Rectángulo 2">
          <a:extLst>
            <a:ext uri="{FF2B5EF4-FFF2-40B4-BE49-F238E27FC236}">
              <a16:creationId xmlns:a16="http://schemas.microsoft.com/office/drawing/2014/main" id="{00000000-0008-0000-1E00-000003000000}"/>
            </a:ext>
          </a:extLst>
        </xdr:cNvPr>
        <xdr:cNvSpPr/>
      </xdr:nvSpPr>
      <xdr:spPr>
        <a:xfrm>
          <a:off x="1285875" y="61093350"/>
          <a:ext cx="514350" cy="41910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accent6">
                  <a:lumMod val="75000"/>
                </a:schemeClr>
              </a:solidFill>
              <a:latin typeface="Arial" panose="020B0604020202020204" pitchFamily="34" charset="0"/>
              <a:cs typeface="Arial" panose="020B0604020202020204" pitchFamily="34" charset="0"/>
            </a:rPr>
            <a:t>E</a:t>
          </a:r>
        </a:p>
      </xdr:txBody>
    </xdr:sp>
    <xdr:clientData/>
  </xdr:twoCellAnchor>
  <xdr:twoCellAnchor>
    <xdr:from>
      <xdr:col>3</xdr:col>
      <xdr:colOff>990600</xdr:colOff>
      <xdr:row>83</xdr:row>
      <xdr:rowOff>152400</xdr:rowOff>
    </xdr:from>
    <xdr:to>
      <xdr:col>3</xdr:col>
      <xdr:colOff>1504950</xdr:colOff>
      <xdr:row>85</xdr:row>
      <xdr:rowOff>152400</xdr:rowOff>
    </xdr:to>
    <xdr:sp macro="" textlink="">
      <xdr:nvSpPr>
        <xdr:cNvPr id="4" name="Rectángulo 3">
          <a:extLst>
            <a:ext uri="{FF2B5EF4-FFF2-40B4-BE49-F238E27FC236}">
              <a16:creationId xmlns:a16="http://schemas.microsoft.com/office/drawing/2014/main" id="{00000000-0008-0000-1E00-000004000000}"/>
            </a:ext>
          </a:extLst>
        </xdr:cNvPr>
        <xdr:cNvSpPr/>
      </xdr:nvSpPr>
      <xdr:spPr>
        <a:xfrm>
          <a:off x="1266825" y="61645800"/>
          <a:ext cx="514350" cy="419100"/>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R</a:t>
          </a:r>
        </a:p>
      </xdr:txBody>
    </xdr:sp>
    <xdr:clientData/>
  </xdr:twoCellAnchor>
  <xdr:twoCellAnchor>
    <xdr:from>
      <xdr:col>3</xdr:col>
      <xdr:colOff>990600</xdr:colOff>
      <xdr:row>86</xdr:row>
      <xdr:rowOff>152400</xdr:rowOff>
    </xdr:from>
    <xdr:to>
      <xdr:col>3</xdr:col>
      <xdr:colOff>1504950</xdr:colOff>
      <xdr:row>88</xdr:row>
      <xdr:rowOff>152400</xdr:rowOff>
    </xdr:to>
    <xdr:sp macro="" textlink="">
      <xdr:nvSpPr>
        <xdr:cNvPr id="5" name="Rectángulo 4">
          <a:extLst>
            <a:ext uri="{FF2B5EF4-FFF2-40B4-BE49-F238E27FC236}">
              <a16:creationId xmlns:a16="http://schemas.microsoft.com/office/drawing/2014/main" id="{00000000-0008-0000-1E00-000005000000}"/>
            </a:ext>
          </a:extLst>
        </xdr:cNvPr>
        <xdr:cNvSpPr/>
      </xdr:nvSpPr>
      <xdr:spPr>
        <a:xfrm>
          <a:off x="1266825" y="62236350"/>
          <a:ext cx="514350" cy="41910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C</a:t>
          </a:r>
        </a:p>
      </xdr:txBody>
    </xdr:sp>
    <xdr:clientData/>
  </xdr:twoCellAnchor>
  <xdr:twoCellAnchor>
    <xdr:from>
      <xdr:col>8</xdr:col>
      <xdr:colOff>476250</xdr:colOff>
      <xdr:row>76</xdr:row>
      <xdr:rowOff>125329</xdr:rowOff>
    </xdr:from>
    <xdr:to>
      <xdr:col>60</xdr:col>
      <xdr:colOff>50131</xdr:colOff>
      <xdr:row>100</xdr:row>
      <xdr:rowOff>0</xdr:rowOff>
    </xdr:to>
    <xdr:graphicFrame macro="">
      <xdr:nvGraphicFramePr>
        <xdr:cNvPr id="7" name="Gráfico 6">
          <a:extLst>
            <a:ext uri="{FF2B5EF4-FFF2-40B4-BE49-F238E27FC236}">
              <a16:creationId xmlns:a16="http://schemas.microsoft.com/office/drawing/2014/main" id="{00000000-0008-0000-1E00-000007000000}"/>
            </a:ext>
            <a:ext uri="{147F2762-F138-4A5C-976F-8EAC2B608ADB}">
              <a16:predDERef xmlns:a16="http://schemas.microsoft.com/office/drawing/2014/main" pre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1036688</xdr:colOff>
      <xdr:row>24</xdr:row>
      <xdr:rowOff>533400</xdr:rowOff>
    </xdr:from>
    <xdr:to>
      <xdr:col>31</xdr:col>
      <xdr:colOff>204785</xdr:colOff>
      <xdr:row>33</xdr:row>
      <xdr:rowOff>323849</xdr:rowOff>
    </xdr:to>
    <xdr:graphicFrame macro="">
      <xdr:nvGraphicFramePr>
        <xdr:cNvPr id="10" name="Gráfico 9">
          <a:extLst>
            <a:ext uri="{FF2B5EF4-FFF2-40B4-BE49-F238E27FC236}">
              <a16:creationId xmlns:a16="http://schemas.microsoft.com/office/drawing/2014/main" id="{00000000-0008-0000-1E00-00000A000000}"/>
            </a:ext>
            <a:ext uri="{147F2762-F138-4A5C-976F-8EAC2B608ADB}">
              <a16:predDERef xmlns:a16="http://schemas.microsoft.com/office/drawing/2014/main" pred="{00000000-0008-0000-2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109286</xdr:colOff>
      <xdr:row>26</xdr:row>
      <xdr:rowOff>479008</xdr:rowOff>
    </xdr:from>
    <xdr:to>
      <xdr:col>22</xdr:col>
      <xdr:colOff>375985</xdr:colOff>
      <xdr:row>27</xdr:row>
      <xdr:rowOff>12534</xdr:rowOff>
    </xdr:to>
    <xdr:sp macro="" textlink="$BR$26">
      <xdr:nvSpPr>
        <xdr:cNvPr id="11" name="Diagrama de flujo: conector 17">
          <a:extLst>
            <a:ext uri="{FF2B5EF4-FFF2-40B4-BE49-F238E27FC236}">
              <a16:creationId xmlns:a16="http://schemas.microsoft.com/office/drawing/2014/main" id="{00000000-0008-0000-1E00-00000B000000}"/>
            </a:ext>
          </a:extLst>
        </xdr:cNvPr>
        <xdr:cNvSpPr/>
      </xdr:nvSpPr>
      <xdr:spPr>
        <a:xfrm>
          <a:off x="20373724" y="15028446"/>
          <a:ext cx="981074" cy="533651"/>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CD86284-27E4-44EF-A165-893B83B88605}" type="TxLink">
            <a:rPr lang="en-US" sz="2400" b="1" i="0" u="none" strike="noStrike">
              <a:solidFill>
                <a:schemeClr val="bg1"/>
              </a:solidFill>
              <a:latin typeface="Gentium Basic"/>
              <a:cs typeface="Calibri"/>
            </a:rPr>
            <a:pPr algn="ctr"/>
            <a:t>22%</a:t>
          </a:fld>
          <a:endParaRPr lang="es-CO" sz="2400" b="1">
            <a:solidFill>
              <a:schemeClr val="bg1"/>
            </a:solidFill>
          </a:endParaRPr>
        </a:p>
      </xdr:txBody>
    </xdr:sp>
    <xdr:clientData/>
  </xdr:twoCellAnchor>
  <xdr:twoCellAnchor>
    <xdr:from>
      <xdr:col>4</xdr:col>
      <xdr:colOff>214312</xdr:colOff>
      <xdr:row>7</xdr:row>
      <xdr:rowOff>71437</xdr:rowOff>
    </xdr:from>
    <xdr:to>
      <xdr:col>4</xdr:col>
      <xdr:colOff>1190624</xdr:colOff>
      <xdr:row>8</xdr:row>
      <xdr:rowOff>404812</xdr:rowOff>
    </xdr:to>
    <xdr:sp macro="" textlink="">
      <xdr:nvSpPr>
        <xdr:cNvPr id="12" name="Freeform 439">
          <a:hlinkClick xmlns:r="http://schemas.openxmlformats.org/officeDocument/2006/relationships" r:id="rId3"/>
          <a:extLst>
            <a:ext uri="{FF2B5EF4-FFF2-40B4-BE49-F238E27FC236}">
              <a16:creationId xmlns:a16="http://schemas.microsoft.com/office/drawing/2014/main" id="{00000000-0008-0000-1E00-00000C000000}"/>
            </a:ext>
          </a:extLst>
        </xdr:cNvPr>
        <xdr:cNvSpPr>
          <a:spLocks noEditPoints="1"/>
        </xdr:cNvSpPr>
      </xdr:nvSpPr>
      <xdr:spPr bwMode="auto">
        <a:xfrm flipH="1">
          <a:off x="3328987" y="3062287"/>
          <a:ext cx="976312" cy="781050"/>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51</xdr:col>
      <xdr:colOff>273051</xdr:colOff>
      <xdr:row>2</xdr:row>
      <xdr:rowOff>241300</xdr:rowOff>
    </xdr:from>
    <xdr:to>
      <xdr:col>61</xdr:col>
      <xdr:colOff>139667</xdr:colOff>
      <xdr:row>5</xdr:row>
      <xdr:rowOff>209550</xdr:rowOff>
    </xdr:to>
    <xdr:pic>
      <xdr:nvPicPr>
        <xdr:cNvPr id="14" name="Imagen 1">
          <a:extLst>
            <a:ext uri="{FF2B5EF4-FFF2-40B4-BE49-F238E27FC236}">
              <a16:creationId xmlns:a16="http://schemas.microsoft.com/office/drawing/2014/main" id="{00000000-0008-0000-1E00-00000E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1743651" y="488950"/>
          <a:ext cx="3295616"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1120774</xdr:colOff>
      <xdr:row>13</xdr:row>
      <xdr:rowOff>102129</xdr:rowOff>
    </xdr:from>
    <xdr:to>
      <xdr:col>14</xdr:col>
      <xdr:colOff>380999</xdr:colOff>
      <xdr:row>28</xdr:row>
      <xdr:rowOff>129646</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84666</xdr:colOff>
      <xdr:row>1</xdr:row>
      <xdr:rowOff>63499</xdr:rowOff>
    </xdr:from>
    <xdr:to>
      <xdr:col>17</xdr:col>
      <xdr:colOff>698499</xdr:colOff>
      <xdr:row>3</xdr:row>
      <xdr:rowOff>243416</xdr:rowOff>
    </xdr:to>
    <xdr:sp macro="" textlink="">
      <xdr:nvSpPr>
        <xdr:cNvPr id="6" name="Freeform 439">
          <a:hlinkClick xmlns:r="http://schemas.openxmlformats.org/officeDocument/2006/relationships" r:id="rId2"/>
          <a:extLst>
            <a:ext uri="{FF2B5EF4-FFF2-40B4-BE49-F238E27FC236}">
              <a16:creationId xmlns:a16="http://schemas.microsoft.com/office/drawing/2014/main" id="{00000000-0008-0000-1F00-000006000000}"/>
            </a:ext>
          </a:extLst>
        </xdr:cNvPr>
        <xdr:cNvSpPr>
          <a:spLocks noEditPoints="1"/>
        </xdr:cNvSpPr>
      </xdr:nvSpPr>
      <xdr:spPr bwMode="auto">
        <a:xfrm flipH="1">
          <a:off x="13324416" y="116416"/>
          <a:ext cx="613833" cy="560917"/>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539750</xdr:colOff>
      <xdr:row>2</xdr:row>
      <xdr:rowOff>42334</xdr:rowOff>
    </xdr:from>
    <xdr:to>
      <xdr:col>15</xdr:col>
      <xdr:colOff>656166</xdr:colOff>
      <xdr:row>5</xdr:row>
      <xdr:rowOff>70978</xdr:rowOff>
    </xdr:to>
    <xdr:pic>
      <xdr:nvPicPr>
        <xdr:cNvPr id="7" name="Imagen 1">
          <a:extLst>
            <a:ext uri="{FF2B5EF4-FFF2-40B4-BE49-F238E27FC236}">
              <a16:creationId xmlns:a16="http://schemas.microsoft.com/office/drawing/2014/main" id="{00000000-0008-0000-1F00-000007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684000" y="169334"/>
          <a:ext cx="1672166" cy="557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148167</xdr:colOff>
      <xdr:row>2</xdr:row>
      <xdr:rowOff>21167</xdr:rowOff>
    </xdr:from>
    <xdr:to>
      <xdr:col>17</xdr:col>
      <xdr:colOff>677334</xdr:colOff>
      <xdr:row>3</xdr:row>
      <xdr:rowOff>169333</xdr:rowOff>
    </xdr:to>
    <xdr:sp macro="" textlink="">
      <xdr:nvSpPr>
        <xdr:cNvPr id="6" name="Freeform 439">
          <a:hlinkClick xmlns:r="http://schemas.openxmlformats.org/officeDocument/2006/relationships" r:id="rId2"/>
          <a:extLst>
            <a:ext uri="{FF2B5EF4-FFF2-40B4-BE49-F238E27FC236}">
              <a16:creationId xmlns:a16="http://schemas.microsoft.com/office/drawing/2014/main" id="{00000000-0008-0000-2000-000006000000}"/>
            </a:ext>
          </a:extLst>
        </xdr:cNvPr>
        <xdr:cNvSpPr>
          <a:spLocks noEditPoints="1"/>
        </xdr:cNvSpPr>
      </xdr:nvSpPr>
      <xdr:spPr bwMode="auto">
        <a:xfrm flipH="1">
          <a:off x="13387917" y="148167"/>
          <a:ext cx="529167" cy="455083"/>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275167</xdr:colOff>
      <xdr:row>2</xdr:row>
      <xdr:rowOff>211667</xdr:rowOff>
    </xdr:from>
    <xdr:to>
      <xdr:col>15</xdr:col>
      <xdr:colOff>518584</xdr:colOff>
      <xdr:row>5</xdr:row>
      <xdr:rowOff>109877</xdr:rowOff>
    </xdr:to>
    <xdr:pic>
      <xdr:nvPicPr>
        <xdr:cNvPr id="7" name="Imagen 1">
          <a:extLst>
            <a:ext uri="{FF2B5EF4-FFF2-40B4-BE49-F238E27FC236}">
              <a16:creationId xmlns:a16="http://schemas.microsoft.com/office/drawing/2014/main" id="{00000000-0008-0000-2000-000007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525250" y="338667"/>
          <a:ext cx="2042583" cy="68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4</xdr:col>
      <xdr:colOff>657224</xdr:colOff>
      <xdr:row>1</xdr:row>
      <xdr:rowOff>85724</xdr:rowOff>
    </xdr:from>
    <xdr:to>
      <xdr:col>12</xdr:col>
      <xdr:colOff>381000</xdr:colOff>
      <xdr:row>22</xdr:row>
      <xdr:rowOff>19049</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200024</xdr:colOff>
      <xdr:row>11</xdr:row>
      <xdr:rowOff>57150</xdr:rowOff>
    </xdr:from>
    <xdr:to>
      <xdr:col>9</xdr:col>
      <xdr:colOff>19049</xdr:colOff>
      <xdr:row>13</xdr:row>
      <xdr:rowOff>76200</xdr:rowOff>
    </xdr:to>
    <xdr:sp macro="" textlink="$G$24">
      <xdr:nvSpPr>
        <xdr:cNvPr id="3" name="Diagrama de flujo: conector 2">
          <a:extLst>
            <a:ext uri="{FF2B5EF4-FFF2-40B4-BE49-F238E27FC236}">
              <a16:creationId xmlns:a16="http://schemas.microsoft.com/office/drawing/2014/main" id="{00000000-0008-0000-2100-000003000000}"/>
            </a:ext>
          </a:extLst>
        </xdr:cNvPr>
        <xdr:cNvSpPr/>
      </xdr:nvSpPr>
      <xdr:spPr>
        <a:xfrm>
          <a:off x="5915024" y="2152650"/>
          <a:ext cx="581025" cy="400050"/>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EFE34B-A2E0-4994-B2E7-3D7F7919C137}" type="TxLink">
            <a:rPr lang="en-US" sz="1000" b="1" i="0" u="none" strike="noStrike">
              <a:solidFill>
                <a:schemeClr val="bg1"/>
              </a:solidFill>
              <a:latin typeface="Calibri"/>
              <a:cs typeface="Calibri"/>
            </a:rPr>
            <a:pPr algn="ctr"/>
            <a:t>22%</a:t>
          </a:fld>
          <a:endParaRPr lang="es-CO" sz="10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166688</xdr:colOff>
      <xdr:row>0</xdr:row>
      <xdr:rowOff>214313</xdr:rowOff>
    </xdr:from>
    <xdr:to>
      <xdr:col>7</xdr:col>
      <xdr:colOff>2450956</xdr:colOff>
      <xdr:row>2</xdr:row>
      <xdr:rowOff>166688</xdr:rowOff>
    </xdr:to>
    <xdr:pic>
      <xdr:nvPicPr>
        <xdr:cNvPr id="3" name="Imagen 2">
          <a:extLst>
            <a:ext uri="{FF2B5EF4-FFF2-40B4-BE49-F238E27FC236}">
              <a16:creationId xmlns:a16="http://schemas.microsoft.com/office/drawing/2014/main" id="{00000000-0008-0000-0400-000003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429751" y="214313"/>
          <a:ext cx="2284268"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1440656</xdr:colOff>
      <xdr:row>24</xdr:row>
      <xdr:rowOff>59531</xdr:rowOff>
    </xdr:from>
    <xdr:to>
      <xdr:col>7</xdr:col>
      <xdr:colOff>247650</xdr:colOff>
      <xdr:row>26</xdr:row>
      <xdr:rowOff>4858106</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8312" y="8167687"/>
          <a:ext cx="7772400" cy="10037325"/>
        </a:xfrm>
        <a:prstGeom prst="rect">
          <a:avLst/>
        </a:prstGeom>
        <a:ln>
          <a:solidFill>
            <a:sysClr val="windowText" lastClr="000000"/>
          </a:solid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xdr:colOff>
      <xdr:row>6</xdr:row>
      <xdr:rowOff>0</xdr:rowOff>
    </xdr:from>
    <xdr:to>
      <xdr:col>6</xdr:col>
      <xdr:colOff>666751</xdr:colOff>
      <xdr:row>37</xdr:row>
      <xdr:rowOff>76200</xdr:rowOff>
    </xdr:to>
    <xdr:sp macro="" textlink="">
      <xdr:nvSpPr>
        <xdr:cNvPr id="2" name="Rectángulo 1">
          <a:extLst>
            <a:ext uri="{FF2B5EF4-FFF2-40B4-BE49-F238E27FC236}">
              <a16:creationId xmlns:a16="http://schemas.microsoft.com/office/drawing/2014/main" id="{00000000-0008-0000-2200-000002000000}"/>
            </a:ext>
          </a:extLst>
        </xdr:cNvPr>
        <xdr:cNvSpPr/>
      </xdr:nvSpPr>
      <xdr:spPr>
        <a:xfrm>
          <a:off x="76201" y="1981200"/>
          <a:ext cx="4676775" cy="6010275"/>
        </a:xfrm>
        <a:prstGeom prst="rect">
          <a:avLst/>
        </a:prstGeom>
        <a:solidFill>
          <a:schemeClr val="bg1">
            <a:lumMod val="75000"/>
          </a:schemeClr>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86799</xdr:colOff>
      <xdr:row>6</xdr:row>
      <xdr:rowOff>96890</xdr:rowOff>
    </xdr:from>
    <xdr:to>
      <xdr:col>6</xdr:col>
      <xdr:colOff>638839</xdr:colOff>
      <xdr:row>9</xdr:row>
      <xdr:rowOff>52666</xdr:rowOff>
    </xdr:to>
    <xdr:sp macro="" textlink="">
      <xdr:nvSpPr>
        <xdr:cNvPr id="3" name="Rectángulo 2">
          <a:extLst>
            <a:ext uri="{FF2B5EF4-FFF2-40B4-BE49-F238E27FC236}">
              <a16:creationId xmlns:a16="http://schemas.microsoft.com/office/drawing/2014/main" id="{00000000-0008-0000-2200-000003000000}"/>
            </a:ext>
            <a:ext uri="{147F2762-F138-4A5C-976F-8EAC2B608ADB}">
              <a16:predDERef xmlns:a16="http://schemas.microsoft.com/office/drawing/2014/main" pred="{00000000-0008-0000-3000-000002000000}"/>
            </a:ext>
          </a:extLst>
        </xdr:cNvPr>
        <xdr:cNvSpPr/>
      </xdr:nvSpPr>
      <xdr:spPr>
        <a:xfrm>
          <a:off x="162999" y="2078090"/>
          <a:ext cx="4562065" cy="555851"/>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indent="0" algn="ctr"/>
          <a:r>
            <a:rPr lang="en-US" sz="1800" b="1">
              <a:solidFill>
                <a:schemeClr val="tx1"/>
              </a:solidFill>
              <a:latin typeface="Arial" panose="020B0604020202020204" pitchFamily="34" charset="0"/>
              <a:cs typeface="Arial" panose="020B0604020202020204" pitchFamily="34" charset="0"/>
            </a:rPr>
            <a:t>GESTIÓN DEL PROCESO</a:t>
          </a:r>
        </a:p>
      </xdr:txBody>
    </xdr:sp>
    <xdr:clientData/>
  </xdr:twoCellAnchor>
  <xdr:twoCellAnchor>
    <xdr:from>
      <xdr:col>6</xdr:col>
      <xdr:colOff>714375</xdr:colOff>
      <xdr:row>6</xdr:row>
      <xdr:rowOff>71438</xdr:rowOff>
    </xdr:from>
    <xdr:to>
      <xdr:col>28</xdr:col>
      <xdr:colOff>2152650</xdr:colOff>
      <xdr:row>9</xdr:row>
      <xdr:rowOff>143783</xdr:rowOff>
    </xdr:to>
    <xdr:grpSp>
      <xdr:nvGrpSpPr>
        <xdr:cNvPr id="4" name="Grupo 3">
          <a:extLst>
            <a:ext uri="{FF2B5EF4-FFF2-40B4-BE49-F238E27FC236}">
              <a16:creationId xmlns:a16="http://schemas.microsoft.com/office/drawing/2014/main" id="{00000000-0008-0000-2200-000004000000}"/>
            </a:ext>
          </a:extLst>
        </xdr:cNvPr>
        <xdr:cNvGrpSpPr/>
      </xdr:nvGrpSpPr>
      <xdr:grpSpPr>
        <a:xfrm>
          <a:off x="4810125" y="2090738"/>
          <a:ext cx="18221325" cy="681945"/>
          <a:chOff x="5508625" y="841375"/>
          <a:chExt cx="15843250" cy="667658"/>
        </a:xfrm>
      </xdr:grpSpPr>
      <xdr:sp macro="" textlink="">
        <xdr:nvSpPr>
          <xdr:cNvPr id="5" name="Rectángulo 4">
            <a:extLst>
              <a:ext uri="{FF2B5EF4-FFF2-40B4-BE49-F238E27FC236}">
                <a16:creationId xmlns:a16="http://schemas.microsoft.com/office/drawing/2014/main" id="{00000000-0008-0000-2200-000005000000}"/>
              </a:ext>
            </a:extLst>
          </xdr:cNvPr>
          <xdr:cNvSpPr/>
        </xdr:nvSpPr>
        <xdr:spPr>
          <a:xfrm>
            <a:off x="5508625" y="873125"/>
            <a:ext cx="15843250" cy="460376"/>
          </a:xfrm>
          <a:prstGeom prst="rect">
            <a:avLst/>
          </a:prstGeom>
          <a:solidFill>
            <a:schemeClr val="bg1">
              <a:lumMod val="8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sp macro="" textlink="">
        <xdr:nvSpPr>
          <xdr:cNvPr id="6" name="CuadroTexto 5">
            <a:extLst>
              <a:ext uri="{FF2B5EF4-FFF2-40B4-BE49-F238E27FC236}">
                <a16:creationId xmlns:a16="http://schemas.microsoft.com/office/drawing/2014/main" id="{00000000-0008-0000-2200-000006000000}"/>
              </a:ext>
            </a:extLst>
          </xdr:cNvPr>
          <xdr:cNvSpPr txBox="1"/>
        </xdr:nvSpPr>
        <xdr:spPr>
          <a:xfrm>
            <a:off x="10699750" y="841375"/>
            <a:ext cx="5699125" cy="667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b="1">
                <a:solidFill>
                  <a:sysClr val="windowText" lastClr="000000"/>
                </a:solidFill>
              </a:rPr>
              <a:t>CUMPLIMIENTO DEL PROGRAMA</a:t>
            </a:r>
          </a:p>
        </xdr:txBody>
      </xdr:sp>
    </xdr:grpSp>
    <xdr:clientData/>
  </xdr:twoCellAnchor>
  <xdr:twoCellAnchor>
    <xdr:from>
      <xdr:col>1</xdr:col>
      <xdr:colOff>564284</xdr:colOff>
      <xdr:row>10</xdr:row>
      <xdr:rowOff>15874</xdr:rowOff>
    </xdr:from>
    <xdr:to>
      <xdr:col>6</xdr:col>
      <xdr:colOff>72158</xdr:colOff>
      <xdr:row>12</xdr:row>
      <xdr:rowOff>158749</xdr:rowOff>
    </xdr:to>
    <xdr:grpSp>
      <xdr:nvGrpSpPr>
        <xdr:cNvPr id="7" name="Grupo 6">
          <a:hlinkClick xmlns:r="http://schemas.openxmlformats.org/officeDocument/2006/relationships" r:id="rId1"/>
          <a:extLst>
            <a:ext uri="{FF2B5EF4-FFF2-40B4-BE49-F238E27FC236}">
              <a16:creationId xmlns:a16="http://schemas.microsoft.com/office/drawing/2014/main" id="{00000000-0008-0000-2200-000007000000}"/>
            </a:ext>
          </a:extLst>
        </xdr:cNvPr>
        <xdr:cNvGrpSpPr/>
      </xdr:nvGrpSpPr>
      <xdr:grpSpPr>
        <a:xfrm>
          <a:off x="640484" y="2835274"/>
          <a:ext cx="3527424" cy="523875"/>
          <a:chOff x="8604250" y="3206749"/>
          <a:chExt cx="3524249" cy="523875"/>
        </a:xfrm>
      </xdr:grpSpPr>
      <xdr:sp macro="" textlink="">
        <xdr:nvSpPr>
          <xdr:cNvPr id="8" name="Rectángulo: esquinas redondeadas 7">
            <a:extLst>
              <a:ext uri="{FF2B5EF4-FFF2-40B4-BE49-F238E27FC236}">
                <a16:creationId xmlns:a16="http://schemas.microsoft.com/office/drawing/2014/main" id="{00000000-0008-0000-2200-000008000000}"/>
              </a:ext>
            </a:extLst>
          </xdr:cNvPr>
          <xdr:cNvSpPr/>
        </xdr:nvSpPr>
        <xdr:spPr>
          <a:xfrm>
            <a:off x="9193114" y="3306536"/>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PROGRAMA DE GESTIÓN</a:t>
            </a:r>
          </a:p>
        </xdr:txBody>
      </xdr:sp>
      <xdr:sp macro="" textlink="">
        <xdr:nvSpPr>
          <xdr:cNvPr id="9" name="Freeform 129">
            <a:extLst>
              <a:ext uri="{FF2B5EF4-FFF2-40B4-BE49-F238E27FC236}">
                <a16:creationId xmlns:a16="http://schemas.microsoft.com/office/drawing/2014/main" id="{00000000-0008-0000-2200-000009000000}"/>
              </a:ext>
            </a:extLst>
          </xdr:cNvPr>
          <xdr:cNvSpPr>
            <a:spLocks noEditPoints="1"/>
          </xdr:cNvSpPr>
        </xdr:nvSpPr>
        <xdr:spPr bwMode="auto">
          <a:xfrm>
            <a:off x="8604250" y="3206749"/>
            <a:ext cx="523875"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bg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xdr:col>
      <xdr:colOff>482021</xdr:colOff>
      <xdr:row>17</xdr:row>
      <xdr:rowOff>90922</xdr:rowOff>
    </xdr:from>
    <xdr:to>
      <xdr:col>6</xdr:col>
      <xdr:colOff>21646</xdr:colOff>
      <xdr:row>20</xdr:row>
      <xdr:rowOff>44232</xdr:rowOff>
    </xdr:to>
    <xdr:grpSp>
      <xdr:nvGrpSpPr>
        <xdr:cNvPr id="10" name="Grupo 9">
          <a:hlinkClick xmlns:r="http://schemas.openxmlformats.org/officeDocument/2006/relationships" r:id="rId2"/>
          <a:extLst>
            <a:ext uri="{FF2B5EF4-FFF2-40B4-BE49-F238E27FC236}">
              <a16:creationId xmlns:a16="http://schemas.microsoft.com/office/drawing/2014/main" id="{00000000-0008-0000-2200-00000A000000}"/>
            </a:ext>
          </a:extLst>
        </xdr:cNvPr>
        <xdr:cNvGrpSpPr/>
      </xdr:nvGrpSpPr>
      <xdr:grpSpPr>
        <a:xfrm>
          <a:off x="558221" y="4243822"/>
          <a:ext cx="3559175" cy="524810"/>
          <a:chOff x="12636499" y="666750"/>
          <a:chExt cx="3556000" cy="524810"/>
        </a:xfrm>
      </xdr:grpSpPr>
      <xdr:grpSp>
        <xdr:nvGrpSpPr>
          <xdr:cNvPr id="11" name="Группа 509">
            <a:extLst>
              <a:ext uri="{FF2B5EF4-FFF2-40B4-BE49-F238E27FC236}">
                <a16:creationId xmlns:a16="http://schemas.microsoft.com/office/drawing/2014/main" id="{00000000-0008-0000-2200-00000B000000}"/>
              </a:ext>
            </a:extLst>
          </xdr:cNvPr>
          <xdr:cNvGrpSpPr/>
        </xdr:nvGrpSpPr>
        <xdr:grpSpPr>
          <a:xfrm>
            <a:off x="12636499" y="666750"/>
            <a:ext cx="492125" cy="524810"/>
            <a:chOff x="3296180" y="3622389"/>
            <a:chExt cx="218124" cy="302560"/>
          </a:xfrm>
          <a:solidFill>
            <a:schemeClr val="bg1"/>
          </a:solidFill>
        </xdr:grpSpPr>
        <xdr:sp macro="" textlink="">
          <xdr:nvSpPr>
            <xdr:cNvPr id="13" name="Freeform 220">
              <a:extLst>
                <a:ext uri="{FF2B5EF4-FFF2-40B4-BE49-F238E27FC236}">
                  <a16:creationId xmlns:a16="http://schemas.microsoft.com/office/drawing/2014/main" id="{00000000-0008-0000-2200-00000D000000}"/>
                </a:ext>
              </a:extLst>
            </xdr:cNvPr>
            <xdr:cNvSpPr>
              <a:spLocks noEditPoints="1"/>
            </xdr:cNvSpPr>
          </xdr:nvSpPr>
          <xdr:spPr bwMode="auto">
            <a:xfrm>
              <a:off x="3296180" y="3830663"/>
              <a:ext cx="66141" cy="94286"/>
            </a:xfrm>
            <a:custGeom>
              <a:avLst/>
              <a:gdLst>
                <a:gd name="T0" fmla="*/ 47 w 47"/>
                <a:gd name="T1" fmla="*/ 67 h 67"/>
                <a:gd name="T2" fmla="*/ 0 w 47"/>
                <a:gd name="T3" fmla="*/ 67 h 67"/>
                <a:gd name="T4" fmla="*/ 0 w 47"/>
                <a:gd name="T5" fmla="*/ 0 h 67"/>
                <a:gd name="T6" fmla="*/ 47 w 47"/>
                <a:gd name="T7" fmla="*/ 0 h 67"/>
                <a:gd name="T8" fmla="*/ 47 w 47"/>
                <a:gd name="T9" fmla="*/ 67 h 67"/>
                <a:gd name="T10" fmla="*/ 7 w 47"/>
                <a:gd name="T11" fmla="*/ 60 h 67"/>
                <a:gd name="T12" fmla="*/ 41 w 47"/>
                <a:gd name="T13" fmla="*/ 60 h 67"/>
                <a:gd name="T14" fmla="*/ 41 w 47"/>
                <a:gd name="T15" fmla="*/ 6 h 67"/>
                <a:gd name="T16" fmla="*/ 7 w 47"/>
                <a:gd name="T17" fmla="*/ 6 h 67"/>
                <a:gd name="T18" fmla="*/ 7 w 47"/>
                <a:gd name="T19" fmla="*/ 60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67">
                  <a:moveTo>
                    <a:pt x="47" y="67"/>
                  </a:moveTo>
                  <a:lnTo>
                    <a:pt x="0" y="67"/>
                  </a:lnTo>
                  <a:lnTo>
                    <a:pt x="0" y="0"/>
                  </a:lnTo>
                  <a:lnTo>
                    <a:pt x="47" y="0"/>
                  </a:lnTo>
                  <a:lnTo>
                    <a:pt x="47" y="67"/>
                  </a:lnTo>
                  <a:close/>
                  <a:moveTo>
                    <a:pt x="7" y="60"/>
                  </a:moveTo>
                  <a:lnTo>
                    <a:pt x="41" y="60"/>
                  </a:lnTo>
                  <a:lnTo>
                    <a:pt x="41" y="6"/>
                  </a:lnTo>
                  <a:lnTo>
                    <a:pt x="7" y="6"/>
                  </a:lnTo>
                  <a:lnTo>
                    <a:pt x="7" y="6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4" name="Freeform 221">
              <a:extLst>
                <a:ext uri="{FF2B5EF4-FFF2-40B4-BE49-F238E27FC236}">
                  <a16:creationId xmlns:a16="http://schemas.microsoft.com/office/drawing/2014/main" id="{00000000-0008-0000-2200-00000E000000}"/>
                </a:ext>
              </a:extLst>
            </xdr:cNvPr>
            <xdr:cNvSpPr>
              <a:spLocks noEditPoints="1"/>
            </xdr:cNvSpPr>
          </xdr:nvSpPr>
          <xdr:spPr bwMode="auto">
            <a:xfrm>
              <a:off x="3448163" y="3702603"/>
              <a:ext cx="66141" cy="222346"/>
            </a:xfrm>
            <a:custGeom>
              <a:avLst/>
              <a:gdLst>
                <a:gd name="T0" fmla="*/ 47 w 47"/>
                <a:gd name="T1" fmla="*/ 158 h 158"/>
                <a:gd name="T2" fmla="*/ 0 w 47"/>
                <a:gd name="T3" fmla="*/ 158 h 158"/>
                <a:gd name="T4" fmla="*/ 0 w 47"/>
                <a:gd name="T5" fmla="*/ 0 h 158"/>
                <a:gd name="T6" fmla="*/ 47 w 47"/>
                <a:gd name="T7" fmla="*/ 0 h 158"/>
                <a:gd name="T8" fmla="*/ 47 w 47"/>
                <a:gd name="T9" fmla="*/ 158 h 158"/>
                <a:gd name="T10" fmla="*/ 7 w 47"/>
                <a:gd name="T11" fmla="*/ 151 h 158"/>
                <a:gd name="T12" fmla="*/ 40 w 47"/>
                <a:gd name="T13" fmla="*/ 151 h 158"/>
                <a:gd name="T14" fmla="*/ 40 w 47"/>
                <a:gd name="T15" fmla="*/ 7 h 158"/>
                <a:gd name="T16" fmla="*/ 7 w 47"/>
                <a:gd name="T17" fmla="*/ 7 h 158"/>
                <a:gd name="T18" fmla="*/ 7 w 47"/>
                <a:gd name="T19" fmla="*/ 151 h 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58">
                  <a:moveTo>
                    <a:pt x="47" y="158"/>
                  </a:moveTo>
                  <a:lnTo>
                    <a:pt x="0" y="158"/>
                  </a:lnTo>
                  <a:lnTo>
                    <a:pt x="0" y="0"/>
                  </a:lnTo>
                  <a:lnTo>
                    <a:pt x="47" y="0"/>
                  </a:lnTo>
                  <a:lnTo>
                    <a:pt x="47" y="158"/>
                  </a:lnTo>
                  <a:close/>
                  <a:moveTo>
                    <a:pt x="7" y="151"/>
                  </a:moveTo>
                  <a:lnTo>
                    <a:pt x="40" y="151"/>
                  </a:lnTo>
                  <a:lnTo>
                    <a:pt x="40" y="7"/>
                  </a:lnTo>
                  <a:lnTo>
                    <a:pt x="7" y="7"/>
                  </a:lnTo>
                  <a:lnTo>
                    <a:pt x="7" y="15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5" name="Freeform 222">
              <a:extLst>
                <a:ext uri="{FF2B5EF4-FFF2-40B4-BE49-F238E27FC236}">
                  <a16:creationId xmlns:a16="http://schemas.microsoft.com/office/drawing/2014/main" id="{00000000-0008-0000-2200-00000F000000}"/>
                </a:ext>
              </a:extLst>
            </xdr:cNvPr>
            <xdr:cNvSpPr>
              <a:spLocks noEditPoints="1"/>
            </xdr:cNvSpPr>
          </xdr:nvSpPr>
          <xdr:spPr bwMode="auto">
            <a:xfrm>
              <a:off x="3372172" y="3768743"/>
              <a:ext cx="66141" cy="156206"/>
            </a:xfrm>
            <a:custGeom>
              <a:avLst/>
              <a:gdLst>
                <a:gd name="T0" fmla="*/ 47 w 47"/>
                <a:gd name="T1" fmla="*/ 111 h 111"/>
                <a:gd name="T2" fmla="*/ 0 w 47"/>
                <a:gd name="T3" fmla="*/ 111 h 111"/>
                <a:gd name="T4" fmla="*/ 0 w 47"/>
                <a:gd name="T5" fmla="*/ 0 h 111"/>
                <a:gd name="T6" fmla="*/ 47 w 47"/>
                <a:gd name="T7" fmla="*/ 0 h 111"/>
                <a:gd name="T8" fmla="*/ 47 w 47"/>
                <a:gd name="T9" fmla="*/ 111 h 111"/>
                <a:gd name="T10" fmla="*/ 7 w 47"/>
                <a:gd name="T11" fmla="*/ 104 h 111"/>
                <a:gd name="T12" fmla="*/ 40 w 47"/>
                <a:gd name="T13" fmla="*/ 104 h 111"/>
                <a:gd name="T14" fmla="*/ 40 w 47"/>
                <a:gd name="T15" fmla="*/ 7 h 111"/>
                <a:gd name="T16" fmla="*/ 7 w 47"/>
                <a:gd name="T17" fmla="*/ 7 h 111"/>
                <a:gd name="T18" fmla="*/ 7 w 47"/>
                <a:gd name="T19" fmla="*/ 104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11">
                  <a:moveTo>
                    <a:pt x="47" y="111"/>
                  </a:moveTo>
                  <a:lnTo>
                    <a:pt x="0" y="111"/>
                  </a:lnTo>
                  <a:lnTo>
                    <a:pt x="0" y="0"/>
                  </a:lnTo>
                  <a:lnTo>
                    <a:pt x="47" y="0"/>
                  </a:lnTo>
                  <a:lnTo>
                    <a:pt x="47" y="111"/>
                  </a:lnTo>
                  <a:close/>
                  <a:moveTo>
                    <a:pt x="7" y="104"/>
                  </a:moveTo>
                  <a:lnTo>
                    <a:pt x="40" y="104"/>
                  </a:lnTo>
                  <a:lnTo>
                    <a:pt x="40" y="7"/>
                  </a:lnTo>
                  <a:lnTo>
                    <a:pt x="7" y="7"/>
                  </a:lnTo>
                  <a:lnTo>
                    <a:pt x="7" y="10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6" name="Freeform 223">
              <a:extLst>
                <a:ext uri="{FF2B5EF4-FFF2-40B4-BE49-F238E27FC236}">
                  <a16:creationId xmlns:a16="http://schemas.microsoft.com/office/drawing/2014/main" id="{00000000-0008-0000-2200-000010000000}"/>
                </a:ext>
              </a:extLst>
            </xdr:cNvPr>
            <xdr:cNvSpPr>
              <a:spLocks/>
            </xdr:cNvSpPr>
          </xdr:nvSpPr>
          <xdr:spPr bwMode="auto">
            <a:xfrm>
              <a:off x="3317289" y="3623797"/>
              <a:ext cx="180128" cy="181536"/>
            </a:xfrm>
            <a:custGeom>
              <a:avLst/>
              <a:gdLst>
                <a:gd name="T0" fmla="*/ 124 w 128"/>
                <a:gd name="T1" fmla="*/ 0 h 129"/>
                <a:gd name="T2" fmla="*/ 128 w 128"/>
                <a:gd name="T3" fmla="*/ 5 h 129"/>
                <a:gd name="T4" fmla="*/ 4 w 128"/>
                <a:gd name="T5" fmla="*/ 129 h 129"/>
                <a:gd name="T6" fmla="*/ 0 w 128"/>
                <a:gd name="T7" fmla="*/ 124 h 129"/>
                <a:gd name="T8" fmla="*/ 124 w 128"/>
                <a:gd name="T9" fmla="*/ 0 h 129"/>
              </a:gdLst>
              <a:ahLst/>
              <a:cxnLst>
                <a:cxn ang="0">
                  <a:pos x="T0" y="T1"/>
                </a:cxn>
                <a:cxn ang="0">
                  <a:pos x="T2" y="T3"/>
                </a:cxn>
                <a:cxn ang="0">
                  <a:pos x="T4" y="T5"/>
                </a:cxn>
                <a:cxn ang="0">
                  <a:pos x="T6" y="T7"/>
                </a:cxn>
                <a:cxn ang="0">
                  <a:pos x="T8" y="T9"/>
                </a:cxn>
              </a:cxnLst>
              <a:rect l="0" t="0" r="r" b="b"/>
              <a:pathLst>
                <a:path w="128" h="129">
                  <a:moveTo>
                    <a:pt x="124" y="0"/>
                  </a:moveTo>
                  <a:lnTo>
                    <a:pt x="128" y="5"/>
                  </a:lnTo>
                  <a:lnTo>
                    <a:pt x="4" y="129"/>
                  </a:lnTo>
                  <a:lnTo>
                    <a:pt x="0" y="124"/>
                  </a:lnTo>
                  <a:lnTo>
                    <a:pt x="12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7" name="Freeform 224">
              <a:extLst>
                <a:ext uri="{FF2B5EF4-FFF2-40B4-BE49-F238E27FC236}">
                  <a16:creationId xmlns:a16="http://schemas.microsoft.com/office/drawing/2014/main" id="{00000000-0008-0000-2200-000011000000}"/>
                </a:ext>
              </a:extLst>
            </xdr:cNvPr>
            <xdr:cNvSpPr>
              <a:spLocks/>
            </xdr:cNvSpPr>
          </xdr:nvSpPr>
          <xdr:spPr bwMode="auto">
            <a:xfrm>
              <a:off x="3442534" y="3622389"/>
              <a:ext cx="57698" cy="56290"/>
            </a:xfrm>
            <a:custGeom>
              <a:avLst/>
              <a:gdLst>
                <a:gd name="T0" fmla="*/ 41 w 41"/>
                <a:gd name="T1" fmla="*/ 40 h 40"/>
                <a:gd name="T2" fmla="*/ 34 w 41"/>
                <a:gd name="T3" fmla="*/ 40 h 40"/>
                <a:gd name="T4" fmla="*/ 34 w 41"/>
                <a:gd name="T5" fmla="*/ 6 h 40"/>
                <a:gd name="T6" fmla="*/ 0 w 41"/>
                <a:gd name="T7" fmla="*/ 6 h 40"/>
                <a:gd name="T8" fmla="*/ 0 w 41"/>
                <a:gd name="T9" fmla="*/ 0 h 40"/>
                <a:gd name="T10" fmla="*/ 37 w 41"/>
                <a:gd name="T11" fmla="*/ 0 h 40"/>
                <a:gd name="T12" fmla="*/ 41 w 41"/>
                <a:gd name="T13" fmla="*/ 3 h 40"/>
                <a:gd name="T14" fmla="*/ 41 w 41"/>
                <a:gd name="T15" fmla="*/ 40 h 4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1" h="40">
                  <a:moveTo>
                    <a:pt x="41" y="40"/>
                  </a:moveTo>
                  <a:lnTo>
                    <a:pt x="34" y="40"/>
                  </a:lnTo>
                  <a:lnTo>
                    <a:pt x="34" y="6"/>
                  </a:lnTo>
                  <a:lnTo>
                    <a:pt x="0" y="6"/>
                  </a:lnTo>
                  <a:lnTo>
                    <a:pt x="0" y="0"/>
                  </a:lnTo>
                  <a:lnTo>
                    <a:pt x="37" y="0"/>
                  </a:lnTo>
                  <a:lnTo>
                    <a:pt x="41" y="3"/>
                  </a:lnTo>
                  <a:lnTo>
                    <a:pt x="41" y="4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sp macro="" textlink="">
        <xdr:nvSpPr>
          <xdr:cNvPr id="12" name="Rectángulo: esquinas redondeadas 11">
            <a:extLst>
              <a:ext uri="{FF2B5EF4-FFF2-40B4-BE49-F238E27FC236}">
                <a16:creationId xmlns:a16="http://schemas.microsoft.com/office/drawing/2014/main" id="{00000000-0008-0000-2200-00000C000000}"/>
              </a:ext>
            </a:extLst>
          </xdr:cNvPr>
          <xdr:cNvSpPr/>
        </xdr:nvSpPr>
        <xdr:spPr>
          <a:xfrm>
            <a:off x="13257114" y="845912"/>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INDICADOR DE CUMPLIMIENTO</a:t>
            </a:r>
          </a:p>
        </xdr:txBody>
      </xdr:sp>
    </xdr:grpSp>
    <xdr:clientData/>
  </xdr:twoCellAnchor>
  <xdr:twoCellAnchor>
    <xdr:from>
      <xdr:col>7</xdr:col>
      <xdr:colOff>111124</xdr:colOff>
      <xdr:row>9</xdr:row>
      <xdr:rowOff>150813</xdr:rowOff>
    </xdr:from>
    <xdr:to>
      <xdr:col>20</xdr:col>
      <xdr:colOff>404812</xdr:colOff>
      <xdr:row>36</xdr:row>
      <xdr:rowOff>47624</xdr:rowOff>
    </xdr:to>
    <xdr:graphicFrame macro="">
      <xdr:nvGraphicFramePr>
        <xdr:cNvPr id="18" name="Gráfico 17">
          <a:extLst>
            <a:ext uri="{FF2B5EF4-FFF2-40B4-BE49-F238E27FC236}">
              <a16:creationId xmlns:a16="http://schemas.microsoft.com/office/drawing/2014/main" id="{00000000-0008-0000-2200-000012000000}"/>
            </a:ext>
            <a:ext uri="{147F2762-F138-4A5C-976F-8EAC2B608ADB}">
              <a16:predDERef xmlns:a16="http://schemas.microsoft.com/office/drawing/2014/main" pred="{00000000-0008-0000-3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561397</xdr:colOff>
      <xdr:row>21</xdr:row>
      <xdr:rowOff>170295</xdr:rowOff>
    </xdr:from>
    <xdr:to>
      <xdr:col>6</xdr:col>
      <xdr:colOff>5772</xdr:colOff>
      <xdr:row>24</xdr:row>
      <xdr:rowOff>90919</xdr:rowOff>
    </xdr:to>
    <xdr:grpSp>
      <xdr:nvGrpSpPr>
        <xdr:cNvPr id="19" name="Grupo 18">
          <a:hlinkClick xmlns:r="http://schemas.openxmlformats.org/officeDocument/2006/relationships" r:id="rId4"/>
          <a:extLst>
            <a:ext uri="{FF2B5EF4-FFF2-40B4-BE49-F238E27FC236}">
              <a16:creationId xmlns:a16="http://schemas.microsoft.com/office/drawing/2014/main" id="{00000000-0008-0000-2200-000013000000}"/>
            </a:ext>
          </a:extLst>
        </xdr:cNvPr>
        <xdr:cNvGrpSpPr/>
      </xdr:nvGrpSpPr>
      <xdr:grpSpPr>
        <a:xfrm>
          <a:off x="637597" y="5085195"/>
          <a:ext cx="3463925" cy="492124"/>
          <a:chOff x="10604500" y="1063625"/>
          <a:chExt cx="3460750" cy="492124"/>
        </a:xfrm>
      </xdr:grpSpPr>
      <xdr:sp macro="" textlink="">
        <xdr:nvSpPr>
          <xdr:cNvPr id="20" name="Rectángulo: esquinas redondeadas 33">
            <a:extLst>
              <a:ext uri="{FF2B5EF4-FFF2-40B4-BE49-F238E27FC236}">
                <a16:creationId xmlns:a16="http://schemas.microsoft.com/office/drawing/2014/main" id="{00000000-0008-0000-2200-000014000000}"/>
              </a:ext>
            </a:extLst>
          </xdr:cNvPr>
          <xdr:cNvSpPr/>
        </xdr:nvSpPr>
        <xdr:spPr>
          <a:xfrm>
            <a:off x="11129865" y="1179287"/>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COMPORTAMIENTO DE PROGRAMA</a:t>
            </a:r>
          </a:p>
        </xdr:txBody>
      </xdr:sp>
      <xdr:grpSp>
        <xdr:nvGrpSpPr>
          <xdr:cNvPr id="21" name="Группа 510">
            <a:extLst>
              <a:ext uri="{FF2B5EF4-FFF2-40B4-BE49-F238E27FC236}">
                <a16:creationId xmlns:a16="http://schemas.microsoft.com/office/drawing/2014/main" id="{00000000-0008-0000-2200-000015000000}"/>
              </a:ext>
            </a:extLst>
          </xdr:cNvPr>
          <xdr:cNvGrpSpPr/>
        </xdr:nvGrpSpPr>
        <xdr:grpSpPr>
          <a:xfrm>
            <a:off x="10604500" y="1063625"/>
            <a:ext cx="428625" cy="492124"/>
            <a:chOff x="3646586" y="3622389"/>
            <a:chExt cx="302560" cy="302560"/>
          </a:xfrm>
          <a:solidFill>
            <a:schemeClr val="bg1"/>
          </a:solidFill>
        </xdr:grpSpPr>
        <xdr:sp macro="" textlink="">
          <xdr:nvSpPr>
            <xdr:cNvPr id="22" name="Freeform 225">
              <a:extLst>
                <a:ext uri="{FF2B5EF4-FFF2-40B4-BE49-F238E27FC236}">
                  <a16:creationId xmlns:a16="http://schemas.microsoft.com/office/drawing/2014/main" id="{00000000-0008-0000-2200-000016000000}"/>
                </a:ext>
              </a:extLst>
            </xdr:cNvPr>
            <xdr:cNvSpPr>
              <a:spLocks noEditPoints="1"/>
            </xdr:cNvSpPr>
          </xdr:nvSpPr>
          <xdr:spPr bwMode="auto">
            <a:xfrm>
              <a:off x="3646586" y="3660385"/>
              <a:ext cx="264564" cy="264564"/>
            </a:xfrm>
            <a:custGeom>
              <a:avLst/>
              <a:gdLst>
                <a:gd name="T0" fmla="*/ 112 w 224"/>
                <a:gd name="T1" fmla="*/ 224 h 224"/>
                <a:gd name="T2" fmla="*/ 33 w 224"/>
                <a:gd name="T3" fmla="*/ 192 h 224"/>
                <a:gd name="T4" fmla="*/ 0 w 224"/>
                <a:gd name="T5" fmla="*/ 112 h 224"/>
                <a:gd name="T6" fmla="*/ 32 w 224"/>
                <a:gd name="T7" fmla="*/ 33 h 224"/>
                <a:gd name="T8" fmla="*/ 112 w 224"/>
                <a:gd name="T9" fmla="*/ 0 h 224"/>
                <a:gd name="T10" fmla="*/ 116 w 224"/>
                <a:gd name="T11" fmla="*/ 0 h 224"/>
                <a:gd name="T12" fmla="*/ 116 w 224"/>
                <a:gd name="T13" fmla="*/ 108 h 224"/>
                <a:gd name="T14" fmla="*/ 224 w 224"/>
                <a:gd name="T15" fmla="*/ 108 h 224"/>
                <a:gd name="T16" fmla="*/ 224 w 224"/>
                <a:gd name="T17" fmla="*/ 112 h 224"/>
                <a:gd name="T18" fmla="*/ 191 w 224"/>
                <a:gd name="T19" fmla="*/ 192 h 224"/>
                <a:gd name="T20" fmla="*/ 112 w 224"/>
                <a:gd name="T21" fmla="*/ 224 h 224"/>
                <a:gd name="T22" fmla="*/ 112 w 224"/>
                <a:gd name="T23" fmla="*/ 224 h 224"/>
                <a:gd name="T24" fmla="*/ 108 w 224"/>
                <a:gd name="T25" fmla="*/ 8 h 224"/>
                <a:gd name="T26" fmla="*/ 38 w 224"/>
                <a:gd name="T27" fmla="*/ 39 h 224"/>
                <a:gd name="T28" fmla="*/ 8 w 224"/>
                <a:gd name="T29" fmla="*/ 112 h 224"/>
                <a:gd name="T30" fmla="*/ 38 w 224"/>
                <a:gd name="T31" fmla="*/ 186 h 224"/>
                <a:gd name="T32" fmla="*/ 112 w 224"/>
                <a:gd name="T33" fmla="*/ 216 h 224"/>
                <a:gd name="T34" fmla="*/ 112 w 224"/>
                <a:gd name="T35" fmla="*/ 216 h 224"/>
                <a:gd name="T36" fmla="*/ 112 w 224"/>
                <a:gd name="T37" fmla="*/ 216 h 224"/>
                <a:gd name="T38" fmla="*/ 185 w 224"/>
                <a:gd name="T39" fmla="*/ 186 h 224"/>
                <a:gd name="T40" fmla="*/ 216 w 224"/>
                <a:gd name="T41" fmla="*/ 116 h 224"/>
                <a:gd name="T42" fmla="*/ 108 w 224"/>
                <a:gd name="T43" fmla="*/ 116 h 224"/>
                <a:gd name="T44" fmla="*/ 108 w 224"/>
                <a:gd name="T45" fmla="*/ 8 h 2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224" h="224">
                  <a:moveTo>
                    <a:pt x="112" y="224"/>
                  </a:moveTo>
                  <a:cubicBezTo>
                    <a:pt x="82" y="224"/>
                    <a:pt x="54" y="213"/>
                    <a:pt x="33" y="192"/>
                  </a:cubicBezTo>
                  <a:cubicBezTo>
                    <a:pt x="11" y="170"/>
                    <a:pt x="0" y="142"/>
                    <a:pt x="0" y="112"/>
                  </a:cubicBezTo>
                  <a:cubicBezTo>
                    <a:pt x="0" y="82"/>
                    <a:pt x="11" y="54"/>
                    <a:pt x="32" y="33"/>
                  </a:cubicBezTo>
                  <a:cubicBezTo>
                    <a:pt x="53" y="12"/>
                    <a:pt x="82" y="0"/>
                    <a:pt x="112" y="0"/>
                  </a:cubicBezTo>
                  <a:cubicBezTo>
                    <a:pt x="116" y="0"/>
                    <a:pt x="116" y="0"/>
                    <a:pt x="116" y="0"/>
                  </a:cubicBezTo>
                  <a:cubicBezTo>
                    <a:pt x="116" y="108"/>
                    <a:pt x="116" y="108"/>
                    <a:pt x="116" y="108"/>
                  </a:cubicBezTo>
                  <a:cubicBezTo>
                    <a:pt x="224" y="108"/>
                    <a:pt x="224" y="108"/>
                    <a:pt x="224" y="108"/>
                  </a:cubicBezTo>
                  <a:cubicBezTo>
                    <a:pt x="224" y="112"/>
                    <a:pt x="224" y="112"/>
                    <a:pt x="224" y="112"/>
                  </a:cubicBezTo>
                  <a:cubicBezTo>
                    <a:pt x="224" y="142"/>
                    <a:pt x="212" y="170"/>
                    <a:pt x="191" y="192"/>
                  </a:cubicBezTo>
                  <a:cubicBezTo>
                    <a:pt x="170" y="213"/>
                    <a:pt x="142" y="224"/>
                    <a:pt x="112" y="224"/>
                  </a:cubicBezTo>
                  <a:cubicBezTo>
                    <a:pt x="112" y="224"/>
                    <a:pt x="112" y="224"/>
                    <a:pt x="112" y="224"/>
                  </a:cubicBezTo>
                  <a:close/>
                  <a:moveTo>
                    <a:pt x="108" y="8"/>
                  </a:moveTo>
                  <a:cubicBezTo>
                    <a:pt x="81" y="9"/>
                    <a:pt x="57" y="20"/>
                    <a:pt x="38" y="39"/>
                  </a:cubicBezTo>
                  <a:cubicBezTo>
                    <a:pt x="18" y="58"/>
                    <a:pt x="8" y="84"/>
                    <a:pt x="8" y="112"/>
                  </a:cubicBezTo>
                  <a:cubicBezTo>
                    <a:pt x="8" y="140"/>
                    <a:pt x="19" y="166"/>
                    <a:pt x="38" y="186"/>
                  </a:cubicBezTo>
                  <a:cubicBezTo>
                    <a:pt x="58" y="205"/>
                    <a:pt x="84" y="216"/>
                    <a:pt x="112" y="216"/>
                  </a:cubicBezTo>
                  <a:cubicBezTo>
                    <a:pt x="112" y="216"/>
                    <a:pt x="112" y="216"/>
                    <a:pt x="112" y="216"/>
                  </a:cubicBezTo>
                  <a:cubicBezTo>
                    <a:pt x="112" y="216"/>
                    <a:pt x="112" y="216"/>
                    <a:pt x="112" y="216"/>
                  </a:cubicBezTo>
                  <a:cubicBezTo>
                    <a:pt x="139" y="216"/>
                    <a:pt x="166" y="205"/>
                    <a:pt x="185" y="186"/>
                  </a:cubicBezTo>
                  <a:cubicBezTo>
                    <a:pt x="204" y="167"/>
                    <a:pt x="215" y="143"/>
                    <a:pt x="216" y="116"/>
                  </a:cubicBezTo>
                  <a:cubicBezTo>
                    <a:pt x="108" y="116"/>
                    <a:pt x="108" y="116"/>
                    <a:pt x="108" y="116"/>
                  </a:cubicBezTo>
                  <a:lnTo>
                    <a:pt x="108" y="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3" name="Freeform 226">
              <a:extLst>
                <a:ext uri="{FF2B5EF4-FFF2-40B4-BE49-F238E27FC236}">
                  <a16:creationId xmlns:a16="http://schemas.microsoft.com/office/drawing/2014/main" id="{00000000-0008-0000-2200-000017000000}"/>
                </a:ext>
              </a:extLst>
            </xdr:cNvPr>
            <xdr:cNvSpPr>
              <a:spLocks noEditPoints="1"/>
            </xdr:cNvSpPr>
          </xdr:nvSpPr>
          <xdr:spPr bwMode="auto">
            <a:xfrm>
              <a:off x="3812642" y="3622389"/>
              <a:ext cx="136504" cy="136504"/>
            </a:xfrm>
            <a:custGeom>
              <a:avLst/>
              <a:gdLst>
                <a:gd name="T0" fmla="*/ 116 w 116"/>
                <a:gd name="T1" fmla="*/ 116 h 116"/>
                <a:gd name="T2" fmla="*/ 0 w 116"/>
                <a:gd name="T3" fmla="*/ 116 h 116"/>
                <a:gd name="T4" fmla="*/ 0 w 116"/>
                <a:gd name="T5" fmla="*/ 0 h 116"/>
                <a:gd name="T6" fmla="*/ 4 w 116"/>
                <a:gd name="T7" fmla="*/ 0 h 116"/>
                <a:gd name="T8" fmla="*/ 83 w 116"/>
                <a:gd name="T9" fmla="*/ 33 h 116"/>
                <a:gd name="T10" fmla="*/ 116 w 116"/>
                <a:gd name="T11" fmla="*/ 112 h 116"/>
                <a:gd name="T12" fmla="*/ 116 w 116"/>
                <a:gd name="T13" fmla="*/ 116 h 116"/>
                <a:gd name="T14" fmla="*/ 8 w 116"/>
                <a:gd name="T15" fmla="*/ 108 h 116"/>
                <a:gd name="T16" fmla="*/ 108 w 116"/>
                <a:gd name="T17" fmla="*/ 108 h 116"/>
                <a:gd name="T18" fmla="*/ 77 w 116"/>
                <a:gd name="T19" fmla="*/ 39 h 116"/>
                <a:gd name="T20" fmla="*/ 8 w 116"/>
                <a:gd name="T21" fmla="*/ 8 h 116"/>
                <a:gd name="T22" fmla="*/ 8 w 116"/>
                <a:gd name="T23" fmla="*/ 108 h 1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6" h="116">
                  <a:moveTo>
                    <a:pt x="116" y="116"/>
                  </a:moveTo>
                  <a:cubicBezTo>
                    <a:pt x="0" y="116"/>
                    <a:pt x="0" y="116"/>
                    <a:pt x="0" y="116"/>
                  </a:cubicBezTo>
                  <a:cubicBezTo>
                    <a:pt x="0" y="0"/>
                    <a:pt x="0" y="0"/>
                    <a:pt x="0" y="0"/>
                  </a:cubicBezTo>
                  <a:cubicBezTo>
                    <a:pt x="4" y="0"/>
                    <a:pt x="4" y="0"/>
                    <a:pt x="4" y="0"/>
                  </a:cubicBezTo>
                  <a:cubicBezTo>
                    <a:pt x="34" y="0"/>
                    <a:pt x="62" y="12"/>
                    <a:pt x="83" y="33"/>
                  </a:cubicBezTo>
                  <a:cubicBezTo>
                    <a:pt x="104" y="54"/>
                    <a:pt x="116" y="82"/>
                    <a:pt x="116" y="112"/>
                  </a:cubicBezTo>
                  <a:lnTo>
                    <a:pt x="116" y="116"/>
                  </a:lnTo>
                  <a:close/>
                  <a:moveTo>
                    <a:pt x="8" y="108"/>
                  </a:moveTo>
                  <a:cubicBezTo>
                    <a:pt x="108" y="108"/>
                    <a:pt x="108" y="108"/>
                    <a:pt x="108" y="108"/>
                  </a:cubicBezTo>
                  <a:cubicBezTo>
                    <a:pt x="107" y="82"/>
                    <a:pt x="96" y="57"/>
                    <a:pt x="77" y="39"/>
                  </a:cubicBezTo>
                  <a:cubicBezTo>
                    <a:pt x="59" y="20"/>
                    <a:pt x="34" y="9"/>
                    <a:pt x="8" y="8"/>
                  </a:cubicBezTo>
                  <a:lnTo>
                    <a:pt x="8" y="1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594590</xdr:colOff>
      <xdr:row>25</xdr:row>
      <xdr:rowOff>183281</xdr:rowOff>
    </xdr:from>
    <xdr:to>
      <xdr:col>6</xdr:col>
      <xdr:colOff>7215</xdr:colOff>
      <xdr:row>28</xdr:row>
      <xdr:rowOff>56282</xdr:rowOff>
    </xdr:to>
    <xdr:grpSp>
      <xdr:nvGrpSpPr>
        <xdr:cNvPr id="24" name="Grupo 23">
          <a:hlinkClick xmlns:r="http://schemas.openxmlformats.org/officeDocument/2006/relationships" r:id="rId5"/>
          <a:extLst>
            <a:ext uri="{FF2B5EF4-FFF2-40B4-BE49-F238E27FC236}">
              <a16:creationId xmlns:a16="http://schemas.microsoft.com/office/drawing/2014/main" id="{00000000-0008-0000-2200-000018000000}"/>
            </a:ext>
          </a:extLst>
        </xdr:cNvPr>
        <xdr:cNvGrpSpPr/>
      </xdr:nvGrpSpPr>
      <xdr:grpSpPr>
        <a:xfrm>
          <a:off x="670790" y="5860181"/>
          <a:ext cx="3432175" cy="444501"/>
          <a:chOff x="12414250" y="460374"/>
          <a:chExt cx="3429000" cy="444501"/>
        </a:xfrm>
      </xdr:grpSpPr>
      <xdr:sp macro="" textlink="">
        <xdr:nvSpPr>
          <xdr:cNvPr id="25" name="Rectángulo: esquinas redondeadas 43">
            <a:extLst>
              <a:ext uri="{FF2B5EF4-FFF2-40B4-BE49-F238E27FC236}">
                <a16:creationId xmlns:a16="http://schemas.microsoft.com/office/drawing/2014/main" id="{00000000-0008-0000-2200-000019000000}"/>
              </a:ext>
            </a:extLst>
          </xdr:cNvPr>
          <xdr:cNvSpPr/>
        </xdr:nvSpPr>
        <xdr:spPr>
          <a:xfrm>
            <a:off x="12907865" y="576038"/>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COBERTURA DEL PROGRAMA</a:t>
            </a:r>
          </a:p>
        </xdr:txBody>
      </xdr:sp>
      <xdr:grpSp>
        <xdr:nvGrpSpPr>
          <xdr:cNvPr id="26" name="Группа 511">
            <a:extLst>
              <a:ext uri="{FF2B5EF4-FFF2-40B4-BE49-F238E27FC236}">
                <a16:creationId xmlns:a16="http://schemas.microsoft.com/office/drawing/2014/main" id="{00000000-0008-0000-2200-00001A000000}"/>
              </a:ext>
            </a:extLst>
          </xdr:cNvPr>
          <xdr:cNvGrpSpPr/>
        </xdr:nvGrpSpPr>
        <xdr:grpSpPr>
          <a:xfrm>
            <a:off x="12414250" y="460374"/>
            <a:ext cx="396875" cy="444501"/>
            <a:chOff x="4081427" y="3622389"/>
            <a:chExt cx="218125" cy="302560"/>
          </a:xfrm>
          <a:solidFill>
            <a:schemeClr val="bg1"/>
          </a:solidFill>
        </xdr:grpSpPr>
        <xdr:sp macro="" textlink="">
          <xdr:nvSpPr>
            <xdr:cNvPr id="27" name="Freeform 227">
              <a:extLst>
                <a:ext uri="{FF2B5EF4-FFF2-40B4-BE49-F238E27FC236}">
                  <a16:creationId xmlns:a16="http://schemas.microsoft.com/office/drawing/2014/main" id="{00000000-0008-0000-2200-00001B000000}"/>
                </a:ext>
              </a:extLst>
            </xdr:cNvPr>
            <xdr:cNvSpPr>
              <a:spLocks noEditPoints="1"/>
            </xdr:cNvSpPr>
          </xdr:nvSpPr>
          <xdr:spPr bwMode="auto">
            <a:xfrm>
              <a:off x="4081427" y="3754671"/>
              <a:ext cx="66141" cy="170278"/>
            </a:xfrm>
            <a:custGeom>
              <a:avLst/>
              <a:gdLst>
                <a:gd name="T0" fmla="*/ 47 w 47"/>
                <a:gd name="T1" fmla="*/ 121 h 121"/>
                <a:gd name="T2" fmla="*/ 0 w 47"/>
                <a:gd name="T3" fmla="*/ 121 h 121"/>
                <a:gd name="T4" fmla="*/ 0 w 47"/>
                <a:gd name="T5" fmla="*/ 0 h 121"/>
                <a:gd name="T6" fmla="*/ 47 w 47"/>
                <a:gd name="T7" fmla="*/ 0 h 121"/>
                <a:gd name="T8" fmla="*/ 47 w 47"/>
                <a:gd name="T9" fmla="*/ 121 h 121"/>
                <a:gd name="T10" fmla="*/ 7 w 47"/>
                <a:gd name="T11" fmla="*/ 114 h 121"/>
                <a:gd name="T12" fmla="*/ 41 w 47"/>
                <a:gd name="T13" fmla="*/ 114 h 121"/>
                <a:gd name="T14" fmla="*/ 41 w 47"/>
                <a:gd name="T15" fmla="*/ 7 h 121"/>
                <a:gd name="T16" fmla="*/ 7 w 47"/>
                <a:gd name="T17" fmla="*/ 7 h 121"/>
                <a:gd name="T18" fmla="*/ 7 w 47"/>
                <a:gd name="T19" fmla="*/ 114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21">
                  <a:moveTo>
                    <a:pt x="47" y="121"/>
                  </a:moveTo>
                  <a:lnTo>
                    <a:pt x="0" y="121"/>
                  </a:lnTo>
                  <a:lnTo>
                    <a:pt x="0" y="0"/>
                  </a:lnTo>
                  <a:lnTo>
                    <a:pt x="47" y="0"/>
                  </a:lnTo>
                  <a:lnTo>
                    <a:pt x="47" y="121"/>
                  </a:lnTo>
                  <a:close/>
                  <a:moveTo>
                    <a:pt x="7" y="114"/>
                  </a:moveTo>
                  <a:lnTo>
                    <a:pt x="41" y="114"/>
                  </a:lnTo>
                  <a:lnTo>
                    <a:pt x="41" y="7"/>
                  </a:lnTo>
                  <a:lnTo>
                    <a:pt x="7" y="7"/>
                  </a:lnTo>
                  <a:lnTo>
                    <a:pt x="7" y="11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8" name="Freeform 228">
              <a:extLst>
                <a:ext uri="{FF2B5EF4-FFF2-40B4-BE49-F238E27FC236}">
                  <a16:creationId xmlns:a16="http://schemas.microsoft.com/office/drawing/2014/main" id="{00000000-0008-0000-2200-00001C000000}"/>
                </a:ext>
              </a:extLst>
            </xdr:cNvPr>
            <xdr:cNvSpPr>
              <a:spLocks noEditPoints="1"/>
            </xdr:cNvSpPr>
          </xdr:nvSpPr>
          <xdr:spPr bwMode="auto">
            <a:xfrm>
              <a:off x="4233411" y="3802518"/>
              <a:ext cx="66141" cy="122431"/>
            </a:xfrm>
            <a:custGeom>
              <a:avLst/>
              <a:gdLst>
                <a:gd name="T0" fmla="*/ 47 w 47"/>
                <a:gd name="T1" fmla="*/ 87 h 87"/>
                <a:gd name="T2" fmla="*/ 0 w 47"/>
                <a:gd name="T3" fmla="*/ 87 h 87"/>
                <a:gd name="T4" fmla="*/ 0 w 47"/>
                <a:gd name="T5" fmla="*/ 0 h 87"/>
                <a:gd name="T6" fmla="*/ 47 w 47"/>
                <a:gd name="T7" fmla="*/ 0 h 87"/>
                <a:gd name="T8" fmla="*/ 47 w 47"/>
                <a:gd name="T9" fmla="*/ 87 h 87"/>
                <a:gd name="T10" fmla="*/ 7 w 47"/>
                <a:gd name="T11" fmla="*/ 80 h 87"/>
                <a:gd name="T12" fmla="*/ 40 w 47"/>
                <a:gd name="T13" fmla="*/ 80 h 87"/>
                <a:gd name="T14" fmla="*/ 40 w 47"/>
                <a:gd name="T15" fmla="*/ 6 h 87"/>
                <a:gd name="T16" fmla="*/ 7 w 47"/>
                <a:gd name="T17" fmla="*/ 6 h 87"/>
                <a:gd name="T18" fmla="*/ 7 w 47"/>
                <a:gd name="T19" fmla="*/ 80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87">
                  <a:moveTo>
                    <a:pt x="47" y="87"/>
                  </a:moveTo>
                  <a:lnTo>
                    <a:pt x="0" y="87"/>
                  </a:lnTo>
                  <a:lnTo>
                    <a:pt x="0" y="0"/>
                  </a:lnTo>
                  <a:lnTo>
                    <a:pt x="47" y="0"/>
                  </a:lnTo>
                  <a:lnTo>
                    <a:pt x="47" y="87"/>
                  </a:lnTo>
                  <a:close/>
                  <a:moveTo>
                    <a:pt x="7" y="80"/>
                  </a:moveTo>
                  <a:lnTo>
                    <a:pt x="40" y="80"/>
                  </a:lnTo>
                  <a:lnTo>
                    <a:pt x="40" y="6"/>
                  </a:lnTo>
                  <a:lnTo>
                    <a:pt x="7" y="6"/>
                  </a:lnTo>
                  <a:lnTo>
                    <a:pt x="7" y="8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9" name="Freeform 229">
              <a:extLst>
                <a:ext uri="{FF2B5EF4-FFF2-40B4-BE49-F238E27FC236}">
                  <a16:creationId xmlns:a16="http://schemas.microsoft.com/office/drawing/2014/main" id="{00000000-0008-0000-2200-00001D000000}"/>
                </a:ext>
              </a:extLst>
            </xdr:cNvPr>
            <xdr:cNvSpPr>
              <a:spLocks noEditPoints="1"/>
            </xdr:cNvSpPr>
          </xdr:nvSpPr>
          <xdr:spPr bwMode="auto">
            <a:xfrm>
              <a:off x="4157419" y="3622389"/>
              <a:ext cx="66141" cy="302560"/>
            </a:xfrm>
            <a:custGeom>
              <a:avLst/>
              <a:gdLst>
                <a:gd name="T0" fmla="*/ 47 w 47"/>
                <a:gd name="T1" fmla="*/ 215 h 215"/>
                <a:gd name="T2" fmla="*/ 0 w 47"/>
                <a:gd name="T3" fmla="*/ 215 h 215"/>
                <a:gd name="T4" fmla="*/ 0 w 47"/>
                <a:gd name="T5" fmla="*/ 0 h 215"/>
                <a:gd name="T6" fmla="*/ 47 w 47"/>
                <a:gd name="T7" fmla="*/ 0 h 215"/>
                <a:gd name="T8" fmla="*/ 47 w 47"/>
                <a:gd name="T9" fmla="*/ 215 h 215"/>
                <a:gd name="T10" fmla="*/ 7 w 47"/>
                <a:gd name="T11" fmla="*/ 208 h 215"/>
                <a:gd name="T12" fmla="*/ 41 w 47"/>
                <a:gd name="T13" fmla="*/ 208 h 215"/>
                <a:gd name="T14" fmla="*/ 41 w 47"/>
                <a:gd name="T15" fmla="*/ 6 h 215"/>
                <a:gd name="T16" fmla="*/ 7 w 47"/>
                <a:gd name="T17" fmla="*/ 6 h 215"/>
                <a:gd name="T18" fmla="*/ 7 w 47"/>
                <a:gd name="T19" fmla="*/ 208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215">
                  <a:moveTo>
                    <a:pt x="47" y="215"/>
                  </a:moveTo>
                  <a:lnTo>
                    <a:pt x="0" y="215"/>
                  </a:lnTo>
                  <a:lnTo>
                    <a:pt x="0" y="0"/>
                  </a:lnTo>
                  <a:lnTo>
                    <a:pt x="47" y="0"/>
                  </a:lnTo>
                  <a:lnTo>
                    <a:pt x="47" y="215"/>
                  </a:lnTo>
                  <a:close/>
                  <a:moveTo>
                    <a:pt x="7" y="208"/>
                  </a:moveTo>
                  <a:lnTo>
                    <a:pt x="41" y="208"/>
                  </a:lnTo>
                  <a:lnTo>
                    <a:pt x="41" y="6"/>
                  </a:lnTo>
                  <a:lnTo>
                    <a:pt x="7" y="6"/>
                  </a:lnTo>
                  <a:lnTo>
                    <a:pt x="7" y="2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507999</xdr:colOff>
      <xdr:row>33</xdr:row>
      <xdr:rowOff>79375</xdr:rowOff>
    </xdr:from>
    <xdr:to>
      <xdr:col>5</xdr:col>
      <xdr:colOff>698500</xdr:colOff>
      <xdr:row>35</xdr:row>
      <xdr:rowOff>111125</xdr:rowOff>
    </xdr:to>
    <xdr:grpSp>
      <xdr:nvGrpSpPr>
        <xdr:cNvPr id="30" name="Grupo 29">
          <a:extLst>
            <a:ext uri="{FF2B5EF4-FFF2-40B4-BE49-F238E27FC236}">
              <a16:creationId xmlns:a16="http://schemas.microsoft.com/office/drawing/2014/main" id="{00000000-0008-0000-2200-00001E000000}"/>
            </a:ext>
          </a:extLst>
        </xdr:cNvPr>
        <xdr:cNvGrpSpPr/>
      </xdr:nvGrpSpPr>
      <xdr:grpSpPr>
        <a:xfrm>
          <a:off x="584199" y="7280275"/>
          <a:ext cx="3448051" cy="412750"/>
          <a:chOff x="12557124" y="650875"/>
          <a:chExt cx="3444876" cy="412750"/>
        </a:xfrm>
      </xdr:grpSpPr>
      <xdr:sp macro="" textlink="">
        <xdr:nvSpPr>
          <xdr:cNvPr id="31" name="Rectángulo: esquinas redondeadas 60">
            <a:extLst>
              <a:ext uri="{FF2B5EF4-FFF2-40B4-BE49-F238E27FC236}">
                <a16:creationId xmlns:a16="http://schemas.microsoft.com/office/drawing/2014/main" id="{00000000-0008-0000-2200-00001F000000}"/>
              </a:ext>
            </a:extLst>
          </xdr:cNvPr>
          <xdr:cNvSpPr/>
        </xdr:nvSpPr>
        <xdr:spPr>
          <a:xfrm>
            <a:off x="13066615" y="687164"/>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DOCUMENTOS DEL PROGRAMA</a:t>
            </a:r>
          </a:p>
        </xdr:txBody>
      </xdr:sp>
      <xdr:grpSp>
        <xdr:nvGrpSpPr>
          <xdr:cNvPr id="32" name="Group 696">
            <a:extLst>
              <a:ext uri="{FF2B5EF4-FFF2-40B4-BE49-F238E27FC236}">
                <a16:creationId xmlns:a16="http://schemas.microsoft.com/office/drawing/2014/main" id="{00000000-0008-0000-2200-000020000000}"/>
              </a:ext>
            </a:extLst>
          </xdr:cNvPr>
          <xdr:cNvGrpSpPr/>
        </xdr:nvGrpSpPr>
        <xdr:grpSpPr>
          <a:xfrm>
            <a:off x="12557124" y="650875"/>
            <a:ext cx="460375" cy="412750"/>
            <a:chOff x="2475342" y="3642305"/>
            <a:chExt cx="301788" cy="289214"/>
          </a:xfrm>
          <a:solidFill>
            <a:schemeClr val="bg1"/>
          </a:solidFill>
        </xdr:grpSpPr>
        <xdr:sp macro="" textlink="">
          <xdr:nvSpPr>
            <xdr:cNvPr id="33" name="Freeform 210">
              <a:extLst>
                <a:ext uri="{FF2B5EF4-FFF2-40B4-BE49-F238E27FC236}">
                  <a16:creationId xmlns:a16="http://schemas.microsoft.com/office/drawing/2014/main" id="{00000000-0008-0000-2200-000021000000}"/>
                </a:ext>
              </a:extLst>
            </xdr:cNvPr>
            <xdr:cNvSpPr>
              <a:spLocks noEditPoints="1"/>
            </xdr:cNvSpPr>
          </xdr:nvSpPr>
          <xdr:spPr bwMode="auto">
            <a:xfrm>
              <a:off x="2710066" y="3642305"/>
              <a:ext cx="67064" cy="289214"/>
            </a:xfrm>
            <a:custGeom>
              <a:avLst/>
              <a:gdLst>
                <a:gd name="T0" fmla="*/ 9 w 32"/>
                <a:gd name="T1" fmla="*/ 9 h 138"/>
                <a:gd name="T2" fmla="*/ 0 w 32"/>
                <a:gd name="T3" fmla="*/ 9 h 138"/>
                <a:gd name="T4" fmla="*/ 0 w 32"/>
                <a:gd name="T5" fmla="*/ 34 h 138"/>
                <a:gd name="T6" fmla="*/ 5 w 32"/>
                <a:gd name="T7" fmla="*/ 34 h 138"/>
                <a:gd name="T8" fmla="*/ 5 w 32"/>
                <a:gd name="T9" fmla="*/ 14 h 138"/>
                <a:gd name="T10" fmla="*/ 9 w 32"/>
                <a:gd name="T11" fmla="*/ 14 h 138"/>
                <a:gd name="T12" fmla="*/ 9 w 32"/>
                <a:gd name="T13" fmla="*/ 116 h 138"/>
                <a:gd name="T14" fmla="*/ 21 w 32"/>
                <a:gd name="T15" fmla="*/ 138 h 138"/>
                <a:gd name="T16" fmla="*/ 32 w 32"/>
                <a:gd name="T17" fmla="*/ 116 h 138"/>
                <a:gd name="T18" fmla="*/ 32 w 32"/>
                <a:gd name="T19" fmla="*/ 0 h 138"/>
                <a:gd name="T20" fmla="*/ 9 w 32"/>
                <a:gd name="T21" fmla="*/ 0 h 138"/>
                <a:gd name="T22" fmla="*/ 9 w 32"/>
                <a:gd name="T23" fmla="*/ 9 h 138"/>
                <a:gd name="T24" fmla="*/ 14 w 32"/>
                <a:gd name="T25" fmla="*/ 5 h 138"/>
                <a:gd name="T26" fmla="*/ 27 w 32"/>
                <a:gd name="T27" fmla="*/ 5 h 138"/>
                <a:gd name="T28" fmla="*/ 27 w 32"/>
                <a:gd name="T29" fmla="*/ 115 h 138"/>
                <a:gd name="T30" fmla="*/ 21 w 32"/>
                <a:gd name="T31" fmla="*/ 128 h 138"/>
                <a:gd name="T32" fmla="*/ 14 w 32"/>
                <a:gd name="T33" fmla="*/ 115 h 138"/>
                <a:gd name="T34" fmla="*/ 14 w 32"/>
                <a:gd name="T35" fmla="*/ 5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2" h="138">
                  <a:moveTo>
                    <a:pt x="9" y="9"/>
                  </a:moveTo>
                  <a:lnTo>
                    <a:pt x="0" y="9"/>
                  </a:lnTo>
                  <a:lnTo>
                    <a:pt x="0" y="34"/>
                  </a:lnTo>
                  <a:lnTo>
                    <a:pt x="5" y="34"/>
                  </a:lnTo>
                  <a:lnTo>
                    <a:pt x="5" y="14"/>
                  </a:lnTo>
                  <a:lnTo>
                    <a:pt x="9" y="14"/>
                  </a:lnTo>
                  <a:lnTo>
                    <a:pt x="9" y="116"/>
                  </a:lnTo>
                  <a:lnTo>
                    <a:pt x="21" y="138"/>
                  </a:lnTo>
                  <a:lnTo>
                    <a:pt x="32" y="116"/>
                  </a:lnTo>
                  <a:lnTo>
                    <a:pt x="32" y="0"/>
                  </a:lnTo>
                  <a:lnTo>
                    <a:pt x="9" y="0"/>
                  </a:lnTo>
                  <a:lnTo>
                    <a:pt x="9" y="9"/>
                  </a:lnTo>
                  <a:close/>
                  <a:moveTo>
                    <a:pt x="14" y="5"/>
                  </a:moveTo>
                  <a:lnTo>
                    <a:pt x="27" y="5"/>
                  </a:lnTo>
                  <a:lnTo>
                    <a:pt x="27" y="115"/>
                  </a:lnTo>
                  <a:lnTo>
                    <a:pt x="21" y="128"/>
                  </a:lnTo>
                  <a:lnTo>
                    <a:pt x="14" y="115"/>
                  </a:lnTo>
                  <a:lnTo>
                    <a:pt x="14" y="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34" name="Freeform 211">
              <a:extLst>
                <a:ext uri="{FF2B5EF4-FFF2-40B4-BE49-F238E27FC236}">
                  <a16:creationId xmlns:a16="http://schemas.microsoft.com/office/drawing/2014/main" id="{00000000-0008-0000-2200-000022000000}"/>
                </a:ext>
              </a:extLst>
            </xdr:cNvPr>
            <xdr:cNvSpPr>
              <a:spLocks noEditPoints="1"/>
            </xdr:cNvSpPr>
          </xdr:nvSpPr>
          <xdr:spPr bwMode="auto">
            <a:xfrm>
              <a:off x="2475342" y="3642305"/>
              <a:ext cx="211671" cy="285022"/>
            </a:xfrm>
            <a:custGeom>
              <a:avLst/>
              <a:gdLst>
                <a:gd name="T0" fmla="*/ 101 w 101"/>
                <a:gd name="T1" fmla="*/ 136 h 136"/>
                <a:gd name="T2" fmla="*/ 6 w 101"/>
                <a:gd name="T3" fmla="*/ 0 h 136"/>
                <a:gd name="T4" fmla="*/ 0 w 101"/>
                <a:gd name="T5" fmla="*/ 12 h 136"/>
                <a:gd name="T6" fmla="*/ 6 w 101"/>
                <a:gd name="T7" fmla="*/ 16 h 136"/>
                <a:gd name="T8" fmla="*/ 0 w 101"/>
                <a:gd name="T9" fmla="*/ 30 h 136"/>
                <a:gd name="T10" fmla="*/ 6 w 101"/>
                <a:gd name="T11" fmla="*/ 34 h 136"/>
                <a:gd name="T12" fmla="*/ 0 w 101"/>
                <a:gd name="T13" fmla="*/ 48 h 136"/>
                <a:gd name="T14" fmla="*/ 6 w 101"/>
                <a:gd name="T15" fmla="*/ 52 h 136"/>
                <a:gd name="T16" fmla="*/ 0 w 101"/>
                <a:gd name="T17" fmla="*/ 66 h 136"/>
                <a:gd name="T18" fmla="*/ 6 w 101"/>
                <a:gd name="T19" fmla="*/ 70 h 136"/>
                <a:gd name="T20" fmla="*/ 0 w 101"/>
                <a:gd name="T21" fmla="*/ 84 h 136"/>
                <a:gd name="T22" fmla="*/ 6 w 101"/>
                <a:gd name="T23" fmla="*/ 88 h 136"/>
                <a:gd name="T24" fmla="*/ 0 w 101"/>
                <a:gd name="T25" fmla="*/ 102 h 136"/>
                <a:gd name="T26" fmla="*/ 6 w 101"/>
                <a:gd name="T27" fmla="*/ 106 h 136"/>
                <a:gd name="T28" fmla="*/ 0 w 101"/>
                <a:gd name="T29" fmla="*/ 120 h 136"/>
                <a:gd name="T30" fmla="*/ 6 w 101"/>
                <a:gd name="T31" fmla="*/ 124 h 136"/>
                <a:gd name="T32" fmla="*/ 97 w 101"/>
                <a:gd name="T33" fmla="*/ 131 h 136"/>
                <a:gd name="T34" fmla="*/ 79 w 101"/>
                <a:gd name="T35" fmla="*/ 5 h 136"/>
                <a:gd name="T36" fmla="*/ 97 w 101"/>
                <a:gd name="T37" fmla="*/ 131 h 136"/>
                <a:gd name="T38" fmla="*/ 18 w 101"/>
                <a:gd name="T39" fmla="*/ 106 h 136"/>
                <a:gd name="T40" fmla="*/ 11 w 101"/>
                <a:gd name="T41" fmla="*/ 102 h 136"/>
                <a:gd name="T42" fmla="*/ 18 w 101"/>
                <a:gd name="T43" fmla="*/ 88 h 136"/>
                <a:gd name="T44" fmla="*/ 11 w 101"/>
                <a:gd name="T45" fmla="*/ 84 h 136"/>
                <a:gd name="T46" fmla="*/ 18 w 101"/>
                <a:gd name="T47" fmla="*/ 70 h 136"/>
                <a:gd name="T48" fmla="*/ 11 w 101"/>
                <a:gd name="T49" fmla="*/ 66 h 136"/>
                <a:gd name="T50" fmla="*/ 18 w 101"/>
                <a:gd name="T51" fmla="*/ 52 h 136"/>
                <a:gd name="T52" fmla="*/ 11 w 101"/>
                <a:gd name="T53" fmla="*/ 48 h 136"/>
                <a:gd name="T54" fmla="*/ 18 w 101"/>
                <a:gd name="T55" fmla="*/ 34 h 136"/>
                <a:gd name="T56" fmla="*/ 11 w 101"/>
                <a:gd name="T57" fmla="*/ 30 h 136"/>
                <a:gd name="T58" fmla="*/ 18 w 101"/>
                <a:gd name="T59" fmla="*/ 16 h 136"/>
                <a:gd name="T60" fmla="*/ 11 w 101"/>
                <a:gd name="T61" fmla="*/ 12 h 136"/>
                <a:gd name="T62" fmla="*/ 74 w 101"/>
                <a:gd name="T63" fmla="*/ 5 h 136"/>
                <a:gd name="T64" fmla="*/ 11 w 101"/>
                <a:gd name="T65" fmla="*/ 131 h 136"/>
                <a:gd name="T66" fmla="*/ 18 w 101"/>
                <a:gd name="T67" fmla="*/ 124 h 136"/>
                <a:gd name="T68" fmla="*/ 11 w 101"/>
                <a:gd name="T69" fmla="*/ 120 h 1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101" h="136">
                  <a:moveTo>
                    <a:pt x="6" y="136"/>
                  </a:moveTo>
                  <a:lnTo>
                    <a:pt x="101" y="136"/>
                  </a:lnTo>
                  <a:lnTo>
                    <a:pt x="101" y="0"/>
                  </a:lnTo>
                  <a:lnTo>
                    <a:pt x="6" y="0"/>
                  </a:lnTo>
                  <a:lnTo>
                    <a:pt x="6" y="12"/>
                  </a:lnTo>
                  <a:lnTo>
                    <a:pt x="0" y="12"/>
                  </a:lnTo>
                  <a:lnTo>
                    <a:pt x="0" y="16"/>
                  </a:lnTo>
                  <a:lnTo>
                    <a:pt x="6" y="16"/>
                  </a:lnTo>
                  <a:lnTo>
                    <a:pt x="6" y="30"/>
                  </a:lnTo>
                  <a:lnTo>
                    <a:pt x="0" y="30"/>
                  </a:lnTo>
                  <a:lnTo>
                    <a:pt x="0" y="34"/>
                  </a:lnTo>
                  <a:lnTo>
                    <a:pt x="6" y="34"/>
                  </a:lnTo>
                  <a:lnTo>
                    <a:pt x="6" y="48"/>
                  </a:lnTo>
                  <a:lnTo>
                    <a:pt x="0" y="48"/>
                  </a:lnTo>
                  <a:lnTo>
                    <a:pt x="0" y="52"/>
                  </a:lnTo>
                  <a:lnTo>
                    <a:pt x="6" y="52"/>
                  </a:lnTo>
                  <a:lnTo>
                    <a:pt x="6" y="66"/>
                  </a:lnTo>
                  <a:lnTo>
                    <a:pt x="0" y="66"/>
                  </a:lnTo>
                  <a:lnTo>
                    <a:pt x="0" y="70"/>
                  </a:lnTo>
                  <a:lnTo>
                    <a:pt x="6" y="70"/>
                  </a:lnTo>
                  <a:lnTo>
                    <a:pt x="6" y="84"/>
                  </a:lnTo>
                  <a:lnTo>
                    <a:pt x="0" y="84"/>
                  </a:lnTo>
                  <a:lnTo>
                    <a:pt x="0" y="88"/>
                  </a:lnTo>
                  <a:lnTo>
                    <a:pt x="6" y="88"/>
                  </a:lnTo>
                  <a:lnTo>
                    <a:pt x="6" y="102"/>
                  </a:lnTo>
                  <a:lnTo>
                    <a:pt x="0" y="102"/>
                  </a:lnTo>
                  <a:lnTo>
                    <a:pt x="0" y="106"/>
                  </a:lnTo>
                  <a:lnTo>
                    <a:pt x="6" y="106"/>
                  </a:lnTo>
                  <a:lnTo>
                    <a:pt x="6" y="120"/>
                  </a:lnTo>
                  <a:lnTo>
                    <a:pt x="0" y="120"/>
                  </a:lnTo>
                  <a:lnTo>
                    <a:pt x="0" y="124"/>
                  </a:lnTo>
                  <a:lnTo>
                    <a:pt x="6" y="124"/>
                  </a:lnTo>
                  <a:lnTo>
                    <a:pt x="6" y="136"/>
                  </a:lnTo>
                  <a:close/>
                  <a:moveTo>
                    <a:pt x="97" y="131"/>
                  </a:moveTo>
                  <a:lnTo>
                    <a:pt x="79" y="131"/>
                  </a:lnTo>
                  <a:lnTo>
                    <a:pt x="79" y="5"/>
                  </a:lnTo>
                  <a:lnTo>
                    <a:pt x="97" y="5"/>
                  </a:lnTo>
                  <a:lnTo>
                    <a:pt x="97" y="131"/>
                  </a:lnTo>
                  <a:close/>
                  <a:moveTo>
                    <a:pt x="11" y="106"/>
                  </a:moveTo>
                  <a:lnTo>
                    <a:pt x="18" y="106"/>
                  </a:lnTo>
                  <a:lnTo>
                    <a:pt x="18" y="102"/>
                  </a:lnTo>
                  <a:lnTo>
                    <a:pt x="11" y="102"/>
                  </a:lnTo>
                  <a:lnTo>
                    <a:pt x="11" y="88"/>
                  </a:lnTo>
                  <a:lnTo>
                    <a:pt x="18" y="88"/>
                  </a:lnTo>
                  <a:lnTo>
                    <a:pt x="18" y="84"/>
                  </a:lnTo>
                  <a:lnTo>
                    <a:pt x="11" y="84"/>
                  </a:lnTo>
                  <a:lnTo>
                    <a:pt x="11" y="70"/>
                  </a:lnTo>
                  <a:lnTo>
                    <a:pt x="18" y="70"/>
                  </a:lnTo>
                  <a:lnTo>
                    <a:pt x="18" y="66"/>
                  </a:lnTo>
                  <a:lnTo>
                    <a:pt x="11" y="66"/>
                  </a:lnTo>
                  <a:lnTo>
                    <a:pt x="11" y="52"/>
                  </a:lnTo>
                  <a:lnTo>
                    <a:pt x="18" y="52"/>
                  </a:lnTo>
                  <a:lnTo>
                    <a:pt x="18" y="48"/>
                  </a:lnTo>
                  <a:lnTo>
                    <a:pt x="11" y="48"/>
                  </a:lnTo>
                  <a:lnTo>
                    <a:pt x="11" y="34"/>
                  </a:lnTo>
                  <a:lnTo>
                    <a:pt x="18" y="34"/>
                  </a:lnTo>
                  <a:lnTo>
                    <a:pt x="18" y="30"/>
                  </a:lnTo>
                  <a:lnTo>
                    <a:pt x="11" y="30"/>
                  </a:lnTo>
                  <a:lnTo>
                    <a:pt x="11" y="16"/>
                  </a:lnTo>
                  <a:lnTo>
                    <a:pt x="18" y="16"/>
                  </a:lnTo>
                  <a:lnTo>
                    <a:pt x="18" y="12"/>
                  </a:lnTo>
                  <a:lnTo>
                    <a:pt x="11" y="12"/>
                  </a:lnTo>
                  <a:lnTo>
                    <a:pt x="11" y="5"/>
                  </a:lnTo>
                  <a:lnTo>
                    <a:pt x="74" y="5"/>
                  </a:lnTo>
                  <a:lnTo>
                    <a:pt x="74" y="131"/>
                  </a:lnTo>
                  <a:lnTo>
                    <a:pt x="11" y="131"/>
                  </a:lnTo>
                  <a:lnTo>
                    <a:pt x="11" y="124"/>
                  </a:lnTo>
                  <a:lnTo>
                    <a:pt x="18" y="124"/>
                  </a:lnTo>
                  <a:lnTo>
                    <a:pt x="18" y="120"/>
                  </a:lnTo>
                  <a:lnTo>
                    <a:pt x="11" y="120"/>
                  </a:lnTo>
                  <a:lnTo>
                    <a:pt x="11" y="10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19</xdr:col>
      <xdr:colOff>-1</xdr:colOff>
      <xdr:row>9</xdr:row>
      <xdr:rowOff>142875</xdr:rowOff>
    </xdr:from>
    <xdr:to>
      <xdr:col>32</xdr:col>
      <xdr:colOff>142875</xdr:colOff>
      <xdr:row>41</xdr:row>
      <xdr:rowOff>142875</xdr:rowOff>
    </xdr:to>
    <xdr:graphicFrame macro="">
      <xdr:nvGraphicFramePr>
        <xdr:cNvPr id="35" name="Gráfico 34">
          <a:extLst>
            <a:ext uri="{FF2B5EF4-FFF2-40B4-BE49-F238E27FC236}">
              <a16:creationId xmlns:a16="http://schemas.microsoft.com/office/drawing/2014/main" id="{00000000-0008-0000-2200-000023000000}"/>
            </a:ext>
            <a:ext uri="{147F2762-F138-4A5C-976F-8EAC2B608ADB}">
              <a16:predDERef xmlns:a16="http://schemas.microsoft.com/office/drawing/2014/main" pred="{00000000-0008-0000-3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517106</xdr:colOff>
      <xdr:row>24</xdr:row>
      <xdr:rowOff>126249</xdr:rowOff>
    </xdr:from>
    <xdr:to>
      <xdr:col>27</xdr:col>
      <xdr:colOff>53722</xdr:colOff>
      <xdr:row>27</xdr:row>
      <xdr:rowOff>84640</xdr:rowOff>
    </xdr:to>
    <xdr:sp macro="" textlink="'PGR Gestión de la Distracción'!$BR$26">
      <xdr:nvSpPr>
        <xdr:cNvPr id="36" name="Diagrama de flujo: conector 47">
          <a:extLst>
            <a:ext uri="{FF2B5EF4-FFF2-40B4-BE49-F238E27FC236}">
              <a16:creationId xmlns:a16="http://schemas.microsoft.com/office/drawing/2014/main" id="{00000000-0008-0000-2200-000024000000}"/>
            </a:ext>
          </a:extLst>
        </xdr:cNvPr>
        <xdr:cNvSpPr/>
      </xdr:nvSpPr>
      <xdr:spPr>
        <a:xfrm>
          <a:off x="19167056" y="5565024"/>
          <a:ext cx="974891" cy="529891"/>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DEE5AD-F38E-4635-BB42-A882D1C0751C}" type="TxLink">
            <a:rPr lang="en-US" sz="2000" b="0" i="0" u="none" strike="noStrike">
              <a:solidFill>
                <a:schemeClr val="bg1"/>
              </a:solidFill>
              <a:latin typeface="Gentium Basic"/>
              <a:cs typeface="Calibri"/>
            </a:rPr>
            <a:pPr algn="ctr"/>
            <a:t>8%</a:t>
          </a:fld>
          <a:endParaRPr lang="es-CO" sz="2000" b="1">
            <a:solidFill>
              <a:schemeClr val="bg1"/>
            </a:solidFill>
          </a:endParaRPr>
        </a:p>
      </xdr:txBody>
    </xdr:sp>
    <xdr:clientData/>
  </xdr:twoCellAnchor>
  <xdr:twoCellAnchor>
    <xdr:from>
      <xdr:col>1</xdr:col>
      <xdr:colOff>71646</xdr:colOff>
      <xdr:row>13</xdr:row>
      <xdr:rowOff>161836</xdr:rowOff>
    </xdr:from>
    <xdr:to>
      <xdr:col>6</xdr:col>
      <xdr:colOff>623686</xdr:colOff>
      <xdr:row>16</xdr:row>
      <xdr:rowOff>152248</xdr:rowOff>
    </xdr:to>
    <xdr:sp macro="" textlink="">
      <xdr:nvSpPr>
        <xdr:cNvPr id="37" name="Rectángulo 36">
          <a:extLst>
            <a:ext uri="{FF2B5EF4-FFF2-40B4-BE49-F238E27FC236}">
              <a16:creationId xmlns:a16="http://schemas.microsoft.com/office/drawing/2014/main" id="{00000000-0008-0000-2200-000025000000}"/>
            </a:ext>
            <a:ext uri="{147F2762-F138-4A5C-976F-8EAC2B608ADB}">
              <a16:predDERef xmlns:a16="http://schemas.microsoft.com/office/drawing/2014/main" pred="{00000000-0008-0000-3000-000024000000}"/>
            </a:ext>
          </a:extLst>
        </xdr:cNvPr>
        <xdr:cNvSpPr/>
      </xdr:nvSpPr>
      <xdr:spPr>
        <a:xfrm>
          <a:off x="147846" y="3505111"/>
          <a:ext cx="4562065"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GESTIÓN DE</a:t>
          </a:r>
          <a:r>
            <a:rPr lang="es-MX" sz="1800" b="1" baseline="0">
              <a:solidFill>
                <a:schemeClr val="bg1"/>
              </a:solidFill>
              <a:latin typeface="Arial" panose="020B0604020202020204" pitchFamily="34" charset="0"/>
              <a:cs typeface="Arial" panose="020B0604020202020204" pitchFamily="34" charset="0"/>
            </a:rPr>
            <a:t> INDICADORES</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88964</xdr:colOff>
      <xdr:row>29</xdr:row>
      <xdr:rowOff>109879</xdr:rowOff>
    </xdr:from>
    <xdr:to>
      <xdr:col>6</xdr:col>
      <xdr:colOff>641004</xdr:colOff>
      <xdr:row>32</xdr:row>
      <xdr:rowOff>100291</xdr:rowOff>
    </xdr:to>
    <xdr:sp macro="" textlink="">
      <xdr:nvSpPr>
        <xdr:cNvPr id="38" name="Rectángulo 37">
          <a:extLst>
            <a:ext uri="{FF2B5EF4-FFF2-40B4-BE49-F238E27FC236}">
              <a16:creationId xmlns:a16="http://schemas.microsoft.com/office/drawing/2014/main" id="{00000000-0008-0000-2200-000026000000}"/>
            </a:ext>
            <a:ext uri="{147F2762-F138-4A5C-976F-8EAC2B608ADB}">
              <a16:predDERef xmlns:a16="http://schemas.microsoft.com/office/drawing/2014/main" pred="{00000000-0008-0000-3000-000025000000}"/>
            </a:ext>
          </a:extLst>
        </xdr:cNvPr>
        <xdr:cNvSpPr/>
      </xdr:nvSpPr>
      <xdr:spPr>
        <a:xfrm>
          <a:off x="165164" y="6501154"/>
          <a:ext cx="4562065"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DOCUMENTOS DEL PROGRAMA</a:t>
          </a:r>
        </a:p>
      </xdr:txBody>
    </xdr:sp>
    <xdr:clientData/>
  </xdr:twoCellAnchor>
  <xdr:twoCellAnchor>
    <xdr:from>
      <xdr:col>29</xdr:col>
      <xdr:colOff>438150</xdr:colOff>
      <xdr:row>5</xdr:row>
      <xdr:rowOff>209550</xdr:rowOff>
    </xdr:from>
    <xdr:to>
      <xdr:col>30</xdr:col>
      <xdr:colOff>652462</xdr:colOff>
      <xdr:row>9</xdr:row>
      <xdr:rowOff>157162</xdr:rowOff>
    </xdr:to>
    <xdr:sp macro="" textlink="">
      <xdr:nvSpPr>
        <xdr:cNvPr id="40" name="Freeform 439">
          <a:hlinkClick xmlns:r="http://schemas.openxmlformats.org/officeDocument/2006/relationships" r:id="rId7"/>
          <a:extLst>
            <a:ext uri="{FF2B5EF4-FFF2-40B4-BE49-F238E27FC236}">
              <a16:creationId xmlns:a16="http://schemas.microsoft.com/office/drawing/2014/main" id="{00000000-0008-0000-2200-000028000000}"/>
            </a:ext>
          </a:extLst>
        </xdr:cNvPr>
        <xdr:cNvSpPr>
          <a:spLocks noEditPoints="1"/>
        </xdr:cNvSpPr>
      </xdr:nvSpPr>
      <xdr:spPr bwMode="auto">
        <a:xfrm flipH="1">
          <a:off x="23488650" y="2000250"/>
          <a:ext cx="976312" cy="78581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27</xdr:col>
      <xdr:colOff>304800</xdr:colOff>
      <xdr:row>1</xdr:row>
      <xdr:rowOff>304800</xdr:rowOff>
    </xdr:from>
    <xdr:to>
      <xdr:col>28</xdr:col>
      <xdr:colOff>2455243</xdr:colOff>
      <xdr:row>4</xdr:row>
      <xdr:rowOff>76200</xdr:rowOff>
    </xdr:to>
    <xdr:pic>
      <xdr:nvPicPr>
        <xdr:cNvPr id="42" name="Imagen 1">
          <a:extLst>
            <a:ext uri="{FF2B5EF4-FFF2-40B4-BE49-F238E27FC236}">
              <a16:creationId xmlns:a16="http://schemas.microsoft.com/office/drawing/2014/main" id="{00000000-0008-0000-2200-00002A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20421600" y="495300"/>
          <a:ext cx="2912443"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1028700</xdr:colOff>
      <xdr:row>76</xdr:row>
      <xdr:rowOff>0</xdr:rowOff>
    </xdr:from>
    <xdr:to>
      <xdr:col>3</xdr:col>
      <xdr:colOff>1543050</xdr:colOff>
      <xdr:row>78</xdr:row>
      <xdr:rowOff>0</xdr:rowOff>
    </xdr:to>
    <xdr:sp macro="" textlink="">
      <xdr:nvSpPr>
        <xdr:cNvPr id="2" name="Rectángulo 1">
          <a:extLst>
            <a:ext uri="{FF2B5EF4-FFF2-40B4-BE49-F238E27FC236}">
              <a16:creationId xmlns:a16="http://schemas.microsoft.com/office/drawing/2014/main" id="{00000000-0008-0000-2300-000002000000}"/>
            </a:ext>
          </a:extLst>
        </xdr:cNvPr>
        <xdr:cNvSpPr/>
      </xdr:nvSpPr>
      <xdr:spPr>
        <a:xfrm>
          <a:off x="1304925" y="60502800"/>
          <a:ext cx="514350" cy="419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P</a:t>
          </a:r>
        </a:p>
      </xdr:txBody>
    </xdr:sp>
    <xdr:clientData/>
  </xdr:twoCellAnchor>
  <xdr:twoCellAnchor>
    <xdr:from>
      <xdr:col>3</xdr:col>
      <xdr:colOff>1009650</xdr:colOff>
      <xdr:row>79</xdr:row>
      <xdr:rowOff>0</xdr:rowOff>
    </xdr:from>
    <xdr:to>
      <xdr:col>3</xdr:col>
      <xdr:colOff>1524000</xdr:colOff>
      <xdr:row>81</xdr:row>
      <xdr:rowOff>19050</xdr:rowOff>
    </xdr:to>
    <xdr:sp macro="" textlink="">
      <xdr:nvSpPr>
        <xdr:cNvPr id="3" name="Rectángulo 2">
          <a:extLst>
            <a:ext uri="{FF2B5EF4-FFF2-40B4-BE49-F238E27FC236}">
              <a16:creationId xmlns:a16="http://schemas.microsoft.com/office/drawing/2014/main" id="{00000000-0008-0000-2300-000003000000}"/>
            </a:ext>
          </a:extLst>
        </xdr:cNvPr>
        <xdr:cNvSpPr/>
      </xdr:nvSpPr>
      <xdr:spPr>
        <a:xfrm>
          <a:off x="1285875" y="61093350"/>
          <a:ext cx="514350" cy="41910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accent6">
                  <a:lumMod val="75000"/>
                </a:schemeClr>
              </a:solidFill>
              <a:latin typeface="Arial" panose="020B0604020202020204" pitchFamily="34" charset="0"/>
              <a:cs typeface="Arial" panose="020B0604020202020204" pitchFamily="34" charset="0"/>
            </a:rPr>
            <a:t>E</a:t>
          </a:r>
        </a:p>
      </xdr:txBody>
    </xdr:sp>
    <xdr:clientData/>
  </xdr:twoCellAnchor>
  <xdr:twoCellAnchor>
    <xdr:from>
      <xdr:col>3</xdr:col>
      <xdr:colOff>990600</xdr:colOff>
      <xdr:row>81</xdr:row>
      <xdr:rowOff>152400</xdr:rowOff>
    </xdr:from>
    <xdr:to>
      <xdr:col>3</xdr:col>
      <xdr:colOff>1504950</xdr:colOff>
      <xdr:row>83</xdr:row>
      <xdr:rowOff>152400</xdr:rowOff>
    </xdr:to>
    <xdr:sp macro="" textlink="">
      <xdr:nvSpPr>
        <xdr:cNvPr id="4" name="Rectángulo 3">
          <a:extLst>
            <a:ext uri="{FF2B5EF4-FFF2-40B4-BE49-F238E27FC236}">
              <a16:creationId xmlns:a16="http://schemas.microsoft.com/office/drawing/2014/main" id="{00000000-0008-0000-2300-000004000000}"/>
            </a:ext>
          </a:extLst>
        </xdr:cNvPr>
        <xdr:cNvSpPr/>
      </xdr:nvSpPr>
      <xdr:spPr>
        <a:xfrm>
          <a:off x="1266825" y="61645800"/>
          <a:ext cx="514350" cy="419100"/>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R</a:t>
          </a:r>
        </a:p>
      </xdr:txBody>
    </xdr:sp>
    <xdr:clientData/>
  </xdr:twoCellAnchor>
  <xdr:twoCellAnchor>
    <xdr:from>
      <xdr:col>3</xdr:col>
      <xdr:colOff>990600</xdr:colOff>
      <xdr:row>84</xdr:row>
      <xdr:rowOff>152400</xdr:rowOff>
    </xdr:from>
    <xdr:to>
      <xdr:col>3</xdr:col>
      <xdr:colOff>1504950</xdr:colOff>
      <xdr:row>86</xdr:row>
      <xdr:rowOff>152400</xdr:rowOff>
    </xdr:to>
    <xdr:sp macro="" textlink="">
      <xdr:nvSpPr>
        <xdr:cNvPr id="5" name="Rectángulo 4">
          <a:extLst>
            <a:ext uri="{FF2B5EF4-FFF2-40B4-BE49-F238E27FC236}">
              <a16:creationId xmlns:a16="http://schemas.microsoft.com/office/drawing/2014/main" id="{00000000-0008-0000-2300-000005000000}"/>
            </a:ext>
          </a:extLst>
        </xdr:cNvPr>
        <xdr:cNvSpPr/>
      </xdr:nvSpPr>
      <xdr:spPr>
        <a:xfrm>
          <a:off x="1266825" y="62236350"/>
          <a:ext cx="514350" cy="41910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C</a:t>
          </a:r>
        </a:p>
      </xdr:txBody>
    </xdr:sp>
    <xdr:clientData/>
  </xdr:twoCellAnchor>
  <xdr:twoCellAnchor>
    <xdr:from>
      <xdr:col>8</xdr:col>
      <xdr:colOff>476250</xdr:colOff>
      <xdr:row>74</xdr:row>
      <xdr:rowOff>125329</xdr:rowOff>
    </xdr:from>
    <xdr:to>
      <xdr:col>60</xdr:col>
      <xdr:colOff>50131</xdr:colOff>
      <xdr:row>98</xdr:row>
      <xdr:rowOff>0</xdr:rowOff>
    </xdr:to>
    <xdr:graphicFrame macro="">
      <xdr:nvGraphicFramePr>
        <xdr:cNvPr id="7" name="Gráfico 6">
          <a:extLst>
            <a:ext uri="{FF2B5EF4-FFF2-40B4-BE49-F238E27FC236}">
              <a16:creationId xmlns:a16="http://schemas.microsoft.com/office/drawing/2014/main" id="{00000000-0008-0000-2300-000007000000}"/>
            </a:ext>
            <a:ext uri="{147F2762-F138-4A5C-976F-8EAC2B608ADB}">
              <a16:predDERef xmlns:a16="http://schemas.microsoft.com/office/drawing/2014/main" pre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672765</xdr:colOff>
      <xdr:row>24</xdr:row>
      <xdr:rowOff>263190</xdr:rowOff>
    </xdr:from>
    <xdr:to>
      <xdr:col>31</xdr:col>
      <xdr:colOff>147636</xdr:colOff>
      <xdr:row>34</xdr:row>
      <xdr:rowOff>285748</xdr:rowOff>
    </xdr:to>
    <xdr:graphicFrame macro="">
      <xdr:nvGraphicFramePr>
        <xdr:cNvPr id="10" name="Gráfico 9">
          <a:extLst>
            <a:ext uri="{FF2B5EF4-FFF2-40B4-BE49-F238E27FC236}">
              <a16:creationId xmlns:a16="http://schemas.microsoft.com/office/drawing/2014/main" id="{00000000-0008-0000-2300-00000A000000}"/>
            </a:ext>
            <a:ext uri="{147F2762-F138-4A5C-976F-8EAC2B608ADB}">
              <a16:predDERef xmlns:a16="http://schemas.microsoft.com/office/drawing/2014/main" pred="{00000000-0008-0000-3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109285</xdr:colOff>
      <xdr:row>26</xdr:row>
      <xdr:rowOff>357188</xdr:rowOff>
    </xdr:from>
    <xdr:to>
      <xdr:col>22</xdr:col>
      <xdr:colOff>42609</xdr:colOff>
      <xdr:row>27</xdr:row>
      <xdr:rowOff>36345</xdr:rowOff>
    </xdr:to>
    <xdr:sp macro="" textlink="$BR$26">
      <xdr:nvSpPr>
        <xdr:cNvPr id="11" name="Diagrama de flujo: conector 17">
          <a:extLst>
            <a:ext uri="{FF2B5EF4-FFF2-40B4-BE49-F238E27FC236}">
              <a16:creationId xmlns:a16="http://schemas.microsoft.com/office/drawing/2014/main" id="{00000000-0008-0000-2300-00000B000000}"/>
            </a:ext>
          </a:extLst>
        </xdr:cNvPr>
        <xdr:cNvSpPr/>
      </xdr:nvSpPr>
      <xdr:spPr>
        <a:xfrm>
          <a:off x="21064285" y="16692563"/>
          <a:ext cx="981074" cy="584032"/>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CD86284-27E4-44EF-A165-893B83B88605}" type="TxLink">
            <a:rPr lang="en-US" sz="2400" b="1" i="0" u="none" strike="noStrike">
              <a:solidFill>
                <a:schemeClr val="bg1"/>
              </a:solidFill>
              <a:latin typeface="Gentium Basic"/>
              <a:cs typeface="Calibri"/>
            </a:rPr>
            <a:pPr algn="ctr"/>
            <a:t>8%</a:t>
          </a:fld>
          <a:endParaRPr lang="es-CO" sz="2400" b="1">
            <a:solidFill>
              <a:schemeClr val="bg1"/>
            </a:solidFill>
          </a:endParaRPr>
        </a:p>
      </xdr:txBody>
    </xdr:sp>
    <xdr:clientData/>
  </xdr:twoCellAnchor>
  <xdr:twoCellAnchor>
    <xdr:from>
      <xdr:col>4</xdr:col>
      <xdr:colOff>214312</xdr:colOff>
      <xdr:row>7</xdr:row>
      <xdr:rowOff>71437</xdr:rowOff>
    </xdr:from>
    <xdr:to>
      <xdr:col>4</xdr:col>
      <xdr:colOff>1190624</xdr:colOff>
      <xdr:row>8</xdr:row>
      <xdr:rowOff>404812</xdr:rowOff>
    </xdr:to>
    <xdr:sp macro="" textlink="">
      <xdr:nvSpPr>
        <xdr:cNvPr id="12" name="Freeform 439">
          <a:hlinkClick xmlns:r="http://schemas.openxmlformats.org/officeDocument/2006/relationships" r:id="rId3"/>
          <a:extLst>
            <a:ext uri="{FF2B5EF4-FFF2-40B4-BE49-F238E27FC236}">
              <a16:creationId xmlns:a16="http://schemas.microsoft.com/office/drawing/2014/main" id="{00000000-0008-0000-2300-00000C000000}"/>
            </a:ext>
          </a:extLst>
        </xdr:cNvPr>
        <xdr:cNvSpPr>
          <a:spLocks noEditPoints="1"/>
        </xdr:cNvSpPr>
      </xdr:nvSpPr>
      <xdr:spPr bwMode="auto">
        <a:xfrm flipH="1">
          <a:off x="3328987" y="3062287"/>
          <a:ext cx="976312" cy="781050"/>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51</xdr:col>
      <xdr:colOff>254000</xdr:colOff>
      <xdr:row>2</xdr:row>
      <xdr:rowOff>301625</xdr:rowOff>
    </xdr:from>
    <xdr:to>
      <xdr:col>61</xdr:col>
      <xdr:colOff>314326</xdr:colOff>
      <xdr:row>4</xdr:row>
      <xdr:rowOff>514350</xdr:rowOff>
    </xdr:to>
    <xdr:pic>
      <xdr:nvPicPr>
        <xdr:cNvPr id="14" name="Imagen 1">
          <a:extLst>
            <a:ext uri="{FF2B5EF4-FFF2-40B4-BE49-F238E27FC236}">
              <a16:creationId xmlns:a16="http://schemas.microsoft.com/office/drawing/2014/main" id="{00000000-0008-0000-2300-00000E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3686750" y="539750"/>
          <a:ext cx="4346576" cy="135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1120774</xdr:colOff>
      <xdr:row>13</xdr:row>
      <xdr:rowOff>102129</xdr:rowOff>
    </xdr:from>
    <xdr:to>
      <xdr:col>14</xdr:col>
      <xdr:colOff>380999</xdr:colOff>
      <xdr:row>28</xdr:row>
      <xdr:rowOff>129646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84666</xdr:colOff>
      <xdr:row>1</xdr:row>
      <xdr:rowOff>63499</xdr:rowOff>
    </xdr:from>
    <xdr:to>
      <xdr:col>17</xdr:col>
      <xdr:colOff>698499</xdr:colOff>
      <xdr:row>3</xdr:row>
      <xdr:rowOff>243416</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2400-000005000000}"/>
            </a:ext>
          </a:extLst>
        </xdr:cNvPr>
        <xdr:cNvSpPr>
          <a:spLocks noEditPoints="1"/>
        </xdr:cNvSpPr>
      </xdr:nvSpPr>
      <xdr:spPr bwMode="auto">
        <a:xfrm flipH="1">
          <a:off x="13314891" y="120649"/>
          <a:ext cx="613833" cy="560917"/>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484910</xdr:colOff>
      <xdr:row>2</xdr:row>
      <xdr:rowOff>299797</xdr:rowOff>
    </xdr:from>
    <xdr:to>
      <xdr:col>15</xdr:col>
      <xdr:colOff>406977</xdr:colOff>
      <xdr:row>5</xdr:row>
      <xdr:rowOff>193455</xdr:rowOff>
    </xdr:to>
    <xdr:pic>
      <xdr:nvPicPr>
        <xdr:cNvPr id="7" name="Imagen 1">
          <a:extLst>
            <a:ext uri="{FF2B5EF4-FFF2-40B4-BE49-F238E27FC236}">
              <a16:creationId xmlns:a16="http://schemas.microsoft.com/office/drawing/2014/main" id="{00000000-0008-0000-2400-000007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849842" y="438342"/>
          <a:ext cx="1558635" cy="517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148167</xdr:colOff>
      <xdr:row>2</xdr:row>
      <xdr:rowOff>21167</xdr:rowOff>
    </xdr:from>
    <xdr:to>
      <xdr:col>17</xdr:col>
      <xdr:colOff>677334</xdr:colOff>
      <xdr:row>3</xdr:row>
      <xdr:rowOff>169333</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2500-000005000000}"/>
            </a:ext>
          </a:extLst>
        </xdr:cNvPr>
        <xdr:cNvSpPr>
          <a:spLocks noEditPoints="1"/>
        </xdr:cNvSpPr>
      </xdr:nvSpPr>
      <xdr:spPr bwMode="auto">
        <a:xfrm flipH="1">
          <a:off x="13378392" y="154517"/>
          <a:ext cx="529167" cy="452966"/>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400049</xdr:colOff>
      <xdr:row>2</xdr:row>
      <xdr:rowOff>104775</xdr:rowOff>
    </xdr:from>
    <xdr:to>
      <xdr:col>15</xdr:col>
      <xdr:colOff>730249</xdr:colOff>
      <xdr:row>5</xdr:row>
      <xdr:rowOff>47625</xdr:rowOff>
    </xdr:to>
    <xdr:pic>
      <xdr:nvPicPr>
        <xdr:cNvPr id="6" name="Imagen 1">
          <a:extLst>
            <a:ext uri="{FF2B5EF4-FFF2-40B4-BE49-F238E27FC236}">
              <a16:creationId xmlns:a16="http://schemas.microsoft.com/office/drawing/2014/main" id="{00000000-0008-0000-25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991849" y="238125"/>
          <a:ext cx="18827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4</xdr:col>
      <xdr:colOff>657224</xdr:colOff>
      <xdr:row>1</xdr:row>
      <xdr:rowOff>85724</xdr:rowOff>
    </xdr:from>
    <xdr:to>
      <xdr:col>12</xdr:col>
      <xdr:colOff>381000</xdr:colOff>
      <xdr:row>22</xdr:row>
      <xdr:rowOff>19049</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200024</xdr:colOff>
      <xdr:row>11</xdr:row>
      <xdr:rowOff>57150</xdr:rowOff>
    </xdr:from>
    <xdr:to>
      <xdr:col>9</xdr:col>
      <xdr:colOff>19049</xdr:colOff>
      <xdr:row>13</xdr:row>
      <xdr:rowOff>76200</xdr:rowOff>
    </xdr:to>
    <xdr:sp macro="" textlink="$G$24">
      <xdr:nvSpPr>
        <xdr:cNvPr id="3" name="Diagrama de flujo: conector 2">
          <a:extLst>
            <a:ext uri="{FF2B5EF4-FFF2-40B4-BE49-F238E27FC236}">
              <a16:creationId xmlns:a16="http://schemas.microsoft.com/office/drawing/2014/main" id="{00000000-0008-0000-2600-000003000000}"/>
            </a:ext>
          </a:extLst>
        </xdr:cNvPr>
        <xdr:cNvSpPr/>
      </xdr:nvSpPr>
      <xdr:spPr>
        <a:xfrm>
          <a:off x="5915024" y="2152650"/>
          <a:ext cx="581025" cy="400050"/>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EFE34B-A2E0-4994-B2E7-3D7F7919C137}" type="TxLink">
            <a:rPr lang="en-US" sz="1000" b="1" i="0" u="none" strike="noStrike">
              <a:solidFill>
                <a:schemeClr val="bg1"/>
              </a:solidFill>
              <a:latin typeface="Calibri"/>
              <a:cs typeface="Calibri"/>
            </a:rPr>
            <a:pPr algn="ctr"/>
            <a:t>8%</a:t>
          </a:fld>
          <a:endParaRPr lang="es-CO" sz="1000" b="1">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xdr:colOff>
      <xdr:row>6</xdr:row>
      <xdr:rowOff>0</xdr:rowOff>
    </xdr:from>
    <xdr:to>
      <xdr:col>6</xdr:col>
      <xdr:colOff>666751</xdr:colOff>
      <xdr:row>37</xdr:row>
      <xdr:rowOff>76200</xdr:rowOff>
    </xdr:to>
    <xdr:sp macro="" textlink="">
      <xdr:nvSpPr>
        <xdr:cNvPr id="2" name="Rectángulo 1">
          <a:extLst>
            <a:ext uri="{FF2B5EF4-FFF2-40B4-BE49-F238E27FC236}">
              <a16:creationId xmlns:a16="http://schemas.microsoft.com/office/drawing/2014/main" id="{00000000-0008-0000-2700-000002000000}"/>
            </a:ext>
          </a:extLst>
        </xdr:cNvPr>
        <xdr:cNvSpPr/>
      </xdr:nvSpPr>
      <xdr:spPr>
        <a:xfrm>
          <a:off x="76201" y="1981200"/>
          <a:ext cx="4676775" cy="6010275"/>
        </a:xfrm>
        <a:prstGeom prst="rect">
          <a:avLst/>
        </a:prstGeom>
        <a:solidFill>
          <a:schemeClr val="bg1">
            <a:lumMod val="75000"/>
          </a:schemeClr>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86799</xdr:colOff>
      <xdr:row>6</xdr:row>
      <xdr:rowOff>96890</xdr:rowOff>
    </xdr:from>
    <xdr:to>
      <xdr:col>6</xdr:col>
      <xdr:colOff>638839</xdr:colOff>
      <xdr:row>9</xdr:row>
      <xdr:rowOff>52666</xdr:rowOff>
    </xdr:to>
    <xdr:sp macro="" textlink="">
      <xdr:nvSpPr>
        <xdr:cNvPr id="3" name="Rectángulo 2">
          <a:extLst>
            <a:ext uri="{FF2B5EF4-FFF2-40B4-BE49-F238E27FC236}">
              <a16:creationId xmlns:a16="http://schemas.microsoft.com/office/drawing/2014/main" id="{00000000-0008-0000-2700-000003000000}"/>
            </a:ext>
            <a:ext uri="{147F2762-F138-4A5C-976F-8EAC2B608ADB}">
              <a16:predDERef xmlns:a16="http://schemas.microsoft.com/office/drawing/2014/main" pred="{00000000-0008-0000-3500-000002000000}"/>
            </a:ext>
          </a:extLst>
        </xdr:cNvPr>
        <xdr:cNvSpPr/>
      </xdr:nvSpPr>
      <xdr:spPr>
        <a:xfrm>
          <a:off x="162999" y="2078090"/>
          <a:ext cx="4562065" cy="555851"/>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indent="0" algn="ctr"/>
          <a:r>
            <a:rPr lang="en-US" sz="1800" b="1">
              <a:solidFill>
                <a:srgbClr val="000000"/>
              </a:solidFill>
              <a:latin typeface="Arial" panose="020B0604020202020204" pitchFamily="34" charset="0"/>
              <a:cs typeface="Arial" panose="020B0604020202020204" pitchFamily="34" charset="0"/>
            </a:rPr>
            <a:t>GESTIÓN DEL PROCESO</a:t>
          </a:r>
        </a:p>
      </xdr:txBody>
    </xdr:sp>
    <xdr:clientData/>
  </xdr:twoCellAnchor>
  <xdr:twoCellAnchor>
    <xdr:from>
      <xdr:col>6</xdr:col>
      <xdr:colOff>752475</xdr:colOff>
      <xdr:row>5</xdr:row>
      <xdr:rowOff>204788</xdr:rowOff>
    </xdr:from>
    <xdr:to>
      <xdr:col>29</xdr:col>
      <xdr:colOff>19050</xdr:colOff>
      <xdr:row>9</xdr:row>
      <xdr:rowOff>48533</xdr:rowOff>
    </xdr:to>
    <xdr:grpSp>
      <xdr:nvGrpSpPr>
        <xdr:cNvPr id="4" name="Grupo 3">
          <a:extLst>
            <a:ext uri="{FF2B5EF4-FFF2-40B4-BE49-F238E27FC236}">
              <a16:creationId xmlns:a16="http://schemas.microsoft.com/office/drawing/2014/main" id="{00000000-0008-0000-2700-000004000000}"/>
            </a:ext>
          </a:extLst>
        </xdr:cNvPr>
        <xdr:cNvGrpSpPr/>
      </xdr:nvGrpSpPr>
      <xdr:grpSpPr>
        <a:xfrm>
          <a:off x="4848225" y="1429431"/>
          <a:ext cx="19187432" cy="673781"/>
          <a:chOff x="5508625" y="841375"/>
          <a:chExt cx="15843250" cy="667658"/>
        </a:xfrm>
      </xdr:grpSpPr>
      <xdr:sp macro="" textlink="">
        <xdr:nvSpPr>
          <xdr:cNvPr id="5" name="Rectángulo 4">
            <a:extLst>
              <a:ext uri="{FF2B5EF4-FFF2-40B4-BE49-F238E27FC236}">
                <a16:creationId xmlns:a16="http://schemas.microsoft.com/office/drawing/2014/main" id="{00000000-0008-0000-2700-000005000000}"/>
              </a:ext>
            </a:extLst>
          </xdr:cNvPr>
          <xdr:cNvSpPr/>
        </xdr:nvSpPr>
        <xdr:spPr>
          <a:xfrm>
            <a:off x="5508625" y="873125"/>
            <a:ext cx="15843250" cy="460376"/>
          </a:xfrm>
          <a:prstGeom prst="rect">
            <a:avLst/>
          </a:prstGeom>
          <a:solidFill>
            <a:schemeClr val="bg1">
              <a:lumMod val="8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sp macro="" textlink="">
        <xdr:nvSpPr>
          <xdr:cNvPr id="6" name="CuadroTexto 5">
            <a:extLst>
              <a:ext uri="{FF2B5EF4-FFF2-40B4-BE49-F238E27FC236}">
                <a16:creationId xmlns:a16="http://schemas.microsoft.com/office/drawing/2014/main" id="{00000000-0008-0000-2700-000006000000}"/>
              </a:ext>
            </a:extLst>
          </xdr:cNvPr>
          <xdr:cNvSpPr txBox="1"/>
        </xdr:nvSpPr>
        <xdr:spPr>
          <a:xfrm>
            <a:off x="10699750" y="841375"/>
            <a:ext cx="5699125" cy="667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b="1">
                <a:solidFill>
                  <a:sysClr val="windowText" lastClr="000000"/>
                </a:solidFill>
              </a:rPr>
              <a:t>CUMPLIMIENTO DEL PROGRAMA</a:t>
            </a:r>
          </a:p>
        </xdr:txBody>
      </xdr:sp>
    </xdr:grpSp>
    <xdr:clientData/>
  </xdr:twoCellAnchor>
  <xdr:twoCellAnchor>
    <xdr:from>
      <xdr:col>1</xdr:col>
      <xdr:colOff>564284</xdr:colOff>
      <xdr:row>10</xdr:row>
      <xdr:rowOff>15874</xdr:rowOff>
    </xdr:from>
    <xdr:to>
      <xdr:col>6</xdr:col>
      <xdr:colOff>72158</xdr:colOff>
      <xdr:row>12</xdr:row>
      <xdr:rowOff>158749</xdr:rowOff>
    </xdr:to>
    <xdr:grpSp>
      <xdr:nvGrpSpPr>
        <xdr:cNvPr id="7" name="Grupo 6">
          <a:hlinkClick xmlns:r="http://schemas.openxmlformats.org/officeDocument/2006/relationships" r:id="rId1"/>
          <a:extLst>
            <a:ext uri="{FF2B5EF4-FFF2-40B4-BE49-F238E27FC236}">
              <a16:creationId xmlns:a16="http://schemas.microsoft.com/office/drawing/2014/main" id="{00000000-0008-0000-2700-000007000000}"/>
            </a:ext>
          </a:extLst>
        </xdr:cNvPr>
        <xdr:cNvGrpSpPr/>
      </xdr:nvGrpSpPr>
      <xdr:grpSpPr>
        <a:xfrm>
          <a:off x="645927" y="2261053"/>
          <a:ext cx="3521981" cy="523875"/>
          <a:chOff x="8604250" y="3206749"/>
          <a:chExt cx="3524249" cy="523875"/>
        </a:xfrm>
      </xdr:grpSpPr>
      <xdr:sp macro="" textlink="">
        <xdr:nvSpPr>
          <xdr:cNvPr id="8" name="Rectángulo: esquinas redondeadas 7">
            <a:extLst>
              <a:ext uri="{FF2B5EF4-FFF2-40B4-BE49-F238E27FC236}">
                <a16:creationId xmlns:a16="http://schemas.microsoft.com/office/drawing/2014/main" id="{00000000-0008-0000-2700-000008000000}"/>
              </a:ext>
            </a:extLst>
          </xdr:cNvPr>
          <xdr:cNvSpPr/>
        </xdr:nvSpPr>
        <xdr:spPr>
          <a:xfrm>
            <a:off x="9193114" y="3306536"/>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PROGRAMA DE GESTIÓN</a:t>
            </a:r>
          </a:p>
        </xdr:txBody>
      </xdr:sp>
      <xdr:sp macro="" textlink="">
        <xdr:nvSpPr>
          <xdr:cNvPr id="9" name="Freeform 129">
            <a:extLst>
              <a:ext uri="{FF2B5EF4-FFF2-40B4-BE49-F238E27FC236}">
                <a16:creationId xmlns:a16="http://schemas.microsoft.com/office/drawing/2014/main" id="{00000000-0008-0000-2700-000009000000}"/>
              </a:ext>
            </a:extLst>
          </xdr:cNvPr>
          <xdr:cNvSpPr>
            <a:spLocks noEditPoints="1"/>
          </xdr:cNvSpPr>
        </xdr:nvSpPr>
        <xdr:spPr bwMode="auto">
          <a:xfrm>
            <a:off x="8604250" y="3206749"/>
            <a:ext cx="523875"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bg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xdr:col>
      <xdr:colOff>482021</xdr:colOff>
      <xdr:row>17</xdr:row>
      <xdr:rowOff>90922</xdr:rowOff>
    </xdr:from>
    <xdr:to>
      <xdr:col>6</xdr:col>
      <xdr:colOff>21646</xdr:colOff>
      <xdr:row>20</xdr:row>
      <xdr:rowOff>44232</xdr:rowOff>
    </xdr:to>
    <xdr:grpSp>
      <xdr:nvGrpSpPr>
        <xdr:cNvPr id="10" name="Grupo 9">
          <a:hlinkClick xmlns:r="http://schemas.openxmlformats.org/officeDocument/2006/relationships" r:id="rId2"/>
          <a:extLst>
            <a:ext uri="{FF2B5EF4-FFF2-40B4-BE49-F238E27FC236}">
              <a16:creationId xmlns:a16="http://schemas.microsoft.com/office/drawing/2014/main" id="{00000000-0008-0000-2700-00000A000000}"/>
            </a:ext>
          </a:extLst>
        </xdr:cNvPr>
        <xdr:cNvGrpSpPr/>
      </xdr:nvGrpSpPr>
      <xdr:grpSpPr>
        <a:xfrm>
          <a:off x="563664" y="3669601"/>
          <a:ext cx="3553732" cy="524810"/>
          <a:chOff x="12636499" y="666750"/>
          <a:chExt cx="3556000" cy="524810"/>
        </a:xfrm>
      </xdr:grpSpPr>
      <xdr:grpSp>
        <xdr:nvGrpSpPr>
          <xdr:cNvPr id="11" name="Группа 509">
            <a:extLst>
              <a:ext uri="{FF2B5EF4-FFF2-40B4-BE49-F238E27FC236}">
                <a16:creationId xmlns:a16="http://schemas.microsoft.com/office/drawing/2014/main" id="{00000000-0008-0000-2700-00000B000000}"/>
              </a:ext>
            </a:extLst>
          </xdr:cNvPr>
          <xdr:cNvGrpSpPr/>
        </xdr:nvGrpSpPr>
        <xdr:grpSpPr>
          <a:xfrm>
            <a:off x="12636499" y="666750"/>
            <a:ext cx="492125" cy="524810"/>
            <a:chOff x="3296180" y="3622389"/>
            <a:chExt cx="218124" cy="302560"/>
          </a:xfrm>
          <a:solidFill>
            <a:schemeClr val="bg1"/>
          </a:solidFill>
        </xdr:grpSpPr>
        <xdr:sp macro="" textlink="">
          <xdr:nvSpPr>
            <xdr:cNvPr id="13" name="Freeform 220">
              <a:extLst>
                <a:ext uri="{FF2B5EF4-FFF2-40B4-BE49-F238E27FC236}">
                  <a16:creationId xmlns:a16="http://schemas.microsoft.com/office/drawing/2014/main" id="{00000000-0008-0000-2700-00000D000000}"/>
                </a:ext>
              </a:extLst>
            </xdr:cNvPr>
            <xdr:cNvSpPr>
              <a:spLocks noEditPoints="1"/>
            </xdr:cNvSpPr>
          </xdr:nvSpPr>
          <xdr:spPr bwMode="auto">
            <a:xfrm>
              <a:off x="3296180" y="3830663"/>
              <a:ext cx="66141" cy="94286"/>
            </a:xfrm>
            <a:custGeom>
              <a:avLst/>
              <a:gdLst>
                <a:gd name="T0" fmla="*/ 47 w 47"/>
                <a:gd name="T1" fmla="*/ 67 h 67"/>
                <a:gd name="T2" fmla="*/ 0 w 47"/>
                <a:gd name="T3" fmla="*/ 67 h 67"/>
                <a:gd name="T4" fmla="*/ 0 w 47"/>
                <a:gd name="T5" fmla="*/ 0 h 67"/>
                <a:gd name="T6" fmla="*/ 47 w 47"/>
                <a:gd name="T7" fmla="*/ 0 h 67"/>
                <a:gd name="T8" fmla="*/ 47 w 47"/>
                <a:gd name="T9" fmla="*/ 67 h 67"/>
                <a:gd name="T10" fmla="*/ 7 w 47"/>
                <a:gd name="T11" fmla="*/ 60 h 67"/>
                <a:gd name="T12" fmla="*/ 41 w 47"/>
                <a:gd name="T13" fmla="*/ 60 h 67"/>
                <a:gd name="T14" fmla="*/ 41 w 47"/>
                <a:gd name="T15" fmla="*/ 6 h 67"/>
                <a:gd name="T16" fmla="*/ 7 w 47"/>
                <a:gd name="T17" fmla="*/ 6 h 67"/>
                <a:gd name="T18" fmla="*/ 7 w 47"/>
                <a:gd name="T19" fmla="*/ 60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67">
                  <a:moveTo>
                    <a:pt x="47" y="67"/>
                  </a:moveTo>
                  <a:lnTo>
                    <a:pt x="0" y="67"/>
                  </a:lnTo>
                  <a:lnTo>
                    <a:pt x="0" y="0"/>
                  </a:lnTo>
                  <a:lnTo>
                    <a:pt x="47" y="0"/>
                  </a:lnTo>
                  <a:lnTo>
                    <a:pt x="47" y="67"/>
                  </a:lnTo>
                  <a:close/>
                  <a:moveTo>
                    <a:pt x="7" y="60"/>
                  </a:moveTo>
                  <a:lnTo>
                    <a:pt x="41" y="60"/>
                  </a:lnTo>
                  <a:lnTo>
                    <a:pt x="41" y="6"/>
                  </a:lnTo>
                  <a:lnTo>
                    <a:pt x="7" y="6"/>
                  </a:lnTo>
                  <a:lnTo>
                    <a:pt x="7" y="6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4" name="Freeform 221">
              <a:extLst>
                <a:ext uri="{FF2B5EF4-FFF2-40B4-BE49-F238E27FC236}">
                  <a16:creationId xmlns:a16="http://schemas.microsoft.com/office/drawing/2014/main" id="{00000000-0008-0000-2700-00000E000000}"/>
                </a:ext>
              </a:extLst>
            </xdr:cNvPr>
            <xdr:cNvSpPr>
              <a:spLocks noEditPoints="1"/>
            </xdr:cNvSpPr>
          </xdr:nvSpPr>
          <xdr:spPr bwMode="auto">
            <a:xfrm>
              <a:off x="3448163" y="3702603"/>
              <a:ext cx="66141" cy="222346"/>
            </a:xfrm>
            <a:custGeom>
              <a:avLst/>
              <a:gdLst>
                <a:gd name="T0" fmla="*/ 47 w 47"/>
                <a:gd name="T1" fmla="*/ 158 h 158"/>
                <a:gd name="T2" fmla="*/ 0 w 47"/>
                <a:gd name="T3" fmla="*/ 158 h 158"/>
                <a:gd name="T4" fmla="*/ 0 w 47"/>
                <a:gd name="T5" fmla="*/ 0 h 158"/>
                <a:gd name="T6" fmla="*/ 47 w 47"/>
                <a:gd name="T7" fmla="*/ 0 h 158"/>
                <a:gd name="T8" fmla="*/ 47 w 47"/>
                <a:gd name="T9" fmla="*/ 158 h 158"/>
                <a:gd name="T10" fmla="*/ 7 w 47"/>
                <a:gd name="T11" fmla="*/ 151 h 158"/>
                <a:gd name="T12" fmla="*/ 40 w 47"/>
                <a:gd name="T13" fmla="*/ 151 h 158"/>
                <a:gd name="T14" fmla="*/ 40 w 47"/>
                <a:gd name="T15" fmla="*/ 7 h 158"/>
                <a:gd name="T16" fmla="*/ 7 w 47"/>
                <a:gd name="T17" fmla="*/ 7 h 158"/>
                <a:gd name="T18" fmla="*/ 7 w 47"/>
                <a:gd name="T19" fmla="*/ 151 h 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58">
                  <a:moveTo>
                    <a:pt x="47" y="158"/>
                  </a:moveTo>
                  <a:lnTo>
                    <a:pt x="0" y="158"/>
                  </a:lnTo>
                  <a:lnTo>
                    <a:pt x="0" y="0"/>
                  </a:lnTo>
                  <a:lnTo>
                    <a:pt x="47" y="0"/>
                  </a:lnTo>
                  <a:lnTo>
                    <a:pt x="47" y="158"/>
                  </a:lnTo>
                  <a:close/>
                  <a:moveTo>
                    <a:pt x="7" y="151"/>
                  </a:moveTo>
                  <a:lnTo>
                    <a:pt x="40" y="151"/>
                  </a:lnTo>
                  <a:lnTo>
                    <a:pt x="40" y="7"/>
                  </a:lnTo>
                  <a:lnTo>
                    <a:pt x="7" y="7"/>
                  </a:lnTo>
                  <a:lnTo>
                    <a:pt x="7" y="15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5" name="Freeform 222">
              <a:extLst>
                <a:ext uri="{FF2B5EF4-FFF2-40B4-BE49-F238E27FC236}">
                  <a16:creationId xmlns:a16="http://schemas.microsoft.com/office/drawing/2014/main" id="{00000000-0008-0000-2700-00000F000000}"/>
                </a:ext>
              </a:extLst>
            </xdr:cNvPr>
            <xdr:cNvSpPr>
              <a:spLocks noEditPoints="1"/>
            </xdr:cNvSpPr>
          </xdr:nvSpPr>
          <xdr:spPr bwMode="auto">
            <a:xfrm>
              <a:off x="3372172" y="3768743"/>
              <a:ext cx="66141" cy="156206"/>
            </a:xfrm>
            <a:custGeom>
              <a:avLst/>
              <a:gdLst>
                <a:gd name="T0" fmla="*/ 47 w 47"/>
                <a:gd name="T1" fmla="*/ 111 h 111"/>
                <a:gd name="T2" fmla="*/ 0 w 47"/>
                <a:gd name="T3" fmla="*/ 111 h 111"/>
                <a:gd name="T4" fmla="*/ 0 w 47"/>
                <a:gd name="T5" fmla="*/ 0 h 111"/>
                <a:gd name="T6" fmla="*/ 47 w 47"/>
                <a:gd name="T7" fmla="*/ 0 h 111"/>
                <a:gd name="T8" fmla="*/ 47 w 47"/>
                <a:gd name="T9" fmla="*/ 111 h 111"/>
                <a:gd name="T10" fmla="*/ 7 w 47"/>
                <a:gd name="T11" fmla="*/ 104 h 111"/>
                <a:gd name="T12" fmla="*/ 40 w 47"/>
                <a:gd name="T13" fmla="*/ 104 h 111"/>
                <a:gd name="T14" fmla="*/ 40 w 47"/>
                <a:gd name="T15" fmla="*/ 7 h 111"/>
                <a:gd name="T16" fmla="*/ 7 w 47"/>
                <a:gd name="T17" fmla="*/ 7 h 111"/>
                <a:gd name="T18" fmla="*/ 7 w 47"/>
                <a:gd name="T19" fmla="*/ 104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11">
                  <a:moveTo>
                    <a:pt x="47" y="111"/>
                  </a:moveTo>
                  <a:lnTo>
                    <a:pt x="0" y="111"/>
                  </a:lnTo>
                  <a:lnTo>
                    <a:pt x="0" y="0"/>
                  </a:lnTo>
                  <a:lnTo>
                    <a:pt x="47" y="0"/>
                  </a:lnTo>
                  <a:lnTo>
                    <a:pt x="47" y="111"/>
                  </a:lnTo>
                  <a:close/>
                  <a:moveTo>
                    <a:pt x="7" y="104"/>
                  </a:moveTo>
                  <a:lnTo>
                    <a:pt x="40" y="104"/>
                  </a:lnTo>
                  <a:lnTo>
                    <a:pt x="40" y="7"/>
                  </a:lnTo>
                  <a:lnTo>
                    <a:pt x="7" y="7"/>
                  </a:lnTo>
                  <a:lnTo>
                    <a:pt x="7" y="10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6" name="Freeform 223">
              <a:extLst>
                <a:ext uri="{FF2B5EF4-FFF2-40B4-BE49-F238E27FC236}">
                  <a16:creationId xmlns:a16="http://schemas.microsoft.com/office/drawing/2014/main" id="{00000000-0008-0000-2700-000010000000}"/>
                </a:ext>
              </a:extLst>
            </xdr:cNvPr>
            <xdr:cNvSpPr>
              <a:spLocks/>
            </xdr:cNvSpPr>
          </xdr:nvSpPr>
          <xdr:spPr bwMode="auto">
            <a:xfrm>
              <a:off x="3317289" y="3623797"/>
              <a:ext cx="180128" cy="181536"/>
            </a:xfrm>
            <a:custGeom>
              <a:avLst/>
              <a:gdLst>
                <a:gd name="T0" fmla="*/ 124 w 128"/>
                <a:gd name="T1" fmla="*/ 0 h 129"/>
                <a:gd name="T2" fmla="*/ 128 w 128"/>
                <a:gd name="T3" fmla="*/ 5 h 129"/>
                <a:gd name="T4" fmla="*/ 4 w 128"/>
                <a:gd name="T5" fmla="*/ 129 h 129"/>
                <a:gd name="T6" fmla="*/ 0 w 128"/>
                <a:gd name="T7" fmla="*/ 124 h 129"/>
                <a:gd name="T8" fmla="*/ 124 w 128"/>
                <a:gd name="T9" fmla="*/ 0 h 129"/>
              </a:gdLst>
              <a:ahLst/>
              <a:cxnLst>
                <a:cxn ang="0">
                  <a:pos x="T0" y="T1"/>
                </a:cxn>
                <a:cxn ang="0">
                  <a:pos x="T2" y="T3"/>
                </a:cxn>
                <a:cxn ang="0">
                  <a:pos x="T4" y="T5"/>
                </a:cxn>
                <a:cxn ang="0">
                  <a:pos x="T6" y="T7"/>
                </a:cxn>
                <a:cxn ang="0">
                  <a:pos x="T8" y="T9"/>
                </a:cxn>
              </a:cxnLst>
              <a:rect l="0" t="0" r="r" b="b"/>
              <a:pathLst>
                <a:path w="128" h="129">
                  <a:moveTo>
                    <a:pt x="124" y="0"/>
                  </a:moveTo>
                  <a:lnTo>
                    <a:pt x="128" y="5"/>
                  </a:lnTo>
                  <a:lnTo>
                    <a:pt x="4" y="129"/>
                  </a:lnTo>
                  <a:lnTo>
                    <a:pt x="0" y="124"/>
                  </a:lnTo>
                  <a:lnTo>
                    <a:pt x="12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7" name="Freeform 224">
              <a:extLst>
                <a:ext uri="{FF2B5EF4-FFF2-40B4-BE49-F238E27FC236}">
                  <a16:creationId xmlns:a16="http://schemas.microsoft.com/office/drawing/2014/main" id="{00000000-0008-0000-2700-000011000000}"/>
                </a:ext>
              </a:extLst>
            </xdr:cNvPr>
            <xdr:cNvSpPr>
              <a:spLocks/>
            </xdr:cNvSpPr>
          </xdr:nvSpPr>
          <xdr:spPr bwMode="auto">
            <a:xfrm>
              <a:off x="3442534" y="3622389"/>
              <a:ext cx="57698" cy="56290"/>
            </a:xfrm>
            <a:custGeom>
              <a:avLst/>
              <a:gdLst>
                <a:gd name="T0" fmla="*/ 41 w 41"/>
                <a:gd name="T1" fmla="*/ 40 h 40"/>
                <a:gd name="T2" fmla="*/ 34 w 41"/>
                <a:gd name="T3" fmla="*/ 40 h 40"/>
                <a:gd name="T4" fmla="*/ 34 w 41"/>
                <a:gd name="T5" fmla="*/ 6 h 40"/>
                <a:gd name="T6" fmla="*/ 0 w 41"/>
                <a:gd name="T7" fmla="*/ 6 h 40"/>
                <a:gd name="T8" fmla="*/ 0 w 41"/>
                <a:gd name="T9" fmla="*/ 0 h 40"/>
                <a:gd name="T10" fmla="*/ 37 w 41"/>
                <a:gd name="T11" fmla="*/ 0 h 40"/>
                <a:gd name="T12" fmla="*/ 41 w 41"/>
                <a:gd name="T13" fmla="*/ 3 h 40"/>
                <a:gd name="T14" fmla="*/ 41 w 41"/>
                <a:gd name="T15" fmla="*/ 40 h 4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1" h="40">
                  <a:moveTo>
                    <a:pt x="41" y="40"/>
                  </a:moveTo>
                  <a:lnTo>
                    <a:pt x="34" y="40"/>
                  </a:lnTo>
                  <a:lnTo>
                    <a:pt x="34" y="6"/>
                  </a:lnTo>
                  <a:lnTo>
                    <a:pt x="0" y="6"/>
                  </a:lnTo>
                  <a:lnTo>
                    <a:pt x="0" y="0"/>
                  </a:lnTo>
                  <a:lnTo>
                    <a:pt x="37" y="0"/>
                  </a:lnTo>
                  <a:lnTo>
                    <a:pt x="41" y="3"/>
                  </a:lnTo>
                  <a:lnTo>
                    <a:pt x="41" y="4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sp macro="" textlink="">
        <xdr:nvSpPr>
          <xdr:cNvPr id="12" name="Rectángulo: esquinas redondeadas 11">
            <a:extLst>
              <a:ext uri="{FF2B5EF4-FFF2-40B4-BE49-F238E27FC236}">
                <a16:creationId xmlns:a16="http://schemas.microsoft.com/office/drawing/2014/main" id="{00000000-0008-0000-2700-00000C000000}"/>
              </a:ext>
            </a:extLst>
          </xdr:cNvPr>
          <xdr:cNvSpPr/>
        </xdr:nvSpPr>
        <xdr:spPr>
          <a:xfrm>
            <a:off x="13257114" y="845912"/>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INDICADOR DE CUMPLIMIENTO</a:t>
            </a:r>
          </a:p>
        </xdr:txBody>
      </xdr:sp>
    </xdr:grpSp>
    <xdr:clientData/>
  </xdr:twoCellAnchor>
  <xdr:twoCellAnchor>
    <xdr:from>
      <xdr:col>7</xdr:col>
      <xdr:colOff>111124</xdr:colOff>
      <xdr:row>9</xdr:row>
      <xdr:rowOff>150813</xdr:rowOff>
    </xdr:from>
    <xdr:to>
      <xdr:col>20</xdr:col>
      <xdr:colOff>404812</xdr:colOff>
      <xdr:row>36</xdr:row>
      <xdr:rowOff>47624</xdr:rowOff>
    </xdr:to>
    <xdr:graphicFrame macro="">
      <xdr:nvGraphicFramePr>
        <xdr:cNvPr id="18" name="Gráfico 17">
          <a:extLst>
            <a:ext uri="{FF2B5EF4-FFF2-40B4-BE49-F238E27FC236}">
              <a16:creationId xmlns:a16="http://schemas.microsoft.com/office/drawing/2014/main" id="{00000000-0008-0000-2700-000012000000}"/>
            </a:ext>
            <a:ext uri="{147F2762-F138-4A5C-976F-8EAC2B608ADB}">
              <a16:predDERef xmlns:a16="http://schemas.microsoft.com/office/drawing/2014/main" pred="{00000000-0008-0000-3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561397</xdr:colOff>
      <xdr:row>21</xdr:row>
      <xdr:rowOff>170295</xdr:rowOff>
    </xdr:from>
    <xdr:to>
      <xdr:col>6</xdr:col>
      <xdr:colOff>5772</xdr:colOff>
      <xdr:row>24</xdr:row>
      <xdr:rowOff>90919</xdr:rowOff>
    </xdr:to>
    <xdr:grpSp>
      <xdr:nvGrpSpPr>
        <xdr:cNvPr id="19" name="Grupo 18">
          <a:hlinkClick xmlns:r="http://schemas.openxmlformats.org/officeDocument/2006/relationships" r:id="rId4"/>
          <a:extLst>
            <a:ext uri="{FF2B5EF4-FFF2-40B4-BE49-F238E27FC236}">
              <a16:creationId xmlns:a16="http://schemas.microsoft.com/office/drawing/2014/main" id="{00000000-0008-0000-2700-000013000000}"/>
            </a:ext>
          </a:extLst>
        </xdr:cNvPr>
        <xdr:cNvGrpSpPr/>
      </xdr:nvGrpSpPr>
      <xdr:grpSpPr>
        <a:xfrm>
          <a:off x="643040" y="4510974"/>
          <a:ext cx="3458482" cy="492124"/>
          <a:chOff x="10604500" y="1063625"/>
          <a:chExt cx="3460750" cy="492124"/>
        </a:xfrm>
      </xdr:grpSpPr>
      <xdr:sp macro="" textlink="">
        <xdr:nvSpPr>
          <xdr:cNvPr id="20" name="Rectángulo: esquinas redondeadas 33">
            <a:extLst>
              <a:ext uri="{FF2B5EF4-FFF2-40B4-BE49-F238E27FC236}">
                <a16:creationId xmlns:a16="http://schemas.microsoft.com/office/drawing/2014/main" id="{00000000-0008-0000-2700-000014000000}"/>
              </a:ext>
            </a:extLst>
          </xdr:cNvPr>
          <xdr:cNvSpPr/>
        </xdr:nvSpPr>
        <xdr:spPr>
          <a:xfrm>
            <a:off x="11129865" y="1179287"/>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INDICE</a:t>
            </a:r>
            <a:r>
              <a:rPr lang="es-CO" sz="1400" b="1" baseline="0">
                <a:solidFill>
                  <a:sysClr val="windowText" lastClr="000000"/>
                </a:solidFill>
              </a:rPr>
              <a:t> DE FRECUENCIA DE AT </a:t>
            </a:r>
            <a:endParaRPr lang="es-CO" sz="1400" b="1">
              <a:solidFill>
                <a:sysClr val="windowText" lastClr="000000"/>
              </a:solidFill>
            </a:endParaRPr>
          </a:p>
        </xdr:txBody>
      </xdr:sp>
      <xdr:grpSp>
        <xdr:nvGrpSpPr>
          <xdr:cNvPr id="21" name="Группа 510">
            <a:extLst>
              <a:ext uri="{FF2B5EF4-FFF2-40B4-BE49-F238E27FC236}">
                <a16:creationId xmlns:a16="http://schemas.microsoft.com/office/drawing/2014/main" id="{00000000-0008-0000-2700-000015000000}"/>
              </a:ext>
            </a:extLst>
          </xdr:cNvPr>
          <xdr:cNvGrpSpPr/>
        </xdr:nvGrpSpPr>
        <xdr:grpSpPr>
          <a:xfrm>
            <a:off x="10604500" y="1063625"/>
            <a:ext cx="428625" cy="492124"/>
            <a:chOff x="3646586" y="3622389"/>
            <a:chExt cx="302560" cy="302560"/>
          </a:xfrm>
          <a:solidFill>
            <a:schemeClr val="bg1"/>
          </a:solidFill>
        </xdr:grpSpPr>
        <xdr:sp macro="" textlink="">
          <xdr:nvSpPr>
            <xdr:cNvPr id="22" name="Freeform 225">
              <a:extLst>
                <a:ext uri="{FF2B5EF4-FFF2-40B4-BE49-F238E27FC236}">
                  <a16:creationId xmlns:a16="http://schemas.microsoft.com/office/drawing/2014/main" id="{00000000-0008-0000-2700-000016000000}"/>
                </a:ext>
              </a:extLst>
            </xdr:cNvPr>
            <xdr:cNvSpPr>
              <a:spLocks noEditPoints="1"/>
            </xdr:cNvSpPr>
          </xdr:nvSpPr>
          <xdr:spPr bwMode="auto">
            <a:xfrm>
              <a:off x="3646586" y="3660385"/>
              <a:ext cx="264564" cy="264564"/>
            </a:xfrm>
            <a:custGeom>
              <a:avLst/>
              <a:gdLst>
                <a:gd name="T0" fmla="*/ 112 w 224"/>
                <a:gd name="T1" fmla="*/ 224 h 224"/>
                <a:gd name="T2" fmla="*/ 33 w 224"/>
                <a:gd name="T3" fmla="*/ 192 h 224"/>
                <a:gd name="T4" fmla="*/ 0 w 224"/>
                <a:gd name="T5" fmla="*/ 112 h 224"/>
                <a:gd name="T6" fmla="*/ 32 w 224"/>
                <a:gd name="T7" fmla="*/ 33 h 224"/>
                <a:gd name="T8" fmla="*/ 112 w 224"/>
                <a:gd name="T9" fmla="*/ 0 h 224"/>
                <a:gd name="T10" fmla="*/ 116 w 224"/>
                <a:gd name="T11" fmla="*/ 0 h 224"/>
                <a:gd name="T12" fmla="*/ 116 w 224"/>
                <a:gd name="T13" fmla="*/ 108 h 224"/>
                <a:gd name="T14" fmla="*/ 224 w 224"/>
                <a:gd name="T15" fmla="*/ 108 h 224"/>
                <a:gd name="T16" fmla="*/ 224 w 224"/>
                <a:gd name="T17" fmla="*/ 112 h 224"/>
                <a:gd name="T18" fmla="*/ 191 w 224"/>
                <a:gd name="T19" fmla="*/ 192 h 224"/>
                <a:gd name="T20" fmla="*/ 112 w 224"/>
                <a:gd name="T21" fmla="*/ 224 h 224"/>
                <a:gd name="T22" fmla="*/ 112 w 224"/>
                <a:gd name="T23" fmla="*/ 224 h 224"/>
                <a:gd name="T24" fmla="*/ 108 w 224"/>
                <a:gd name="T25" fmla="*/ 8 h 224"/>
                <a:gd name="T26" fmla="*/ 38 w 224"/>
                <a:gd name="T27" fmla="*/ 39 h 224"/>
                <a:gd name="T28" fmla="*/ 8 w 224"/>
                <a:gd name="T29" fmla="*/ 112 h 224"/>
                <a:gd name="T30" fmla="*/ 38 w 224"/>
                <a:gd name="T31" fmla="*/ 186 h 224"/>
                <a:gd name="T32" fmla="*/ 112 w 224"/>
                <a:gd name="T33" fmla="*/ 216 h 224"/>
                <a:gd name="T34" fmla="*/ 112 w 224"/>
                <a:gd name="T35" fmla="*/ 216 h 224"/>
                <a:gd name="T36" fmla="*/ 112 w 224"/>
                <a:gd name="T37" fmla="*/ 216 h 224"/>
                <a:gd name="T38" fmla="*/ 185 w 224"/>
                <a:gd name="T39" fmla="*/ 186 h 224"/>
                <a:gd name="T40" fmla="*/ 216 w 224"/>
                <a:gd name="T41" fmla="*/ 116 h 224"/>
                <a:gd name="T42" fmla="*/ 108 w 224"/>
                <a:gd name="T43" fmla="*/ 116 h 224"/>
                <a:gd name="T44" fmla="*/ 108 w 224"/>
                <a:gd name="T45" fmla="*/ 8 h 2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224" h="224">
                  <a:moveTo>
                    <a:pt x="112" y="224"/>
                  </a:moveTo>
                  <a:cubicBezTo>
                    <a:pt x="82" y="224"/>
                    <a:pt x="54" y="213"/>
                    <a:pt x="33" y="192"/>
                  </a:cubicBezTo>
                  <a:cubicBezTo>
                    <a:pt x="11" y="170"/>
                    <a:pt x="0" y="142"/>
                    <a:pt x="0" y="112"/>
                  </a:cubicBezTo>
                  <a:cubicBezTo>
                    <a:pt x="0" y="82"/>
                    <a:pt x="11" y="54"/>
                    <a:pt x="32" y="33"/>
                  </a:cubicBezTo>
                  <a:cubicBezTo>
                    <a:pt x="53" y="12"/>
                    <a:pt x="82" y="0"/>
                    <a:pt x="112" y="0"/>
                  </a:cubicBezTo>
                  <a:cubicBezTo>
                    <a:pt x="116" y="0"/>
                    <a:pt x="116" y="0"/>
                    <a:pt x="116" y="0"/>
                  </a:cubicBezTo>
                  <a:cubicBezTo>
                    <a:pt x="116" y="108"/>
                    <a:pt x="116" y="108"/>
                    <a:pt x="116" y="108"/>
                  </a:cubicBezTo>
                  <a:cubicBezTo>
                    <a:pt x="224" y="108"/>
                    <a:pt x="224" y="108"/>
                    <a:pt x="224" y="108"/>
                  </a:cubicBezTo>
                  <a:cubicBezTo>
                    <a:pt x="224" y="112"/>
                    <a:pt x="224" y="112"/>
                    <a:pt x="224" y="112"/>
                  </a:cubicBezTo>
                  <a:cubicBezTo>
                    <a:pt x="224" y="142"/>
                    <a:pt x="212" y="170"/>
                    <a:pt x="191" y="192"/>
                  </a:cubicBezTo>
                  <a:cubicBezTo>
                    <a:pt x="170" y="213"/>
                    <a:pt x="142" y="224"/>
                    <a:pt x="112" y="224"/>
                  </a:cubicBezTo>
                  <a:cubicBezTo>
                    <a:pt x="112" y="224"/>
                    <a:pt x="112" y="224"/>
                    <a:pt x="112" y="224"/>
                  </a:cubicBezTo>
                  <a:close/>
                  <a:moveTo>
                    <a:pt x="108" y="8"/>
                  </a:moveTo>
                  <a:cubicBezTo>
                    <a:pt x="81" y="9"/>
                    <a:pt x="57" y="20"/>
                    <a:pt x="38" y="39"/>
                  </a:cubicBezTo>
                  <a:cubicBezTo>
                    <a:pt x="18" y="58"/>
                    <a:pt x="8" y="84"/>
                    <a:pt x="8" y="112"/>
                  </a:cubicBezTo>
                  <a:cubicBezTo>
                    <a:pt x="8" y="140"/>
                    <a:pt x="19" y="166"/>
                    <a:pt x="38" y="186"/>
                  </a:cubicBezTo>
                  <a:cubicBezTo>
                    <a:pt x="58" y="205"/>
                    <a:pt x="84" y="216"/>
                    <a:pt x="112" y="216"/>
                  </a:cubicBezTo>
                  <a:cubicBezTo>
                    <a:pt x="112" y="216"/>
                    <a:pt x="112" y="216"/>
                    <a:pt x="112" y="216"/>
                  </a:cubicBezTo>
                  <a:cubicBezTo>
                    <a:pt x="112" y="216"/>
                    <a:pt x="112" y="216"/>
                    <a:pt x="112" y="216"/>
                  </a:cubicBezTo>
                  <a:cubicBezTo>
                    <a:pt x="139" y="216"/>
                    <a:pt x="166" y="205"/>
                    <a:pt x="185" y="186"/>
                  </a:cubicBezTo>
                  <a:cubicBezTo>
                    <a:pt x="204" y="167"/>
                    <a:pt x="215" y="143"/>
                    <a:pt x="216" y="116"/>
                  </a:cubicBezTo>
                  <a:cubicBezTo>
                    <a:pt x="108" y="116"/>
                    <a:pt x="108" y="116"/>
                    <a:pt x="108" y="116"/>
                  </a:cubicBezTo>
                  <a:lnTo>
                    <a:pt x="108" y="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3" name="Freeform 226">
              <a:extLst>
                <a:ext uri="{FF2B5EF4-FFF2-40B4-BE49-F238E27FC236}">
                  <a16:creationId xmlns:a16="http://schemas.microsoft.com/office/drawing/2014/main" id="{00000000-0008-0000-2700-000017000000}"/>
                </a:ext>
              </a:extLst>
            </xdr:cNvPr>
            <xdr:cNvSpPr>
              <a:spLocks noEditPoints="1"/>
            </xdr:cNvSpPr>
          </xdr:nvSpPr>
          <xdr:spPr bwMode="auto">
            <a:xfrm>
              <a:off x="3812642" y="3622389"/>
              <a:ext cx="136504" cy="136504"/>
            </a:xfrm>
            <a:custGeom>
              <a:avLst/>
              <a:gdLst>
                <a:gd name="T0" fmla="*/ 116 w 116"/>
                <a:gd name="T1" fmla="*/ 116 h 116"/>
                <a:gd name="T2" fmla="*/ 0 w 116"/>
                <a:gd name="T3" fmla="*/ 116 h 116"/>
                <a:gd name="T4" fmla="*/ 0 w 116"/>
                <a:gd name="T5" fmla="*/ 0 h 116"/>
                <a:gd name="T6" fmla="*/ 4 w 116"/>
                <a:gd name="T7" fmla="*/ 0 h 116"/>
                <a:gd name="T8" fmla="*/ 83 w 116"/>
                <a:gd name="T9" fmla="*/ 33 h 116"/>
                <a:gd name="T10" fmla="*/ 116 w 116"/>
                <a:gd name="T11" fmla="*/ 112 h 116"/>
                <a:gd name="T12" fmla="*/ 116 w 116"/>
                <a:gd name="T13" fmla="*/ 116 h 116"/>
                <a:gd name="T14" fmla="*/ 8 w 116"/>
                <a:gd name="T15" fmla="*/ 108 h 116"/>
                <a:gd name="T16" fmla="*/ 108 w 116"/>
                <a:gd name="T17" fmla="*/ 108 h 116"/>
                <a:gd name="T18" fmla="*/ 77 w 116"/>
                <a:gd name="T19" fmla="*/ 39 h 116"/>
                <a:gd name="T20" fmla="*/ 8 w 116"/>
                <a:gd name="T21" fmla="*/ 8 h 116"/>
                <a:gd name="T22" fmla="*/ 8 w 116"/>
                <a:gd name="T23" fmla="*/ 108 h 1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6" h="116">
                  <a:moveTo>
                    <a:pt x="116" y="116"/>
                  </a:moveTo>
                  <a:cubicBezTo>
                    <a:pt x="0" y="116"/>
                    <a:pt x="0" y="116"/>
                    <a:pt x="0" y="116"/>
                  </a:cubicBezTo>
                  <a:cubicBezTo>
                    <a:pt x="0" y="0"/>
                    <a:pt x="0" y="0"/>
                    <a:pt x="0" y="0"/>
                  </a:cubicBezTo>
                  <a:cubicBezTo>
                    <a:pt x="4" y="0"/>
                    <a:pt x="4" y="0"/>
                    <a:pt x="4" y="0"/>
                  </a:cubicBezTo>
                  <a:cubicBezTo>
                    <a:pt x="34" y="0"/>
                    <a:pt x="62" y="12"/>
                    <a:pt x="83" y="33"/>
                  </a:cubicBezTo>
                  <a:cubicBezTo>
                    <a:pt x="104" y="54"/>
                    <a:pt x="116" y="82"/>
                    <a:pt x="116" y="112"/>
                  </a:cubicBezTo>
                  <a:lnTo>
                    <a:pt x="116" y="116"/>
                  </a:lnTo>
                  <a:close/>
                  <a:moveTo>
                    <a:pt x="8" y="108"/>
                  </a:moveTo>
                  <a:cubicBezTo>
                    <a:pt x="108" y="108"/>
                    <a:pt x="108" y="108"/>
                    <a:pt x="108" y="108"/>
                  </a:cubicBezTo>
                  <a:cubicBezTo>
                    <a:pt x="107" y="82"/>
                    <a:pt x="96" y="57"/>
                    <a:pt x="77" y="39"/>
                  </a:cubicBezTo>
                  <a:cubicBezTo>
                    <a:pt x="59" y="20"/>
                    <a:pt x="34" y="9"/>
                    <a:pt x="8" y="8"/>
                  </a:cubicBezTo>
                  <a:lnTo>
                    <a:pt x="8" y="1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594590</xdr:colOff>
      <xdr:row>25</xdr:row>
      <xdr:rowOff>183281</xdr:rowOff>
    </xdr:from>
    <xdr:to>
      <xdr:col>6</xdr:col>
      <xdr:colOff>7215</xdr:colOff>
      <xdr:row>28</xdr:row>
      <xdr:rowOff>56282</xdr:rowOff>
    </xdr:to>
    <xdr:grpSp>
      <xdr:nvGrpSpPr>
        <xdr:cNvPr id="24" name="Grupo 23">
          <a:hlinkClick xmlns:r="http://schemas.openxmlformats.org/officeDocument/2006/relationships" r:id="rId5"/>
          <a:extLst>
            <a:ext uri="{FF2B5EF4-FFF2-40B4-BE49-F238E27FC236}">
              <a16:creationId xmlns:a16="http://schemas.microsoft.com/office/drawing/2014/main" id="{00000000-0008-0000-2700-000018000000}"/>
            </a:ext>
          </a:extLst>
        </xdr:cNvPr>
        <xdr:cNvGrpSpPr/>
      </xdr:nvGrpSpPr>
      <xdr:grpSpPr>
        <a:xfrm>
          <a:off x="676233" y="5285960"/>
          <a:ext cx="3426732" cy="444501"/>
          <a:chOff x="12414250" y="460374"/>
          <a:chExt cx="3429000" cy="444501"/>
        </a:xfrm>
      </xdr:grpSpPr>
      <xdr:sp macro="" textlink="">
        <xdr:nvSpPr>
          <xdr:cNvPr id="25" name="Rectángulo: esquinas redondeadas 43">
            <a:extLst>
              <a:ext uri="{FF2B5EF4-FFF2-40B4-BE49-F238E27FC236}">
                <a16:creationId xmlns:a16="http://schemas.microsoft.com/office/drawing/2014/main" id="{00000000-0008-0000-2700-000019000000}"/>
              </a:ext>
            </a:extLst>
          </xdr:cNvPr>
          <xdr:cNvSpPr/>
        </xdr:nvSpPr>
        <xdr:spPr>
          <a:xfrm>
            <a:off x="12907865" y="576038"/>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COBERTURA DEL PROGRAMA</a:t>
            </a:r>
          </a:p>
        </xdr:txBody>
      </xdr:sp>
      <xdr:grpSp>
        <xdr:nvGrpSpPr>
          <xdr:cNvPr id="26" name="Группа 511">
            <a:extLst>
              <a:ext uri="{FF2B5EF4-FFF2-40B4-BE49-F238E27FC236}">
                <a16:creationId xmlns:a16="http://schemas.microsoft.com/office/drawing/2014/main" id="{00000000-0008-0000-2700-00001A000000}"/>
              </a:ext>
            </a:extLst>
          </xdr:cNvPr>
          <xdr:cNvGrpSpPr/>
        </xdr:nvGrpSpPr>
        <xdr:grpSpPr>
          <a:xfrm>
            <a:off x="12414250" y="460374"/>
            <a:ext cx="396875" cy="444501"/>
            <a:chOff x="4081427" y="3622389"/>
            <a:chExt cx="218125" cy="302560"/>
          </a:xfrm>
          <a:solidFill>
            <a:schemeClr val="bg1"/>
          </a:solidFill>
        </xdr:grpSpPr>
        <xdr:sp macro="" textlink="">
          <xdr:nvSpPr>
            <xdr:cNvPr id="27" name="Freeform 227">
              <a:extLst>
                <a:ext uri="{FF2B5EF4-FFF2-40B4-BE49-F238E27FC236}">
                  <a16:creationId xmlns:a16="http://schemas.microsoft.com/office/drawing/2014/main" id="{00000000-0008-0000-2700-00001B000000}"/>
                </a:ext>
              </a:extLst>
            </xdr:cNvPr>
            <xdr:cNvSpPr>
              <a:spLocks noEditPoints="1"/>
            </xdr:cNvSpPr>
          </xdr:nvSpPr>
          <xdr:spPr bwMode="auto">
            <a:xfrm>
              <a:off x="4081427" y="3754671"/>
              <a:ext cx="66141" cy="170278"/>
            </a:xfrm>
            <a:custGeom>
              <a:avLst/>
              <a:gdLst>
                <a:gd name="T0" fmla="*/ 47 w 47"/>
                <a:gd name="T1" fmla="*/ 121 h 121"/>
                <a:gd name="T2" fmla="*/ 0 w 47"/>
                <a:gd name="T3" fmla="*/ 121 h 121"/>
                <a:gd name="T4" fmla="*/ 0 w 47"/>
                <a:gd name="T5" fmla="*/ 0 h 121"/>
                <a:gd name="T6" fmla="*/ 47 w 47"/>
                <a:gd name="T7" fmla="*/ 0 h 121"/>
                <a:gd name="T8" fmla="*/ 47 w 47"/>
                <a:gd name="T9" fmla="*/ 121 h 121"/>
                <a:gd name="T10" fmla="*/ 7 w 47"/>
                <a:gd name="T11" fmla="*/ 114 h 121"/>
                <a:gd name="T12" fmla="*/ 41 w 47"/>
                <a:gd name="T13" fmla="*/ 114 h 121"/>
                <a:gd name="T14" fmla="*/ 41 w 47"/>
                <a:gd name="T15" fmla="*/ 7 h 121"/>
                <a:gd name="T16" fmla="*/ 7 w 47"/>
                <a:gd name="T17" fmla="*/ 7 h 121"/>
                <a:gd name="T18" fmla="*/ 7 w 47"/>
                <a:gd name="T19" fmla="*/ 114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21">
                  <a:moveTo>
                    <a:pt x="47" y="121"/>
                  </a:moveTo>
                  <a:lnTo>
                    <a:pt x="0" y="121"/>
                  </a:lnTo>
                  <a:lnTo>
                    <a:pt x="0" y="0"/>
                  </a:lnTo>
                  <a:lnTo>
                    <a:pt x="47" y="0"/>
                  </a:lnTo>
                  <a:lnTo>
                    <a:pt x="47" y="121"/>
                  </a:lnTo>
                  <a:close/>
                  <a:moveTo>
                    <a:pt x="7" y="114"/>
                  </a:moveTo>
                  <a:lnTo>
                    <a:pt x="41" y="114"/>
                  </a:lnTo>
                  <a:lnTo>
                    <a:pt x="41" y="7"/>
                  </a:lnTo>
                  <a:lnTo>
                    <a:pt x="7" y="7"/>
                  </a:lnTo>
                  <a:lnTo>
                    <a:pt x="7" y="11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8" name="Freeform 228">
              <a:extLst>
                <a:ext uri="{FF2B5EF4-FFF2-40B4-BE49-F238E27FC236}">
                  <a16:creationId xmlns:a16="http://schemas.microsoft.com/office/drawing/2014/main" id="{00000000-0008-0000-2700-00001C000000}"/>
                </a:ext>
              </a:extLst>
            </xdr:cNvPr>
            <xdr:cNvSpPr>
              <a:spLocks noEditPoints="1"/>
            </xdr:cNvSpPr>
          </xdr:nvSpPr>
          <xdr:spPr bwMode="auto">
            <a:xfrm>
              <a:off x="4233411" y="3802518"/>
              <a:ext cx="66141" cy="122431"/>
            </a:xfrm>
            <a:custGeom>
              <a:avLst/>
              <a:gdLst>
                <a:gd name="T0" fmla="*/ 47 w 47"/>
                <a:gd name="T1" fmla="*/ 87 h 87"/>
                <a:gd name="T2" fmla="*/ 0 w 47"/>
                <a:gd name="T3" fmla="*/ 87 h 87"/>
                <a:gd name="T4" fmla="*/ 0 w 47"/>
                <a:gd name="T5" fmla="*/ 0 h 87"/>
                <a:gd name="T6" fmla="*/ 47 w 47"/>
                <a:gd name="T7" fmla="*/ 0 h 87"/>
                <a:gd name="T8" fmla="*/ 47 w 47"/>
                <a:gd name="T9" fmla="*/ 87 h 87"/>
                <a:gd name="T10" fmla="*/ 7 w 47"/>
                <a:gd name="T11" fmla="*/ 80 h 87"/>
                <a:gd name="T12" fmla="*/ 40 w 47"/>
                <a:gd name="T13" fmla="*/ 80 h 87"/>
                <a:gd name="T14" fmla="*/ 40 w 47"/>
                <a:gd name="T15" fmla="*/ 6 h 87"/>
                <a:gd name="T16" fmla="*/ 7 w 47"/>
                <a:gd name="T17" fmla="*/ 6 h 87"/>
                <a:gd name="T18" fmla="*/ 7 w 47"/>
                <a:gd name="T19" fmla="*/ 80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87">
                  <a:moveTo>
                    <a:pt x="47" y="87"/>
                  </a:moveTo>
                  <a:lnTo>
                    <a:pt x="0" y="87"/>
                  </a:lnTo>
                  <a:lnTo>
                    <a:pt x="0" y="0"/>
                  </a:lnTo>
                  <a:lnTo>
                    <a:pt x="47" y="0"/>
                  </a:lnTo>
                  <a:lnTo>
                    <a:pt x="47" y="87"/>
                  </a:lnTo>
                  <a:close/>
                  <a:moveTo>
                    <a:pt x="7" y="80"/>
                  </a:moveTo>
                  <a:lnTo>
                    <a:pt x="40" y="80"/>
                  </a:lnTo>
                  <a:lnTo>
                    <a:pt x="40" y="6"/>
                  </a:lnTo>
                  <a:lnTo>
                    <a:pt x="7" y="6"/>
                  </a:lnTo>
                  <a:lnTo>
                    <a:pt x="7" y="8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9" name="Freeform 229">
              <a:extLst>
                <a:ext uri="{FF2B5EF4-FFF2-40B4-BE49-F238E27FC236}">
                  <a16:creationId xmlns:a16="http://schemas.microsoft.com/office/drawing/2014/main" id="{00000000-0008-0000-2700-00001D000000}"/>
                </a:ext>
              </a:extLst>
            </xdr:cNvPr>
            <xdr:cNvSpPr>
              <a:spLocks noEditPoints="1"/>
            </xdr:cNvSpPr>
          </xdr:nvSpPr>
          <xdr:spPr bwMode="auto">
            <a:xfrm>
              <a:off x="4157419" y="3622389"/>
              <a:ext cx="66141" cy="302560"/>
            </a:xfrm>
            <a:custGeom>
              <a:avLst/>
              <a:gdLst>
                <a:gd name="T0" fmla="*/ 47 w 47"/>
                <a:gd name="T1" fmla="*/ 215 h 215"/>
                <a:gd name="T2" fmla="*/ 0 w 47"/>
                <a:gd name="T3" fmla="*/ 215 h 215"/>
                <a:gd name="T4" fmla="*/ 0 w 47"/>
                <a:gd name="T5" fmla="*/ 0 h 215"/>
                <a:gd name="T6" fmla="*/ 47 w 47"/>
                <a:gd name="T7" fmla="*/ 0 h 215"/>
                <a:gd name="T8" fmla="*/ 47 w 47"/>
                <a:gd name="T9" fmla="*/ 215 h 215"/>
                <a:gd name="T10" fmla="*/ 7 w 47"/>
                <a:gd name="T11" fmla="*/ 208 h 215"/>
                <a:gd name="T12" fmla="*/ 41 w 47"/>
                <a:gd name="T13" fmla="*/ 208 h 215"/>
                <a:gd name="T14" fmla="*/ 41 w 47"/>
                <a:gd name="T15" fmla="*/ 6 h 215"/>
                <a:gd name="T16" fmla="*/ 7 w 47"/>
                <a:gd name="T17" fmla="*/ 6 h 215"/>
                <a:gd name="T18" fmla="*/ 7 w 47"/>
                <a:gd name="T19" fmla="*/ 208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215">
                  <a:moveTo>
                    <a:pt x="47" y="215"/>
                  </a:moveTo>
                  <a:lnTo>
                    <a:pt x="0" y="215"/>
                  </a:lnTo>
                  <a:lnTo>
                    <a:pt x="0" y="0"/>
                  </a:lnTo>
                  <a:lnTo>
                    <a:pt x="47" y="0"/>
                  </a:lnTo>
                  <a:lnTo>
                    <a:pt x="47" y="215"/>
                  </a:lnTo>
                  <a:close/>
                  <a:moveTo>
                    <a:pt x="7" y="208"/>
                  </a:moveTo>
                  <a:lnTo>
                    <a:pt x="41" y="208"/>
                  </a:lnTo>
                  <a:lnTo>
                    <a:pt x="41" y="6"/>
                  </a:lnTo>
                  <a:lnTo>
                    <a:pt x="7" y="6"/>
                  </a:lnTo>
                  <a:lnTo>
                    <a:pt x="7" y="2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507999</xdr:colOff>
      <xdr:row>33</xdr:row>
      <xdr:rowOff>79375</xdr:rowOff>
    </xdr:from>
    <xdr:to>
      <xdr:col>5</xdr:col>
      <xdr:colOff>698500</xdr:colOff>
      <xdr:row>35</xdr:row>
      <xdr:rowOff>111125</xdr:rowOff>
    </xdr:to>
    <xdr:grpSp>
      <xdr:nvGrpSpPr>
        <xdr:cNvPr id="30" name="Grupo 29">
          <a:extLst>
            <a:ext uri="{FF2B5EF4-FFF2-40B4-BE49-F238E27FC236}">
              <a16:creationId xmlns:a16="http://schemas.microsoft.com/office/drawing/2014/main" id="{00000000-0008-0000-2700-00001E000000}"/>
            </a:ext>
          </a:extLst>
        </xdr:cNvPr>
        <xdr:cNvGrpSpPr/>
      </xdr:nvGrpSpPr>
      <xdr:grpSpPr>
        <a:xfrm>
          <a:off x="589642" y="6706054"/>
          <a:ext cx="3442608" cy="412750"/>
          <a:chOff x="12557124" y="650875"/>
          <a:chExt cx="3444876" cy="412750"/>
        </a:xfrm>
      </xdr:grpSpPr>
      <xdr:sp macro="" textlink="">
        <xdr:nvSpPr>
          <xdr:cNvPr id="31" name="Rectángulo: esquinas redondeadas 60">
            <a:extLst>
              <a:ext uri="{FF2B5EF4-FFF2-40B4-BE49-F238E27FC236}">
                <a16:creationId xmlns:a16="http://schemas.microsoft.com/office/drawing/2014/main" id="{00000000-0008-0000-2700-00001F000000}"/>
              </a:ext>
            </a:extLst>
          </xdr:cNvPr>
          <xdr:cNvSpPr/>
        </xdr:nvSpPr>
        <xdr:spPr>
          <a:xfrm>
            <a:off x="13066615" y="687164"/>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DOCUMENTOS DEL PROGRAMA</a:t>
            </a:r>
          </a:p>
        </xdr:txBody>
      </xdr:sp>
      <xdr:grpSp>
        <xdr:nvGrpSpPr>
          <xdr:cNvPr id="32" name="Group 696">
            <a:extLst>
              <a:ext uri="{FF2B5EF4-FFF2-40B4-BE49-F238E27FC236}">
                <a16:creationId xmlns:a16="http://schemas.microsoft.com/office/drawing/2014/main" id="{00000000-0008-0000-2700-000020000000}"/>
              </a:ext>
            </a:extLst>
          </xdr:cNvPr>
          <xdr:cNvGrpSpPr/>
        </xdr:nvGrpSpPr>
        <xdr:grpSpPr>
          <a:xfrm>
            <a:off x="12557124" y="650875"/>
            <a:ext cx="460375" cy="412750"/>
            <a:chOff x="2475342" y="3642305"/>
            <a:chExt cx="301788" cy="289214"/>
          </a:xfrm>
          <a:solidFill>
            <a:schemeClr val="bg1"/>
          </a:solidFill>
        </xdr:grpSpPr>
        <xdr:sp macro="" textlink="">
          <xdr:nvSpPr>
            <xdr:cNvPr id="33" name="Freeform 210">
              <a:extLst>
                <a:ext uri="{FF2B5EF4-FFF2-40B4-BE49-F238E27FC236}">
                  <a16:creationId xmlns:a16="http://schemas.microsoft.com/office/drawing/2014/main" id="{00000000-0008-0000-2700-000021000000}"/>
                </a:ext>
              </a:extLst>
            </xdr:cNvPr>
            <xdr:cNvSpPr>
              <a:spLocks noEditPoints="1"/>
            </xdr:cNvSpPr>
          </xdr:nvSpPr>
          <xdr:spPr bwMode="auto">
            <a:xfrm>
              <a:off x="2710066" y="3642305"/>
              <a:ext cx="67064" cy="289214"/>
            </a:xfrm>
            <a:custGeom>
              <a:avLst/>
              <a:gdLst>
                <a:gd name="T0" fmla="*/ 9 w 32"/>
                <a:gd name="T1" fmla="*/ 9 h 138"/>
                <a:gd name="T2" fmla="*/ 0 w 32"/>
                <a:gd name="T3" fmla="*/ 9 h 138"/>
                <a:gd name="T4" fmla="*/ 0 w 32"/>
                <a:gd name="T5" fmla="*/ 34 h 138"/>
                <a:gd name="T6" fmla="*/ 5 w 32"/>
                <a:gd name="T7" fmla="*/ 34 h 138"/>
                <a:gd name="T8" fmla="*/ 5 w 32"/>
                <a:gd name="T9" fmla="*/ 14 h 138"/>
                <a:gd name="T10" fmla="*/ 9 w 32"/>
                <a:gd name="T11" fmla="*/ 14 h 138"/>
                <a:gd name="T12" fmla="*/ 9 w 32"/>
                <a:gd name="T13" fmla="*/ 116 h 138"/>
                <a:gd name="T14" fmla="*/ 21 w 32"/>
                <a:gd name="T15" fmla="*/ 138 h 138"/>
                <a:gd name="T16" fmla="*/ 32 w 32"/>
                <a:gd name="T17" fmla="*/ 116 h 138"/>
                <a:gd name="T18" fmla="*/ 32 w 32"/>
                <a:gd name="T19" fmla="*/ 0 h 138"/>
                <a:gd name="T20" fmla="*/ 9 w 32"/>
                <a:gd name="T21" fmla="*/ 0 h 138"/>
                <a:gd name="T22" fmla="*/ 9 w 32"/>
                <a:gd name="T23" fmla="*/ 9 h 138"/>
                <a:gd name="T24" fmla="*/ 14 w 32"/>
                <a:gd name="T25" fmla="*/ 5 h 138"/>
                <a:gd name="T26" fmla="*/ 27 w 32"/>
                <a:gd name="T27" fmla="*/ 5 h 138"/>
                <a:gd name="T28" fmla="*/ 27 w 32"/>
                <a:gd name="T29" fmla="*/ 115 h 138"/>
                <a:gd name="T30" fmla="*/ 21 w 32"/>
                <a:gd name="T31" fmla="*/ 128 h 138"/>
                <a:gd name="T32" fmla="*/ 14 w 32"/>
                <a:gd name="T33" fmla="*/ 115 h 138"/>
                <a:gd name="T34" fmla="*/ 14 w 32"/>
                <a:gd name="T35" fmla="*/ 5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2" h="138">
                  <a:moveTo>
                    <a:pt x="9" y="9"/>
                  </a:moveTo>
                  <a:lnTo>
                    <a:pt x="0" y="9"/>
                  </a:lnTo>
                  <a:lnTo>
                    <a:pt x="0" y="34"/>
                  </a:lnTo>
                  <a:lnTo>
                    <a:pt x="5" y="34"/>
                  </a:lnTo>
                  <a:lnTo>
                    <a:pt x="5" y="14"/>
                  </a:lnTo>
                  <a:lnTo>
                    <a:pt x="9" y="14"/>
                  </a:lnTo>
                  <a:lnTo>
                    <a:pt x="9" y="116"/>
                  </a:lnTo>
                  <a:lnTo>
                    <a:pt x="21" y="138"/>
                  </a:lnTo>
                  <a:lnTo>
                    <a:pt x="32" y="116"/>
                  </a:lnTo>
                  <a:lnTo>
                    <a:pt x="32" y="0"/>
                  </a:lnTo>
                  <a:lnTo>
                    <a:pt x="9" y="0"/>
                  </a:lnTo>
                  <a:lnTo>
                    <a:pt x="9" y="9"/>
                  </a:lnTo>
                  <a:close/>
                  <a:moveTo>
                    <a:pt x="14" y="5"/>
                  </a:moveTo>
                  <a:lnTo>
                    <a:pt x="27" y="5"/>
                  </a:lnTo>
                  <a:lnTo>
                    <a:pt x="27" y="115"/>
                  </a:lnTo>
                  <a:lnTo>
                    <a:pt x="21" y="128"/>
                  </a:lnTo>
                  <a:lnTo>
                    <a:pt x="14" y="115"/>
                  </a:lnTo>
                  <a:lnTo>
                    <a:pt x="14" y="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34" name="Freeform 211">
              <a:extLst>
                <a:ext uri="{FF2B5EF4-FFF2-40B4-BE49-F238E27FC236}">
                  <a16:creationId xmlns:a16="http://schemas.microsoft.com/office/drawing/2014/main" id="{00000000-0008-0000-2700-000022000000}"/>
                </a:ext>
              </a:extLst>
            </xdr:cNvPr>
            <xdr:cNvSpPr>
              <a:spLocks noEditPoints="1"/>
            </xdr:cNvSpPr>
          </xdr:nvSpPr>
          <xdr:spPr bwMode="auto">
            <a:xfrm>
              <a:off x="2475342" y="3642305"/>
              <a:ext cx="211671" cy="285022"/>
            </a:xfrm>
            <a:custGeom>
              <a:avLst/>
              <a:gdLst>
                <a:gd name="T0" fmla="*/ 101 w 101"/>
                <a:gd name="T1" fmla="*/ 136 h 136"/>
                <a:gd name="T2" fmla="*/ 6 w 101"/>
                <a:gd name="T3" fmla="*/ 0 h 136"/>
                <a:gd name="T4" fmla="*/ 0 w 101"/>
                <a:gd name="T5" fmla="*/ 12 h 136"/>
                <a:gd name="T6" fmla="*/ 6 w 101"/>
                <a:gd name="T7" fmla="*/ 16 h 136"/>
                <a:gd name="T8" fmla="*/ 0 w 101"/>
                <a:gd name="T9" fmla="*/ 30 h 136"/>
                <a:gd name="T10" fmla="*/ 6 w 101"/>
                <a:gd name="T11" fmla="*/ 34 h 136"/>
                <a:gd name="T12" fmla="*/ 0 w 101"/>
                <a:gd name="T13" fmla="*/ 48 h 136"/>
                <a:gd name="T14" fmla="*/ 6 w 101"/>
                <a:gd name="T15" fmla="*/ 52 h 136"/>
                <a:gd name="T16" fmla="*/ 0 w 101"/>
                <a:gd name="T17" fmla="*/ 66 h 136"/>
                <a:gd name="T18" fmla="*/ 6 w 101"/>
                <a:gd name="T19" fmla="*/ 70 h 136"/>
                <a:gd name="T20" fmla="*/ 0 w 101"/>
                <a:gd name="T21" fmla="*/ 84 h 136"/>
                <a:gd name="T22" fmla="*/ 6 w 101"/>
                <a:gd name="T23" fmla="*/ 88 h 136"/>
                <a:gd name="T24" fmla="*/ 0 w 101"/>
                <a:gd name="T25" fmla="*/ 102 h 136"/>
                <a:gd name="T26" fmla="*/ 6 w 101"/>
                <a:gd name="T27" fmla="*/ 106 h 136"/>
                <a:gd name="T28" fmla="*/ 0 w 101"/>
                <a:gd name="T29" fmla="*/ 120 h 136"/>
                <a:gd name="T30" fmla="*/ 6 w 101"/>
                <a:gd name="T31" fmla="*/ 124 h 136"/>
                <a:gd name="T32" fmla="*/ 97 w 101"/>
                <a:gd name="T33" fmla="*/ 131 h 136"/>
                <a:gd name="T34" fmla="*/ 79 w 101"/>
                <a:gd name="T35" fmla="*/ 5 h 136"/>
                <a:gd name="T36" fmla="*/ 97 w 101"/>
                <a:gd name="T37" fmla="*/ 131 h 136"/>
                <a:gd name="T38" fmla="*/ 18 w 101"/>
                <a:gd name="T39" fmla="*/ 106 h 136"/>
                <a:gd name="T40" fmla="*/ 11 w 101"/>
                <a:gd name="T41" fmla="*/ 102 h 136"/>
                <a:gd name="T42" fmla="*/ 18 w 101"/>
                <a:gd name="T43" fmla="*/ 88 h 136"/>
                <a:gd name="T44" fmla="*/ 11 w 101"/>
                <a:gd name="T45" fmla="*/ 84 h 136"/>
                <a:gd name="T46" fmla="*/ 18 w 101"/>
                <a:gd name="T47" fmla="*/ 70 h 136"/>
                <a:gd name="T48" fmla="*/ 11 w 101"/>
                <a:gd name="T49" fmla="*/ 66 h 136"/>
                <a:gd name="T50" fmla="*/ 18 w 101"/>
                <a:gd name="T51" fmla="*/ 52 h 136"/>
                <a:gd name="T52" fmla="*/ 11 w 101"/>
                <a:gd name="T53" fmla="*/ 48 h 136"/>
                <a:gd name="T54" fmla="*/ 18 w 101"/>
                <a:gd name="T55" fmla="*/ 34 h 136"/>
                <a:gd name="T56" fmla="*/ 11 w 101"/>
                <a:gd name="T57" fmla="*/ 30 h 136"/>
                <a:gd name="T58" fmla="*/ 18 w 101"/>
                <a:gd name="T59" fmla="*/ 16 h 136"/>
                <a:gd name="T60" fmla="*/ 11 w 101"/>
                <a:gd name="T61" fmla="*/ 12 h 136"/>
                <a:gd name="T62" fmla="*/ 74 w 101"/>
                <a:gd name="T63" fmla="*/ 5 h 136"/>
                <a:gd name="T64" fmla="*/ 11 w 101"/>
                <a:gd name="T65" fmla="*/ 131 h 136"/>
                <a:gd name="T66" fmla="*/ 18 w 101"/>
                <a:gd name="T67" fmla="*/ 124 h 136"/>
                <a:gd name="T68" fmla="*/ 11 w 101"/>
                <a:gd name="T69" fmla="*/ 120 h 1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101" h="136">
                  <a:moveTo>
                    <a:pt x="6" y="136"/>
                  </a:moveTo>
                  <a:lnTo>
                    <a:pt x="101" y="136"/>
                  </a:lnTo>
                  <a:lnTo>
                    <a:pt x="101" y="0"/>
                  </a:lnTo>
                  <a:lnTo>
                    <a:pt x="6" y="0"/>
                  </a:lnTo>
                  <a:lnTo>
                    <a:pt x="6" y="12"/>
                  </a:lnTo>
                  <a:lnTo>
                    <a:pt x="0" y="12"/>
                  </a:lnTo>
                  <a:lnTo>
                    <a:pt x="0" y="16"/>
                  </a:lnTo>
                  <a:lnTo>
                    <a:pt x="6" y="16"/>
                  </a:lnTo>
                  <a:lnTo>
                    <a:pt x="6" y="30"/>
                  </a:lnTo>
                  <a:lnTo>
                    <a:pt x="0" y="30"/>
                  </a:lnTo>
                  <a:lnTo>
                    <a:pt x="0" y="34"/>
                  </a:lnTo>
                  <a:lnTo>
                    <a:pt x="6" y="34"/>
                  </a:lnTo>
                  <a:lnTo>
                    <a:pt x="6" y="48"/>
                  </a:lnTo>
                  <a:lnTo>
                    <a:pt x="0" y="48"/>
                  </a:lnTo>
                  <a:lnTo>
                    <a:pt x="0" y="52"/>
                  </a:lnTo>
                  <a:lnTo>
                    <a:pt x="6" y="52"/>
                  </a:lnTo>
                  <a:lnTo>
                    <a:pt x="6" y="66"/>
                  </a:lnTo>
                  <a:lnTo>
                    <a:pt x="0" y="66"/>
                  </a:lnTo>
                  <a:lnTo>
                    <a:pt x="0" y="70"/>
                  </a:lnTo>
                  <a:lnTo>
                    <a:pt x="6" y="70"/>
                  </a:lnTo>
                  <a:lnTo>
                    <a:pt x="6" y="84"/>
                  </a:lnTo>
                  <a:lnTo>
                    <a:pt x="0" y="84"/>
                  </a:lnTo>
                  <a:lnTo>
                    <a:pt x="0" y="88"/>
                  </a:lnTo>
                  <a:lnTo>
                    <a:pt x="6" y="88"/>
                  </a:lnTo>
                  <a:lnTo>
                    <a:pt x="6" y="102"/>
                  </a:lnTo>
                  <a:lnTo>
                    <a:pt x="0" y="102"/>
                  </a:lnTo>
                  <a:lnTo>
                    <a:pt x="0" y="106"/>
                  </a:lnTo>
                  <a:lnTo>
                    <a:pt x="6" y="106"/>
                  </a:lnTo>
                  <a:lnTo>
                    <a:pt x="6" y="120"/>
                  </a:lnTo>
                  <a:lnTo>
                    <a:pt x="0" y="120"/>
                  </a:lnTo>
                  <a:lnTo>
                    <a:pt x="0" y="124"/>
                  </a:lnTo>
                  <a:lnTo>
                    <a:pt x="6" y="124"/>
                  </a:lnTo>
                  <a:lnTo>
                    <a:pt x="6" y="136"/>
                  </a:lnTo>
                  <a:close/>
                  <a:moveTo>
                    <a:pt x="97" y="131"/>
                  </a:moveTo>
                  <a:lnTo>
                    <a:pt x="79" y="131"/>
                  </a:lnTo>
                  <a:lnTo>
                    <a:pt x="79" y="5"/>
                  </a:lnTo>
                  <a:lnTo>
                    <a:pt x="97" y="5"/>
                  </a:lnTo>
                  <a:lnTo>
                    <a:pt x="97" y="131"/>
                  </a:lnTo>
                  <a:close/>
                  <a:moveTo>
                    <a:pt x="11" y="106"/>
                  </a:moveTo>
                  <a:lnTo>
                    <a:pt x="18" y="106"/>
                  </a:lnTo>
                  <a:lnTo>
                    <a:pt x="18" y="102"/>
                  </a:lnTo>
                  <a:lnTo>
                    <a:pt x="11" y="102"/>
                  </a:lnTo>
                  <a:lnTo>
                    <a:pt x="11" y="88"/>
                  </a:lnTo>
                  <a:lnTo>
                    <a:pt x="18" y="88"/>
                  </a:lnTo>
                  <a:lnTo>
                    <a:pt x="18" y="84"/>
                  </a:lnTo>
                  <a:lnTo>
                    <a:pt x="11" y="84"/>
                  </a:lnTo>
                  <a:lnTo>
                    <a:pt x="11" y="70"/>
                  </a:lnTo>
                  <a:lnTo>
                    <a:pt x="18" y="70"/>
                  </a:lnTo>
                  <a:lnTo>
                    <a:pt x="18" y="66"/>
                  </a:lnTo>
                  <a:lnTo>
                    <a:pt x="11" y="66"/>
                  </a:lnTo>
                  <a:lnTo>
                    <a:pt x="11" y="52"/>
                  </a:lnTo>
                  <a:lnTo>
                    <a:pt x="18" y="52"/>
                  </a:lnTo>
                  <a:lnTo>
                    <a:pt x="18" y="48"/>
                  </a:lnTo>
                  <a:lnTo>
                    <a:pt x="11" y="48"/>
                  </a:lnTo>
                  <a:lnTo>
                    <a:pt x="11" y="34"/>
                  </a:lnTo>
                  <a:lnTo>
                    <a:pt x="18" y="34"/>
                  </a:lnTo>
                  <a:lnTo>
                    <a:pt x="18" y="30"/>
                  </a:lnTo>
                  <a:lnTo>
                    <a:pt x="11" y="30"/>
                  </a:lnTo>
                  <a:lnTo>
                    <a:pt x="11" y="16"/>
                  </a:lnTo>
                  <a:lnTo>
                    <a:pt x="18" y="16"/>
                  </a:lnTo>
                  <a:lnTo>
                    <a:pt x="18" y="12"/>
                  </a:lnTo>
                  <a:lnTo>
                    <a:pt x="11" y="12"/>
                  </a:lnTo>
                  <a:lnTo>
                    <a:pt x="11" y="5"/>
                  </a:lnTo>
                  <a:lnTo>
                    <a:pt x="74" y="5"/>
                  </a:lnTo>
                  <a:lnTo>
                    <a:pt x="74" y="131"/>
                  </a:lnTo>
                  <a:lnTo>
                    <a:pt x="11" y="131"/>
                  </a:lnTo>
                  <a:lnTo>
                    <a:pt x="11" y="124"/>
                  </a:lnTo>
                  <a:lnTo>
                    <a:pt x="18" y="124"/>
                  </a:lnTo>
                  <a:lnTo>
                    <a:pt x="18" y="120"/>
                  </a:lnTo>
                  <a:lnTo>
                    <a:pt x="11" y="120"/>
                  </a:lnTo>
                  <a:lnTo>
                    <a:pt x="11" y="10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19</xdr:col>
      <xdr:colOff>-1</xdr:colOff>
      <xdr:row>9</xdr:row>
      <xdr:rowOff>142875</xdr:rowOff>
    </xdr:from>
    <xdr:to>
      <xdr:col>32</xdr:col>
      <xdr:colOff>142875</xdr:colOff>
      <xdr:row>41</xdr:row>
      <xdr:rowOff>142875</xdr:rowOff>
    </xdr:to>
    <xdr:graphicFrame macro="">
      <xdr:nvGraphicFramePr>
        <xdr:cNvPr id="35" name="Gráfico 34">
          <a:extLst>
            <a:ext uri="{FF2B5EF4-FFF2-40B4-BE49-F238E27FC236}">
              <a16:creationId xmlns:a16="http://schemas.microsoft.com/office/drawing/2014/main" id="{00000000-0008-0000-2700-000023000000}"/>
            </a:ext>
            <a:ext uri="{147F2762-F138-4A5C-976F-8EAC2B608ADB}">
              <a16:predDERef xmlns:a16="http://schemas.microsoft.com/office/drawing/2014/main" pred="{00000000-0008-0000-3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517106</xdr:colOff>
      <xdr:row>24</xdr:row>
      <xdr:rowOff>126249</xdr:rowOff>
    </xdr:from>
    <xdr:to>
      <xdr:col>27</xdr:col>
      <xdr:colOff>53722</xdr:colOff>
      <xdr:row>27</xdr:row>
      <xdr:rowOff>84640</xdr:rowOff>
    </xdr:to>
    <xdr:sp macro="" textlink="'PGR Protección Actores V '!$BR$26">
      <xdr:nvSpPr>
        <xdr:cNvPr id="36" name="Diagrama de flujo: conector 47">
          <a:extLst>
            <a:ext uri="{FF2B5EF4-FFF2-40B4-BE49-F238E27FC236}">
              <a16:creationId xmlns:a16="http://schemas.microsoft.com/office/drawing/2014/main" id="{00000000-0008-0000-2700-000024000000}"/>
            </a:ext>
          </a:extLst>
        </xdr:cNvPr>
        <xdr:cNvSpPr/>
      </xdr:nvSpPr>
      <xdr:spPr>
        <a:xfrm>
          <a:off x="19167056" y="5565024"/>
          <a:ext cx="974891" cy="529891"/>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DEE5AD-F38E-4635-BB42-A882D1C0751C}" type="TxLink">
            <a:rPr lang="en-US" sz="2000" b="0" i="0" u="none" strike="noStrike">
              <a:solidFill>
                <a:schemeClr val="bg1"/>
              </a:solidFill>
              <a:latin typeface="Gentium Basic"/>
              <a:cs typeface="Calibri"/>
            </a:rPr>
            <a:pPr algn="ctr"/>
            <a:t> </a:t>
          </a:fld>
          <a:endParaRPr lang="es-CO" sz="2000" b="1">
            <a:solidFill>
              <a:schemeClr val="bg1"/>
            </a:solidFill>
          </a:endParaRPr>
        </a:p>
      </xdr:txBody>
    </xdr:sp>
    <xdr:clientData/>
  </xdr:twoCellAnchor>
  <xdr:twoCellAnchor>
    <xdr:from>
      <xdr:col>1</xdr:col>
      <xdr:colOff>71646</xdr:colOff>
      <xdr:row>13</xdr:row>
      <xdr:rowOff>161836</xdr:rowOff>
    </xdr:from>
    <xdr:to>
      <xdr:col>6</xdr:col>
      <xdr:colOff>623686</xdr:colOff>
      <xdr:row>16</xdr:row>
      <xdr:rowOff>152248</xdr:rowOff>
    </xdr:to>
    <xdr:sp macro="" textlink="">
      <xdr:nvSpPr>
        <xdr:cNvPr id="37" name="Rectángulo 36">
          <a:extLst>
            <a:ext uri="{FF2B5EF4-FFF2-40B4-BE49-F238E27FC236}">
              <a16:creationId xmlns:a16="http://schemas.microsoft.com/office/drawing/2014/main" id="{00000000-0008-0000-2700-000025000000}"/>
            </a:ext>
            <a:ext uri="{147F2762-F138-4A5C-976F-8EAC2B608ADB}">
              <a16:predDERef xmlns:a16="http://schemas.microsoft.com/office/drawing/2014/main" pred="{00000000-0008-0000-3500-000024000000}"/>
            </a:ext>
          </a:extLst>
        </xdr:cNvPr>
        <xdr:cNvSpPr/>
      </xdr:nvSpPr>
      <xdr:spPr>
        <a:xfrm>
          <a:off x="147846" y="3505111"/>
          <a:ext cx="4562065"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GESTIÓN DE</a:t>
          </a:r>
          <a:r>
            <a:rPr lang="es-MX" sz="1800" b="1" baseline="0">
              <a:solidFill>
                <a:schemeClr val="bg1"/>
              </a:solidFill>
              <a:latin typeface="Arial" panose="020B0604020202020204" pitchFamily="34" charset="0"/>
              <a:cs typeface="Arial" panose="020B0604020202020204" pitchFamily="34" charset="0"/>
            </a:rPr>
            <a:t> INDICADORES</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88964</xdr:colOff>
      <xdr:row>29</xdr:row>
      <xdr:rowOff>109879</xdr:rowOff>
    </xdr:from>
    <xdr:to>
      <xdr:col>6</xdr:col>
      <xdr:colOff>641004</xdr:colOff>
      <xdr:row>32</xdr:row>
      <xdr:rowOff>100291</xdr:rowOff>
    </xdr:to>
    <xdr:sp macro="" textlink="">
      <xdr:nvSpPr>
        <xdr:cNvPr id="38" name="Rectángulo 37">
          <a:extLst>
            <a:ext uri="{FF2B5EF4-FFF2-40B4-BE49-F238E27FC236}">
              <a16:creationId xmlns:a16="http://schemas.microsoft.com/office/drawing/2014/main" id="{00000000-0008-0000-2700-000026000000}"/>
            </a:ext>
            <a:ext uri="{147F2762-F138-4A5C-976F-8EAC2B608ADB}">
              <a16:predDERef xmlns:a16="http://schemas.microsoft.com/office/drawing/2014/main" pred="{00000000-0008-0000-3500-000025000000}"/>
            </a:ext>
          </a:extLst>
        </xdr:cNvPr>
        <xdr:cNvSpPr/>
      </xdr:nvSpPr>
      <xdr:spPr>
        <a:xfrm>
          <a:off x="165164" y="6501154"/>
          <a:ext cx="4562065"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DOCUMENTOS DEL PROGRAMA</a:t>
          </a:r>
        </a:p>
      </xdr:txBody>
    </xdr:sp>
    <xdr:clientData/>
  </xdr:twoCellAnchor>
  <xdr:twoCellAnchor>
    <xdr:from>
      <xdr:col>29</xdr:col>
      <xdr:colOff>438150</xdr:colOff>
      <xdr:row>5</xdr:row>
      <xdr:rowOff>209550</xdr:rowOff>
    </xdr:from>
    <xdr:to>
      <xdr:col>30</xdr:col>
      <xdr:colOff>652462</xdr:colOff>
      <xdr:row>9</xdr:row>
      <xdr:rowOff>157162</xdr:rowOff>
    </xdr:to>
    <xdr:sp macro="" textlink="">
      <xdr:nvSpPr>
        <xdr:cNvPr id="40" name="Freeform 439">
          <a:hlinkClick xmlns:r="http://schemas.openxmlformats.org/officeDocument/2006/relationships" r:id="rId7"/>
          <a:extLst>
            <a:ext uri="{FF2B5EF4-FFF2-40B4-BE49-F238E27FC236}">
              <a16:creationId xmlns:a16="http://schemas.microsoft.com/office/drawing/2014/main" id="{00000000-0008-0000-2700-000028000000}"/>
            </a:ext>
          </a:extLst>
        </xdr:cNvPr>
        <xdr:cNvSpPr>
          <a:spLocks noEditPoints="1"/>
        </xdr:cNvSpPr>
      </xdr:nvSpPr>
      <xdr:spPr bwMode="auto">
        <a:xfrm flipH="1">
          <a:off x="23460075" y="1962150"/>
          <a:ext cx="976312" cy="776287"/>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27</xdr:col>
      <xdr:colOff>571500</xdr:colOff>
      <xdr:row>1</xdr:row>
      <xdr:rowOff>342900</xdr:rowOff>
    </xdr:from>
    <xdr:to>
      <xdr:col>28</xdr:col>
      <xdr:colOff>2493516</xdr:colOff>
      <xdr:row>5</xdr:row>
      <xdr:rowOff>73478</xdr:rowOff>
    </xdr:to>
    <xdr:pic>
      <xdr:nvPicPr>
        <xdr:cNvPr id="42" name="Imagen 1">
          <a:extLst>
            <a:ext uri="{FF2B5EF4-FFF2-40B4-BE49-F238E27FC236}">
              <a16:creationId xmlns:a16="http://schemas.microsoft.com/office/drawing/2014/main" id="{00000000-0008-0000-2700-00002A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20688300" y="533400"/>
          <a:ext cx="2684016"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3</xdr:col>
      <xdr:colOff>1028700</xdr:colOff>
      <xdr:row>74</xdr:row>
      <xdr:rowOff>0</xdr:rowOff>
    </xdr:from>
    <xdr:to>
      <xdr:col>3</xdr:col>
      <xdr:colOff>1543050</xdr:colOff>
      <xdr:row>76</xdr:row>
      <xdr:rowOff>0</xdr:rowOff>
    </xdr:to>
    <xdr:sp macro="" textlink="">
      <xdr:nvSpPr>
        <xdr:cNvPr id="2" name="Rectángulo 1">
          <a:extLst>
            <a:ext uri="{FF2B5EF4-FFF2-40B4-BE49-F238E27FC236}">
              <a16:creationId xmlns:a16="http://schemas.microsoft.com/office/drawing/2014/main" id="{00000000-0008-0000-2800-000002000000}"/>
            </a:ext>
          </a:extLst>
        </xdr:cNvPr>
        <xdr:cNvSpPr/>
      </xdr:nvSpPr>
      <xdr:spPr>
        <a:xfrm>
          <a:off x="1304925" y="60502800"/>
          <a:ext cx="514350" cy="419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P</a:t>
          </a:r>
        </a:p>
      </xdr:txBody>
    </xdr:sp>
    <xdr:clientData/>
  </xdr:twoCellAnchor>
  <xdr:twoCellAnchor>
    <xdr:from>
      <xdr:col>3</xdr:col>
      <xdr:colOff>1009650</xdr:colOff>
      <xdr:row>77</xdr:row>
      <xdr:rowOff>0</xdr:rowOff>
    </xdr:from>
    <xdr:to>
      <xdr:col>3</xdr:col>
      <xdr:colOff>1524000</xdr:colOff>
      <xdr:row>79</xdr:row>
      <xdr:rowOff>19050</xdr:rowOff>
    </xdr:to>
    <xdr:sp macro="" textlink="">
      <xdr:nvSpPr>
        <xdr:cNvPr id="3" name="Rectángulo 2">
          <a:extLst>
            <a:ext uri="{FF2B5EF4-FFF2-40B4-BE49-F238E27FC236}">
              <a16:creationId xmlns:a16="http://schemas.microsoft.com/office/drawing/2014/main" id="{00000000-0008-0000-2800-000003000000}"/>
            </a:ext>
          </a:extLst>
        </xdr:cNvPr>
        <xdr:cNvSpPr/>
      </xdr:nvSpPr>
      <xdr:spPr>
        <a:xfrm>
          <a:off x="1285875" y="61093350"/>
          <a:ext cx="514350" cy="41910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accent6">
                  <a:lumMod val="75000"/>
                </a:schemeClr>
              </a:solidFill>
              <a:latin typeface="Arial" panose="020B0604020202020204" pitchFamily="34" charset="0"/>
              <a:cs typeface="Arial" panose="020B0604020202020204" pitchFamily="34" charset="0"/>
            </a:rPr>
            <a:t>E</a:t>
          </a:r>
        </a:p>
      </xdr:txBody>
    </xdr:sp>
    <xdr:clientData/>
  </xdr:twoCellAnchor>
  <xdr:twoCellAnchor>
    <xdr:from>
      <xdr:col>3</xdr:col>
      <xdr:colOff>990600</xdr:colOff>
      <xdr:row>79</xdr:row>
      <xdr:rowOff>152400</xdr:rowOff>
    </xdr:from>
    <xdr:to>
      <xdr:col>3</xdr:col>
      <xdr:colOff>1504950</xdr:colOff>
      <xdr:row>81</xdr:row>
      <xdr:rowOff>152400</xdr:rowOff>
    </xdr:to>
    <xdr:sp macro="" textlink="">
      <xdr:nvSpPr>
        <xdr:cNvPr id="4" name="Rectángulo 3">
          <a:extLst>
            <a:ext uri="{FF2B5EF4-FFF2-40B4-BE49-F238E27FC236}">
              <a16:creationId xmlns:a16="http://schemas.microsoft.com/office/drawing/2014/main" id="{00000000-0008-0000-2800-000004000000}"/>
            </a:ext>
          </a:extLst>
        </xdr:cNvPr>
        <xdr:cNvSpPr/>
      </xdr:nvSpPr>
      <xdr:spPr>
        <a:xfrm>
          <a:off x="1266825" y="61645800"/>
          <a:ext cx="514350" cy="419100"/>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R</a:t>
          </a:r>
        </a:p>
      </xdr:txBody>
    </xdr:sp>
    <xdr:clientData/>
  </xdr:twoCellAnchor>
  <xdr:twoCellAnchor>
    <xdr:from>
      <xdr:col>3</xdr:col>
      <xdr:colOff>990600</xdr:colOff>
      <xdr:row>82</xdr:row>
      <xdr:rowOff>152400</xdr:rowOff>
    </xdr:from>
    <xdr:to>
      <xdr:col>3</xdr:col>
      <xdr:colOff>1504950</xdr:colOff>
      <xdr:row>84</xdr:row>
      <xdr:rowOff>152400</xdr:rowOff>
    </xdr:to>
    <xdr:sp macro="" textlink="">
      <xdr:nvSpPr>
        <xdr:cNvPr id="5" name="Rectángulo 4">
          <a:extLst>
            <a:ext uri="{FF2B5EF4-FFF2-40B4-BE49-F238E27FC236}">
              <a16:creationId xmlns:a16="http://schemas.microsoft.com/office/drawing/2014/main" id="{00000000-0008-0000-2800-000005000000}"/>
            </a:ext>
          </a:extLst>
        </xdr:cNvPr>
        <xdr:cNvSpPr/>
      </xdr:nvSpPr>
      <xdr:spPr>
        <a:xfrm>
          <a:off x="1266825" y="62236350"/>
          <a:ext cx="514350" cy="41910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C</a:t>
          </a:r>
        </a:p>
      </xdr:txBody>
    </xdr:sp>
    <xdr:clientData/>
  </xdr:twoCellAnchor>
  <xdr:twoCellAnchor>
    <xdr:from>
      <xdr:col>8</xdr:col>
      <xdr:colOff>476250</xdr:colOff>
      <xdr:row>72</xdr:row>
      <xdr:rowOff>125329</xdr:rowOff>
    </xdr:from>
    <xdr:to>
      <xdr:col>60</xdr:col>
      <xdr:colOff>50131</xdr:colOff>
      <xdr:row>96</xdr:row>
      <xdr:rowOff>0</xdr:rowOff>
    </xdr:to>
    <xdr:graphicFrame macro="">
      <xdr:nvGraphicFramePr>
        <xdr:cNvPr id="7" name="Gráfico 6">
          <a:extLst>
            <a:ext uri="{FF2B5EF4-FFF2-40B4-BE49-F238E27FC236}">
              <a16:creationId xmlns:a16="http://schemas.microsoft.com/office/drawing/2014/main" id="{00000000-0008-0000-2800-000007000000}"/>
            </a:ext>
            <a:ext uri="{147F2762-F138-4A5C-976F-8EAC2B608ADB}">
              <a16:predDERef xmlns:a16="http://schemas.microsoft.com/office/drawing/2014/main" pred="{00000000-0008-0000-3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953754</xdr:colOff>
      <xdr:row>24</xdr:row>
      <xdr:rowOff>429877</xdr:rowOff>
    </xdr:from>
    <xdr:to>
      <xdr:col>31</xdr:col>
      <xdr:colOff>214312</xdr:colOff>
      <xdr:row>34</xdr:row>
      <xdr:rowOff>95249</xdr:rowOff>
    </xdr:to>
    <xdr:graphicFrame macro="">
      <xdr:nvGraphicFramePr>
        <xdr:cNvPr id="10" name="Gráfico 9">
          <a:extLst>
            <a:ext uri="{FF2B5EF4-FFF2-40B4-BE49-F238E27FC236}">
              <a16:creationId xmlns:a16="http://schemas.microsoft.com/office/drawing/2014/main" id="{00000000-0008-0000-2800-00000A000000}"/>
            </a:ext>
            <a:ext uri="{147F2762-F138-4A5C-976F-8EAC2B608ADB}">
              <a16:predDERef xmlns:a16="http://schemas.microsoft.com/office/drawing/2014/main" pred="{00000000-0008-0000-3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156911</xdr:colOff>
      <xdr:row>26</xdr:row>
      <xdr:rowOff>1002882</xdr:rowOff>
    </xdr:from>
    <xdr:to>
      <xdr:col>22</xdr:col>
      <xdr:colOff>423610</xdr:colOff>
      <xdr:row>26</xdr:row>
      <xdr:rowOff>1798470</xdr:rowOff>
    </xdr:to>
    <xdr:sp macro="" textlink="$BR$26">
      <xdr:nvSpPr>
        <xdr:cNvPr id="11" name="Diagrama de flujo: conector 17">
          <a:extLst>
            <a:ext uri="{FF2B5EF4-FFF2-40B4-BE49-F238E27FC236}">
              <a16:creationId xmlns:a16="http://schemas.microsoft.com/office/drawing/2014/main" id="{00000000-0008-0000-2800-00000B000000}"/>
            </a:ext>
          </a:extLst>
        </xdr:cNvPr>
        <xdr:cNvSpPr/>
      </xdr:nvSpPr>
      <xdr:spPr>
        <a:xfrm>
          <a:off x="22183474" y="15814257"/>
          <a:ext cx="1123949" cy="795588"/>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CD86284-27E4-44EF-A165-893B83B88605}" type="TxLink">
            <a:rPr lang="en-US" sz="2400" b="0" i="0" u="none" strike="noStrike">
              <a:solidFill>
                <a:schemeClr val="bg1"/>
              </a:solidFill>
              <a:latin typeface="Gentium Basic"/>
              <a:cs typeface="Calibri"/>
            </a:rPr>
            <a:pPr algn="ctr"/>
            <a:t> </a:t>
          </a:fld>
          <a:endParaRPr lang="es-CO" sz="2400" b="1">
            <a:solidFill>
              <a:schemeClr val="bg1"/>
            </a:solidFill>
          </a:endParaRPr>
        </a:p>
      </xdr:txBody>
    </xdr:sp>
    <xdr:clientData/>
  </xdr:twoCellAnchor>
  <xdr:twoCellAnchor>
    <xdr:from>
      <xdr:col>4</xdr:col>
      <xdr:colOff>214312</xdr:colOff>
      <xdr:row>7</xdr:row>
      <xdr:rowOff>71437</xdr:rowOff>
    </xdr:from>
    <xdr:to>
      <xdr:col>4</xdr:col>
      <xdr:colOff>1190624</xdr:colOff>
      <xdr:row>8</xdr:row>
      <xdr:rowOff>404812</xdr:rowOff>
    </xdr:to>
    <xdr:sp macro="" textlink="">
      <xdr:nvSpPr>
        <xdr:cNvPr id="12" name="Freeform 439">
          <a:hlinkClick xmlns:r="http://schemas.openxmlformats.org/officeDocument/2006/relationships" r:id="rId3"/>
          <a:extLst>
            <a:ext uri="{FF2B5EF4-FFF2-40B4-BE49-F238E27FC236}">
              <a16:creationId xmlns:a16="http://schemas.microsoft.com/office/drawing/2014/main" id="{00000000-0008-0000-2800-00000C000000}"/>
            </a:ext>
          </a:extLst>
        </xdr:cNvPr>
        <xdr:cNvSpPr>
          <a:spLocks noEditPoints="1"/>
        </xdr:cNvSpPr>
      </xdr:nvSpPr>
      <xdr:spPr bwMode="auto">
        <a:xfrm flipH="1">
          <a:off x="3328987" y="3062287"/>
          <a:ext cx="976312" cy="781050"/>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53</xdr:col>
      <xdr:colOff>142874</xdr:colOff>
      <xdr:row>2</xdr:row>
      <xdr:rowOff>192088</xdr:rowOff>
    </xdr:from>
    <xdr:to>
      <xdr:col>62</xdr:col>
      <xdr:colOff>15875</xdr:colOff>
      <xdr:row>5</xdr:row>
      <xdr:rowOff>71437</xdr:rowOff>
    </xdr:to>
    <xdr:pic>
      <xdr:nvPicPr>
        <xdr:cNvPr id="17" name="Imagen 1">
          <a:extLst>
            <a:ext uri="{FF2B5EF4-FFF2-40B4-BE49-F238E27FC236}">
              <a16:creationId xmlns:a16="http://schemas.microsoft.com/office/drawing/2014/main" id="{00000000-0008-0000-2800-000011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4956749" y="430213"/>
          <a:ext cx="4397376" cy="1093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1120774</xdr:colOff>
      <xdr:row>13</xdr:row>
      <xdr:rowOff>102129</xdr:rowOff>
    </xdr:from>
    <xdr:to>
      <xdr:col>14</xdr:col>
      <xdr:colOff>380999</xdr:colOff>
      <xdr:row>28</xdr:row>
      <xdr:rowOff>129646</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84666</xdr:colOff>
      <xdr:row>1</xdr:row>
      <xdr:rowOff>63499</xdr:rowOff>
    </xdr:from>
    <xdr:to>
      <xdr:col>17</xdr:col>
      <xdr:colOff>698499</xdr:colOff>
      <xdr:row>3</xdr:row>
      <xdr:rowOff>243416</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2900-000005000000}"/>
            </a:ext>
          </a:extLst>
        </xdr:cNvPr>
        <xdr:cNvSpPr>
          <a:spLocks noEditPoints="1"/>
        </xdr:cNvSpPr>
      </xdr:nvSpPr>
      <xdr:spPr bwMode="auto">
        <a:xfrm flipH="1">
          <a:off x="13314891" y="120649"/>
          <a:ext cx="613833" cy="560917"/>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542924</xdr:colOff>
      <xdr:row>2</xdr:row>
      <xdr:rowOff>146051</xdr:rowOff>
    </xdr:from>
    <xdr:to>
      <xdr:col>15</xdr:col>
      <xdr:colOff>695324</xdr:colOff>
      <xdr:row>5</xdr:row>
      <xdr:rowOff>157646</xdr:rowOff>
    </xdr:to>
    <xdr:pic>
      <xdr:nvPicPr>
        <xdr:cNvPr id="7" name="Imagen 1">
          <a:extLst>
            <a:ext uri="{FF2B5EF4-FFF2-40B4-BE49-F238E27FC236}">
              <a16:creationId xmlns:a16="http://schemas.microsoft.com/office/drawing/2014/main" id="{00000000-0008-0000-2900-000007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725149" y="279401"/>
          <a:ext cx="1781175" cy="59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148167</xdr:colOff>
      <xdr:row>2</xdr:row>
      <xdr:rowOff>21167</xdr:rowOff>
    </xdr:from>
    <xdr:to>
      <xdr:col>17</xdr:col>
      <xdr:colOff>677334</xdr:colOff>
      <xdr:row>3</xdr:row>
      <xdr:rowOff>169333</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2A00-000005000000}"/>
            </a:ext>
          </a:extLst>
        </xdr:cNvPr>
        <xdr:cNvSpPr>
          <a:spLocks noEditPoints="1"/>
        </xdr:cNvSpPr>
      </xdr:nvSpPr>
      <xdr:spPr bwMode="auto">
        <a:xfrm flipH="1">
          <a:off x="13378392" y="154517"/>
          <a:ext cx="529167" cy="452966"/>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370416</xdr:colOff>
      <xdr:row>2</xdr:row>
      <xdr:rowOff>123653</xdr:rowOff>
    </xdr:from>
    <xdr:to>
      <xdr:col>15</xdr:col>
      <xdr:colOff>704933</xdr:colOff>
      <xdr:row>4</xdr:row>
      <xdr:rowOff>211666</xdr:rowOff>
    </xdr:to>
    <xdr:pic>
      <xdr:nvPicPr>
        <xdr:cNvPr id="8" name="Imagen 1">
          <a:extLst>
            <a:ext uri="{FF2B5EF4-FFF2-40B4-BE49-F238E27FC236}">
              <a16:creationId xmlns:a16="http://schemas.microsoft.com/office/drawing/2014/main" id="{00000000-0008-0000-2A00-000008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059583" y="324736"/>
          <a:ext cx="1964350" cy="45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89647</xdr:colOff>
      <xdr:row>1</xdr:row>
      <xdr:rowOff>56030</xdr:rowOff>
    </xdr:from>
    <xdr:to>
      <xdr:col>17</xdr:col>
      <xdr:colOff>618814</xdr:colOff>
      <xdr:row>3</xdr:row>
      <xdr:rowOff>130113</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2B00-000005000000}"/>
            </a:ext>
          </a:extLst>
        </xdr:cNvPr>
        <xdr:cNvSpPr>
          <a:spLocks noEditPoints="1"/>
        </xdr:cNvSpPr>
      </xdr:nvSpPr>
      <xdr:spPr bwMode="auto">
        <a:xfrm flipH="1">
          <a:off x="13319872" y="113180"/>
          <a:ext cx="529167" cy="455083"/>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425824</xdr:colOff>
      <xdr:row>2</xdr:row>
      <xdr:rowOff>55863</xdr:rowOff>
    </xdr:from>
    <xdr:to>
      <xdr:col>15</xdr:col>
      <xdr:colOff>622134</xdr:colOff>
      <xdr:row>5</xdr:row>
      <xdr:rowOff>159122</xdr:rowOff>
    </xdr:to>
    <xdr:pic>
      <xdr:nvPicPr>
        <xdr:cNvPr id="6" name="Imagen 1">
          <a:extLst>
            <a:ext uri="{FF2B5EF4-FFF2-40B4-BE49-F238E27FC236}">
              <a16:creationId xmlns:a16="http://schemas.microsoft.com/office/drawing/2014/main" id="{00000000-0008-0000-2B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824883" y="190334"/>
          <a:ext cx="1854780" cy="61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30726</xdr:colOff>
      <xdr:row>5</xdr:row>
      <xdr:rowOff>61451</xdr:rowOff>
    </xdr:from>
    <xdr:to>
      <xdr:col>7</xdr:col>
      <xdr:colOff>168992</xdr:colOff>
      <xdr:row>27</xdr:row>
      <xdr:rowOff>23044</xdr:rowOff>
    </xdr:to>
    <xdr:sp macro="" textlink="">
      <xdr:nvSpPr>
        <xdr:cNvPr id="8" name="Rectángulo 7">
          <a:extLst>
            <a:ext uri="{FF2B5EF4-FFF2-40B4-BE49-F238E27FC236}">
              <a16:creationId xmlns:a16="http://schemas.microsoft.com/office/drawing/2014/main" id="{00000000-0008-0000-0600-000008000000}"/>
            </a:ext>
          </a:extLst>
        </xdr:cNvPr>
        <xdr:cNvSpPr/>
      </xdr:nvSpPr>
      <xdr:spPr>
        <a:xfrm>
          <a:off x="30726" y="1782096"/>
          <a:ext cx="5023669" cy="4048125"/>
        </a:xfrm>
        <a:prstGeom prst="rect">
          <a:avLst/>
        </a:prstGeom>
        <a:ln>
          <a:no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s-MX" sz="1100"/>
        </a:p>
      </xdr:txBody>
    </xdr:sp>
    <xdr:clientData/>
  </xdr:twoCellAnchor>
  <xdr:twoCellAnchor>
    <xdr:from>
      <xdr:col>16</xdr:col>
      <xdr:colOff>522339</xdr:colOff>
      <xdr:row>6</xdr:row>
      <xdr:rowOff>184353</xdr:rowOff>
    </xdr:from>
    <xdr:to>
      <xdr:col>29</xdr:col>
      <xdr:colOff>92178</xdr:colOff>
      <xdr:row>32</xdr:row>
      <xdr:rowOff>184353</xdr:rowOff>
    </xdr:to>
    <xdr:graphicFrame macro="">
      <xdr:nvGraphicFramePr>
        <xdr:cNvPr id="2" name="Gráfico 1">
          <a:extLst>
            <a:ext uri="{FF2B5EF4-FFF2-40B4-BE49-F238E27FC236}">
              <a16:creationId xmlns:a16="http://schemas.microsoft.com/office/drawing/2014/main" id="{00000000-0008-0000-0600-000002000000}"/>
            </a:ext>
            <a:ext uri="{147F2762-F138-4A5C-976F-8EAC2B608ADB}">
              <a16:predDERef xmlns:a16="http://schemas.microsoft.com/office/drawing/2014/main" pre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47112</xdr:colOff>
      <xdr:row>5</xdr:row>
      <xdr:rowOff>141338</xdr:rowOff>
    </xdr:from>
    <xdr:to>
      <xdr:col>6</xdr:col>
      <xdr:colOff>675968</xdr:colOff>
      <xdr:row>8</xdr:row>
      <xdr:rowOff>141338</xdr:rowOff>
    </xdr:to>
    <xdr:sp macro="" textlink="">
      <xdr:nvSpPr>
        <xdr:cNvPr id="5" name="Rectángulo 4">
          <a:extLst>
            <a:ext uri="{FF2B5EF4-FFF2-40B4-BE49-F238E27FC236}">
              <a16:creationId xmlns:a16="http://schemas.microsoft.com/office/drawing/2014/main" id="{00000000-0008-0000-0600-000005000000}"/>
            </a:ext>
          </a:extLst>
        </xdr:cNvPr>
        <xdr:cNvSpPr/>
      </xdr:nvSpPr>
      <xdr:spPr>
        <a:xfrm>
          <a:off x="123927" y="1861983"/>
          <a:ext cx="4669299" cy="583790"/>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MX" sz="2000" b="1">
              <a:solidFill>
                <a:schemeClr val="bg1"/>
              </a:solidFill>
              <a:latin typeface="Arial" panose="020B0604020202020204" pitchFamily="34" charset="0"/>
              <a:cs typeface="Arial" panose="020B0604020202020204" pitchFamily="34" charset="0"/>
            </a:rPr>
            <a:t>GESTIÓN DEL PROCESO</a:t>
          </a:r>
        </a:p>
      </xdr:txBody>
    </xdr:sp>
    <xdr:clientData/>
  </xdr:twoCellAnchor>
  <xdr:twoCellAnchor>
    <xdr:from>
      <xdr:col>15</xdr:col>
      <xdr:colOff>102931</xdr:colOff>
      <xdr:row>5</xdr:row>
      <xdr:rowOff>62476</xdr:rowOff>
    </xdr:from>
    <xdr:to>
      <xdr:col>22</xdr:col>
      <xdr:colOff>421968</xdr:colOff>
      <xdr:row>8</xdr:row>
      <xdr:rowOff>158634</xdr:rowOff>
    </xdr:to>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1047156" y="1548376"/>
          <a:ext cx="5700662" cy="696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b="1" cap="none" spc="0">
              <a:ln w="0"/>
              <a:solidFill>
                <a:schemeClr val="tx1"/>
              </a:solidFill>
              <a:effectLst>
                <a:outerShdw blurRad="38100" dist="19050" dir="2700000" algn="tl" rotWithShape="0">
                  <a:schemeClr val="dk1">
                    <a:alpha val="40000"/>
                  </a:schemeClr>
                </a:outerShdw>
              </a:effectLst>
            </a:rPr>
            <a:t>ESTADO</a:t>
          </a:r>
          <a:r>
            <a:rPr lang="es-MX" sz="2800" b="1" cap="none" spc="0" baseline="0">
              <a:ln w="0"/>
              <a:solidFill>
                <a:schemeClr val="tx1"/>
              </a:solidFill>
              <a:effectLst>
                <a:outerShdw blurRad="38100" dist="19050" dir="2700000" algn="tl" rotWithShape="0">
                  <a:schemeClr val="dk1">
                    <a:alpha val="40000"/>
                  </a:schemeClr>
                </a:outerShdw>
              </a:effectLst>
            </a:rPr>
            <a:t> </a:t>
          </a:r>
          <a:r>
            <a:rPr lang="es-MX" sz="2800" b="1" cap="none" spc="0">
              <a:ln w="0"/>
              <a:solidFill>
                <a:schemeClr val="tx1"/>
              </a:solidFill>
              <a:effectLst>
                <a:outerShdw blurRad="38100" dist="19050" dir="2700000" algn="tl" rotWithShape="0">
                  <a:schemeClr val="dk1">
                    <a:alpha val="40000"/>
                  </a:schemeClr>
                </a:outerShdw>
              </a:effectLst>
            </a:rPr>
            <a:t>DEL PROCESO</a:t>
          </a:r>
        </a:p>
      </xdr:txBody>
    </xdr:sp>
    <xdr:clientData/>
  </xdr:twoCellAnchor>
  <xdr:twoCellAnchor>
    <xdr:from>
      <xdr:col>1</xdr:col>
      <xdr:colOff>415824</xdr:colOff>
      <xdr:row>13</xdr:row>
      <xdr:rowOff>3583</xdr:rowOff>
    </xdr:from>
    <xdr:to>
      <xdr:col>5</xdr:col>
      <xdr:colOff>524900</xdr:colOff>
      <xdr:row>15</xdr:row>
      <xdr:rowOff>47624</xdr:rowOff>
    </xdr:to>
    <xdr:grpSp>
      <xdr:nvGrpSpPr>
        <xdr:cNvPr id="9" name="Grupo 8">
          <a:hlinkClick xmlns:r="http://schemas.openxmlformats.org/officeDocument/2006/relationships" r:id="rId2"/>
          <a:extLst>
            <a:ext uri="{FF2B5EF4-FFF2-40B4-BE49-F238E27FC236}">
              <a16:creationId xmlns:a16="http://schemas.microsoft.com/office/drawing/2014/main" id="{00000000-0008-0000-0600-000009000000}"/>
            </a:ext>
          </a:extLst>
        </xdr:cNvPr>
        <xdr:cNvGrpSpPr/>
      </xdr:nvGrpSpPr>
      <xdr:grpSpPr>
        <a:xfrm>
          <a:off x="487262" y="3313521"/>
          <a:ext cx="3359482" cy="425041"/>
          <a:chOff x="603250" y="2476500"/>
          <a:chExt cx="3381374" cy="412750"/>
        </a:xfrm>
      </xdr:grpSpPr>
      <xdr:sp macro="" textlink="">
        <xdr:nvSpPr>
          <xdr:cNvPr id="10" name="Freeform 238">
            <a:extLst>
              <a:ext uri="{FF2B5EF4-FFF2-40B4-BE49-F238E27FC236}">
                <a16:creationId xmlns:a16="http://schemas.microsoft.com/office/drawing/2014/main" id="{00000000-0008-0000-0600-00000A000000}"/>
              </a:ext>
            </a:extLst>
          </xdr:cNvPr>
          <xdr:cNvSpPr>
            <a:spLocks noEditPoints="1"/>
          </xdr:cNvSpPr>
        </xdr:nvSpPr>
        <xdr:spPr bwMode="auto">
          <a:xfrm>
            <a:off x="603250" y="2476500"/>
            <a:ext cx="476250" cy="412750"/>
          </a:xfrm>
          <a:custGeom>
            <a:avLst/>
            <a:gdLst>
              <a:gd name="T0" fmla="*/ 88 w 176"/>
              <a:gd name="T1" fmla="*/ 0 h 160"/>
              <a:gd name="T2" fmla="*/ 0 w 176"/>
              <a:gd name="T3" fmla="*/ 80 h 160"/>
              <a:gd name="T4" fmla="*/ 88 w 176"/>
              <a:gd name="T5" fmla="*/ 160 h 160"/>
              <a:gd name="T6" fmla="*/ 176 w 176"/>
              <a:gd name="T7" fmla="*/ 80 h 160"/>
              <a:gd name="T8" fmla="*/ 88 w 176"/>
              <a:gd name="T9" fmla="*/ 0 h 160"/>
              <a:gd name="T10" fmla="*/ 88 w 176"/>
              <a:gd name="T11" fmla="*/ 152 h 160"/>
              <a:gd name="T12" fmla="*/ 21 w 176"/>
              <a:gd name="T13" fmla="*/ 120 h 160"/>
              <a:gd name="T14" fmla="*/ 81 w 176"/>
              <a:gd name="T15" fmla="*/ 120 h 160"/>
              <a:gd name="T16" fmla="*/ 110 w 176"/>
              <a:gd name="T17" fmla="*/ 140 h 160"/>
              <a:gd name="T18" fmla="*/ 132 w 176"/>
              <a:gd name="T19" fmla="*/ 116 h 160"/>
              <a:gd name="T20" fmla="*/ 110 w 176"/>
              <a:gd name="T21" fmla="*/ 92 h 160"/>
              <a:gd name="T22" fmla="*/ 81 w 176"/>
              <a:gd name="T23" fmla="*/ 112 h 160"/>
              <a:gd name="T24" fmla="*/ 16 w 176"/>
              <a:gd name="T25" fmla="*/ 112 h 160"/>
              <a:gd name="T26" fmla="*/ 8 w 176"/>
              <a:gd name="T27" fmla="*/ 80 h 160"/>
              <a:gd name="T28" fmla="*/ 16 w 176"/>
              <a:gd name="T29" fmla="*/ 48 h 160"/>
              <a:gd name="T30" fmla="*/ 81 w 176"/>
              <a:gd name="T31" fmla="*/ 48 h 160"/>
              <a:gd name="T32" fmla="*/ 110 w 176"/>
              <a:gd name="T33" fmla="*/ 68 h 160"/>
              <a:gd name="T34" fmla="*/ 132 w 176"/>
              <a:gd name="T35" fmla="*/ 44 h 160"/>
              <a:gd name="T36" fmla="*/ 110 w 176"/>
              <a:gd name="T37" fmla="*/ 20 h 160"/>
              <a:gd name="T38" fmla="*/ 81 w 176"/>
              <a:gd name="T39" fmla="*/ 40 h 160"/>
              <a:gd name="T40" fmla="*/ 21 w 176"/>
              <a:gd name="T41" fmla="*/ 40 h 160"/>
              <a:gd name="T42" fmla="*/ 88 w 176"/>
              <a:gd name="T43" fmla="*/ 8 h 160"/>
              <a:gd name="T44" fmla="*/ 168 w 176"/>
              <a:gd name="T45" fmla="*/ 76 h 160"/>
              <a:gd name="T46" fmla="*/ 87 w 176"/>
              <a:gd name="T47" fmla="*/ 76 h 160"/>
              <a:gd name="T48" fmla="*/ 58 w 176"/>
              <a:gd name="T49" fmla="*/ 56 h 160"/>
              <a:gd name="T50" fmla="*/ 36 w 176"/>
              <a:gd name="T51" fmla="*/ 80 h 160"/>
              <a:gd name="T52" fmla="*/ 58 w 176"/>
              <a:gd name="T53" fmla="*/ 104 h 160"/>
              <a:gd name="T54" fmla="*/ 87 w 176"/>
              <a:gd name="T55" fmla="*/ 84 h 160"/>
              <a:gd name="T56" fmla="*/ 168 w 176"/>
              <a:gd name="T57" fmla="*/ 84 h 160"/>
              <a:gd name="T58" fmla="*/ 88 w 176"/>
              <a:gd name="T59" fmla="*/ 152 h 1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76" h="160">
                <a:moveTo>
                  <a:pt x="88" y="0"/>
                </a:moveTo>
                <a:cubicBezTo>
                  <a:pt x="39" y="0"/>
                  <a:pt x="0" y="36"/>
                  <a:pt x="0" y="80"/>
                </a:cubicBezTo>
                <a:cubicBezTo>
                  <a:pt x="0" y="124"/>
                  <a:pt x="39" y="160"/>
                  <a:pt x="88" y="160"/>
                </a:cubicBezTo>
                <a:cubicBezTo>
                  <a:pt x="137" y="160"/>
                  <a:pt x="176" y="124"/>
                  <a:pt x="176" y="80"/>
                </a:cubicBezTo>
                <a:cubicBezTo>
                  <a:pt x="176" y="36"/>
                  <a:pt x="137" y="0"/>
                  <a:pt x="88" y="0"/>
                </a:cubicBezTo>
                <a:moveTo>
                  <a:pt x="88" y="152"/>
                </a:moveTo>
                <a:cubicBezTo>
                  <a:pt x="60" y="152"/>
                  <a:pt x="36" y="139"/>
                  <a:pt x="21" y="120"/>
                </a:cubicBezTo>
                <a:cubicBezTo>
                  <a:pt x="81" y="120"/>
                  <a:pt x="81" y="120"/>
                  <a:pt x="81" y="120"/>
                </a:cubicBezTo>
                <a:cubicBezTo>
                  <a:pt x="85" y="128"/>
                  <a:pt x="100" y="140"/>
                  <a:pt x="110" y="140"/>
                </a:cubicBezTo>
                <a:cubicBezTo>
                  <a:pt x="122" y="140"/>
                  <a:pt x="132" y="132"/>
                  <a:pt x="132" y="116"/>
                </a:cubicBezTo>
                <a:cubicBezTo>
                  <a:pt x="132" y="100"/>
                  <a:pt x="122" y="92"/>
                  <a:pt x="110" y="92"/>
                </a:cubicBezTo>
                <a:cubicBezTo>
                  <a:pt x="100" y="92"/>
                  <a:pt x="85" y="104"/>
                  <a:pt x="81" y="112"/>
                </a:cubicBezTo>
                <a:cubicBezTo>
                  <a:pt x="16" y="112"/>
                  <a:pt x="16" y="112"/>
                  <a:pt x="16" y="112"/>
                </a:cubicBezTo>
                <a:cubicBezTo>
                  <a:pt x="11" y="102"/>
                  <a:pt x="8" y="92"/>
                  <a:pt x="8" y="80"/>
                </a:cubicBezTo>
                <a:cubicBezTo>
                  <a:pt x="8" y="68"/>
                  <a:pt x="11" y="58"/>
                  <a:pt x="16" y="48"/>
                </a:cubicBezTo>
                <a:cubicBezTo>
                  <a:pt x="81" y="48"/>
                  <a:pt x="81" y="48"/>
                  <a:pt x="81" y="48"/>
                </a:cubicBezTo>
                <a:cubicBezTo>
                  <a:pt x="85" y="56"/>
                  <a:pt x="100" y="68"/>
                  <a:pt x="110" y="68"/>
                </a:cubicBezTo>
                <a:cubicBezTo>
                  <a:pt x="122" y="68"/>
                  <a:pt x="132" y="60"/>
                  <a:pt x="132" y="44"/>
                </a:cubicBezTo>
                <a:cubicBezTo>
                  <a:pt x="132" y="28"/>
                  <a:pt x="122" y="20"/>
                  <a:pt x="110" y="20"/>
                </a:cubicBezTo>
                <a:cubicBezTo>
                  <a:pt x="100" y="20"/>
                  <a:pt x="85" y="32"/>
                  <a:pt x="81" y="40"/>
                </a:cubicBezTo>
                <a:cubicBezTo>
                  <a:pt x="21" y="40"/>
                  <a:pt x="21" y="40"/>
                  <a:pt x="21" y="40"/>
                </a:cubicBezTo>
                <a:cubicBezTo>
                  <a:pt x="36" y="21"/>
                  <a:pt x="60" y="8"/>
                  <a:pt x="88" y="8"/>
                </a:cubicBezTo>
                <a:cubicBezTo>
                  <a:pt x="131" y="8"/>
                  <a:pt x="165" y="38"/>
                  <a:pt x="168" y="76"/>
                </a:cubicBezTo>
                <a:cubicBezTo>
                  <a:pt x="87" y="76"/>
                  <a:pt x="87" y="76"/>
                  <a:pt x="87" y="76"/>
                </a:cubicBezTo>
                <a:cubicBezTo>
                  <a:pt x="83" y="68"/>
                  <a:pt x="68" y="56"/>
                  <a:pt x="58" y="56"/>
                </a:cubicBezTo>
                <a:cubicBezTo>
                  <a:pt x="46" y="56"/>
                  <a:pt x="36" y="64"/>
                  <a:pt x="36" y="80"/>
                </a:cubicBezTo>
                <a:cubicBezTo>
                  <a:pt x="36" y="96"/>
                  <a:pt x="46" y="104"/>
                  <a:pt x="58" y="104"/>
                </a:cubicBezTo>
                <a:cubicBezTo>
                  <a:pt x="68" y="104"/>
                  <a:pt x="83" y="92"/>
                  <a:pt x="87" y="84"/>
                </a:cubicBezTo>
                <a:cubicBezTo>
                  <a:pt x="168" y="84"/>
                  <a:pt x="168" y="84"/>
                  <a:pt x="168" y="84"/>
                </a:cubicBezTo>
                <a:cubicBezTo>
                  <a:pt x="165" y="122"/>
                  <a:pt x="131" y="152"/>
                  <a:pt x="88" y="152"/>
                </a:cubicBezTo>
              </a:path>
            </a:pathLst>
          </a:custGeom>
          <a:solidFill>
            <a:schemeClr val="bg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sp macro="" textlink="">
        <xdr:nvSpPr>
          <xdr:cNvPr id="11" name="Rectángulo: esquinas redondeadas 10">
            <a:extLst>
              <a:ext uri="{FF2B5EF4-FFF2-40B4-BE49-F238E27FC236}">
                <a16:creationId xmlns:a16="http://schemas.microsoft.com/office/drawing/2014/main" id="{00000000-0008-0000-0600-00000B000000}"/>
              </a:ext>
            </a:extLst>
          </xdr:cNvPr>
          <xdr:cNvSpPr/>
        </xdr:nvSpPr>
        <xdr:spPr>
          <a:xfrm>
            <a:off x="1182687" y="2496345"/>
            <a:ext cx="2801937" cy="392905"/>
          </a:xfrm>
          <a:prstGeom prst="roundRect">
            <a:avLst/>
          </a:prstGeom>
          <a:solidFill>
            <a:srgbClr val="FFFF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MX" sz="1600" b="1">
                <a:solidFill>
                  <a:schemeClr val="tx1"/>
                </a:solidFill>
              </a:rPr>
              <a:t>CUMPLIMIENTO</a:t>
            </a:r>
          </a:p>
        </xdr:txBody>
      </xdr:sp>
    </xdr:grpSp>
    <xdr:clientData/>
  </xdr:twoCellAnchor>
  <xdr:twoCellAnchor>
    <xdr:from>
      <xdr:col>1</xdr:col>
      <xdr:colOff>447059</xdr:colOff>
      <xdr:row>9</xdr:row>
      <xdr:rowOff>102931</xdr:rowOff>
    </xdr:from>
    <xdr:to>
      <xdr:col>5</xdr:col>
      <xdr:colOff>556135</xdr:colOff>
      <xdr:row>11</xdr:row>
      <xdr:rowOff>146971</xdr:rowOff>
    </xdr:to>
    <xdr:grpSp>
      <xdr:nvGrpSpPr>
        <xdr:cNvPr id="12" name="Grupo 11">
          <a:hlinkClick xmlns:r="http://schemas.openxmlformats.org/officeDocument/2006/relationships" r:id="rId3"/>
          <a:extLst>
            <a:ext uri="{FF2B5EF4-FFF2-40B4-BE49-F238E27FC236}">
              <a16:creationId xmlns:a16="http://schemas.microsoft.com/office/drawing/2014/main" id="{00000000-0008-0000-0600-00000C000000}"/>
            </a:ext>
          </a:extLst>
        </xdr:cNvPr>
        <xdr:cNvGrpSpPr/>
      </xdr:nvGrpSpPr>
      <xdr:grpSpPr>
        <a:xfrm>
          <a:off x="518497" y="2650869"/>
          <a:ext cx="3359482" cy="425040"/>
          <a:chOff x="603250" y="2476500"/>
          <a:chExt cx="3381374" cy="412750"/>
        </a:xfrm>
      </xdr:grpSpPr>
      <xdr:sp macro="" textlink="">
        <xdr:nvSpPr>
          <xdr:cNvPr id="13" name="Freeform 238">
            <a:extLst>
              <a:ext uri="{FF2B5EF4-FFF2-40B4-BE49-F238E27FC236}">
                <a16:creationId xmlns:a16="http://schemas.microsoft.com/office/drawing/2014/main" id="{00000000-0008-0000-0600-00000D000000}"/>
              </a:ext>
            </a:extLst>
          </xdr:cNvPr>
          <xdr:cNvSpPr>
            <a:spLocks noEditPoints="1"/>
          </xdr:cNvSpPr>
        </xdr:nvSpPr>
        <xdr:spPr bwMode="auto">
          <a:xfrm>
            <a:off x="603250" y="2476500"/>
            <a:ext cx="476250" cy="412750"/>
          </a:xfrm>
          <a:custGeom>
            <a:avLst/>
            <a:gdLst>
              <a:gd name="T0" fmla="*/ 88 w 176"/>
              <a:gd name="T1" fmla="*/ 0 h 160"/>
              <a:gd name="T2" fmla="*/ 0 w 176"/>
              <a:gd name="T3" fmla="*/ 80 h 160"/>
              <a:gd name="T4" fmla="*/ 88 w 176"/>
              <a:gd name="T5" fmla="*/ 160 h 160"/>
              <a:gd name="T6" fmla="*/ 176 w 176"/>
              <a:gd name="T7" fmla="*/ 80 h 160"/>
              <a:gd name="T8" fmla="*/ 88 w 176"/>
              <a:gd name="T9" fmla="*/ 0 h 160"/>
              <a:gd name="T10" fmla="*/ 88 w 176"/>
              <a:gd name="T11" fmla="*/ 152 h 160"/>
              <a:gd name="T12" fmla="*/ 21 w 176"/>
              <a:gd name="T13" fmla="*/ 120 h 160"/>
              <a:gd name="T14" fmla="*/ 81 w 176"/>
              <a:gd name="T15" fmla="*/ 120 h 160"/>
              <a:gd name="T16" fmla="*/ 110 w 176"/>
              <a:gd name="T17" fmla="*/ 140 h 160"/>
              <a:gd name="T18" fmla="*/ 132 w 176"/>
              <a:gd name="T19" fmla="*/ 116 h 160"/>
              <a:gd name="T20" fmla="*/ 110 w 176"/>
              <a:gd name="T21" fmla="*/ 92 h 160"/>
              <a:gd name="T22" fmla="*/ 81 w 176"/>
              <a:gd name="T23" fmla="*/ 112 h 160"/>
              <a:gd name="T24" fmla="*/ 16 w 176"/>
              <a:gd name="T25" fmla="*/ 112 h 160"/>
              <a:gd name="T26" fmla="*/ 8 w 176"/>
              <a:gd name="T27" fmla="*/ 80 h 160"/>
              <a:gd name="T28" fmla="*/ 16 w 176"/>
              <a:gd name="T29" fmla="*/ 48 h 160"/>
              <a:gd name="T30" fmla="*/ 81 w 176"/>
              <a:gd name="T31" fmla="*/ 48 h 160"/>
              <a:gd name="T32" fmla="*/ 110 w 176"/>
              <a:gd name="T33" fmla="*/ 68 h 160"/>
              <a:gd name="T34" fmla="*/ 132 w 176"/>
              <a:gd name="T35" fmla="*/ 44 h 160"/>
              <a:gd name="T36" fmla="*/ 110 w 176"/>
              <a:gd name="T37" fmla="*/ 20 h 160"/>
              <a:gd name="T38" fmla="*/ 81 w 176"/>
              <a:gd name="T39" fmla="*/ 40 h 160"/>
              <a:gd name="T40" fmla="*/ 21 w 176"/>
              <a:gd name="T41" fmla="*/ 40 h 160"/>
              <a:gd name="T42" fmla="*/ 88 w 176"/>
              <a:gd name="T43" fmla="*/ 8 h 160"/>
              <a:gd name="T44" fmla="*/ 168 w 176"/>
              <a:gd name="T45" fmla="*/ 76 h 160"/>
              <a:gd name="T46" fmla="*/ 87 w 176"/>
              <a:gd name="T47" fmla="*/ 76 h 160"/>
              <a:gd name="T48" fmla="*/ 58 w 176"/>
              <a:gd name="T49" fmla="*/ 56 h 160"/>
              <a:gd name="T50" fmla="*/ 36 w 176"/>
              <a:gd name="T51" fmla="*/ 80 h 160"/>
              <a:gd name="T52" fmla="*/ 58 w 176"/>
              <a:gd name="T53" fmla="*/ 104 h 160"/>
              <a:gd name="T54" fmla="*/ 87 w 176"/>
              <a:gd name="T55" fmla="*/ 84 h 160"/>
              <a:gd name="T56" fmla="*/ 168 w 176"/>
              <a:gd name="T57" fmla="*/ 84 h 160"/>
              <a:gd name="T58" fmla="*/ 88 w 176"/>
              <a:gd name="T59" fmla="*/ 152 h 1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76" h="160">
                <a:moveTo>
                  <a:pt x="88" y="0"/>
                </a:moveTo>
                <a:cubicBezTo>
                  <a:pt x="39" y="0"/>
                  <a:pt x="0" y="36"/>
                  <a:pt x="0" y="80"/>
                </a:cubicBezTo>
                <a:cubicBezTo>
                  <a:pt x="0" y="124"/>
                  <a:pt x="39" y="160"/>
                  <a:pt x="88" y="160"/>
                </a:cubicBezTo>
                <a:cubicBezTo>
                  <a:pt x="137" y="160"/>
                  <a:pt x="176" y="124"/>
                  <a:pt x="176" y="80"/>
                </a:cubicBezTo>
                <a:cubicBezTo>
                  <a:pt x="176" y="36"/>
                  <a:pt x="137" y="0"/>
                  <a:pt x="88" y="0"/>
                </a:cubicBezTo>
                <a:moveTo>
                  <a:pt x="88" y="152"/>
                </a:moveTo>
                <a:cubicBezTo>
                  <a:pt x="60" y="152"/>
                  <a:pt x="36" y="139"/>
                  <a:pt x="21" y="120"/>
                </a:cubicBezTo>
                <a:cubicBezTo>
                  <a:pt x="81" y="120"/>
                  <a:pt x="81" y="120"/>
                  <a:pt x="81" y="120"/>
                </a:cubicBezTo>
                <a:cubicBezTo>
                  <a:pt x="85" y="128"/>
                  <a:pt x="100" y="140"/>
                  <a:pt x="110" y="140"/>
                </a:cubicBezTo>
                <a:cubicBezTo>
                  <a:pt x="122" y="140"/>
                  <a:pt x="132" y="132"/>
                  <a:pt x="132" y="116"/>
                </a:cubicBezTo>
                <a:cubicBezTo>
                  <a:pt x="132" y="100"/>
                  <a:pt x="122" y="92"/>
                  <a:pt x="110" y="92"/>
                </a:cubicBezTo>
                <a:cubicBezTo>
                  <a:pt x="100" y="92"/>
                  <a:pt x="85" y="104"/>
                  <a:pt x="81" y="112"/>
                </a:cubicBezTo>
                <a:cubicBezTo>
                  <a:pt x="16" y="112"/>
                  <a:pt x="16" y="112"/>
                  <a:pt x="16" y="112"/>
                </a:cubicBezTo>
                <a:cubicBezTo>
                  <a:pt x="11" y="102"/>
                  <a:pt x="8" y="92"/>
                  <a:pt x="8" y="80"/>
                </a:cubicBezTo>
                <a:cubicBezTo>
                  <a:pt x="8" y="68"/>
                  <a:pt x="11" y="58"/>
                  <a:pt x="16" y="48"/>
                </a:cubicBezTo>
                <a:cubicBezTo>
                  <a:pt x="81" y="48"/>
                  <a:pt x="81" y="48"/>
                  <a:pt x="81" y="48"/>
                </a:cubicBezTo>
                <a:cubicBezTo>
                  <a:pt x="85" y="56"/>
                  <a:pt x="100" y="68"/>
                  <a:pt x="110" y="68"/>
                </a:cubicBezTo>
                <a:cubicBezTo>
                  <a:pt x="122" y="68"/>
                  <a:pt x="132" y="60"/>
                  <a:pt x="132" y="44"/>
                </a:cubicBezTo>
                <a:cubicBezTo>
                  <a:pt x="132" y="28"/>
                  <a:pt x="122" y="20"/>
                  <a:pt x="110" y="20"/>
                </a:cubicBezTo>
                <a:cubicBezTo>
                  <a:pt x="100" y="20"/>
                  <a:pt x="85" y="32"/>
                  <a:pt x="81" y="40"/>
                </a:cubicBezTo>
                <a:cubicBezTo>
                  <a:pt x="21" y="40"/>
                  <a:pt x="21" y="40"/>
                  <a:pt x="21" y="40"/>
                </a:cubicBezTo>
                <a:cubicBezTo>
                  <a:pt x="36" y="21"/>
                  <a:pt x="60" y="8"/>
                  <a:pt x="88" y="8"/>
                </a:cubicBezTo>
                <a:cubicBezTo>
                  <a:pt x="131" y="8"/>
                  <a:pt x="165" y="38"/>
                  <a:pt x="168" y="76"/>
                </a:cubicBezTo>
                <a:cubicBezTo>
                  <a:pt x="87" y="76"/>
                  <a:pt x="87" y="76"/>
                  <a:pt x="87" y="76"/>
                </a:cubicBezTo>
                <a:cubicBezTo>
                  <a:pt x="83" y="68"/>
                  <a:pt x="68" y="56"/>
                  <a:pt x="58" y="56"/>
                </a:cubicBezTo>
                <a:cubicBezTo>
                  <a:pt x="46" y="56"/>
                  <a:pt x="36" y="64"/>
                  <a:pt x="36" y="80"/>
                </a:cubicBezTo>
                <a:cubicBezTo>
                  <a:pt x="36" y="96"/>
                  <a:pt x="46" y="104"/>
                  <a:pt x="58" y="104"/>
                </a:cubicBezTo>
                <a:cubicBezTo>
                  <a:pt x="68" y="104"/>
                  <a:pt x="83" y="92"/>
                  <a:pt x="87" y="84"/>
                </a:cubicBezTo>
                <a:cubicBezTo>
                  <a:pt x="168" y="84"/>
                  <a:pt x="168" y="84"/>
                  <a:pt x="168" y="84"/>
                </a:cubicBezTo>
                <a:cubicBezTo>
                  <a:pt x="165" y="122"/>
                  <a:pt x="131" y="152"/>
                  <a:pt x="88" y="152"/>
                </a:cubicBezTo>
              </a:path>
            </a:pathLst>
          </a:custGeom>
          <a:solidFill>
            <a:schemeClr val="bg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sp macro="" textlink="">
        <xdr:nvSpPr>
          <xdr:cNvPr id="14" name="Rectángulo: esquinas redondeadas 13">
            <a:extLst>
              <a:ext uri="{FF2B5EF4-FFF2-40B4-BE49-F238E27FC236}">
                <a16:creationId xmlns:a16="http://schemas.microsoft.com/office/drawing/2014/main" id="{00000000-0008-0000-0600-00000E000000}"/>
              </a:ext>
            </a:extLst>
          </xdr:cNvPr>
          <xdr:cNvSpPr/>
        </xdr:nvSpPr>
        <xdr:spPr>
          <a:xfrm>
            <a:off x="1182687" y="2496345"/>
            <a:ext cx="2801937" cy="392905"/>
          </a:xfrm>
          <a:prstGeom prst="roundRect">
            <a:avLst/>
          </a:prstGeom>
          <a:solidFill>
            <a:srgbClr val="FFFF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MX" sz="1600" b="1">
                <a:solidFill>
                  <a:schemeClr val="tx1"/>
                </a:solidFill>
              </a:rPr>
              <a:t>PROGRAMA DE GESTIÓN</a:t>
            </a:r>
          </a:p>
        </xdr:txBody>
      </xdr:sp>
    </xdr:grpSp>
    <xdr:clientData/>
  </xdr:twoCellAnchor>
  <xdr:twoCellAnchor>
    <xdr:from>
      <xdr:col>22</xdr:col>
      <xdr:colOff>40560</xdr:colOff>
      <xdr:row>19</xdr:row>
      <xdr:rowOff>2152</xdr:rowOff>
    </xdr:from>
    <xdr:to>
      <xdr:col>22</xdr:col>
      <xdr:colOff>983226</xdr:colOff>
      <xdr:row>21</xdr:row>
      <xdr:rowOff>138266</xdr:rowOff>
    </xdr:to>
    <xdr:sp macro="" textlink="'GESTIÓN LIDERAZGO'!G92">
      <xdr:nvSpPr>
        <xdr:cNvPr id="16" name="Diagrama de flujo: conector 15">
          <a:extLst>
            <a:ext uri="{FF2B5EF4-FFF2-40B4-BE49-F238E27FC236}">
              <a16:creationId xmlns:a16="http://schemas.microsoft.com/office/drawing/2014/main" id="{00000000-0008-0000-0600-000010000000}"/>
            </a:ext>
          </a:extLst>
        </xdr:cNvPr>
        <xdr:cNvSpPr/>
      </xdr:nvSpPr>
      <xdr:spPr>
        <a:xfrm>
          <a:off x="16494229" y="4334491"/>
          <a:ext cx="942666" cy="504823"/>
        </a:xfrm>
        <a:prstGeom prst="flowChartConnector">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65A502-7BDA-4873-B4DD-A7018E40A515}" type="TxLink">
            <a:rPr lang="en-US" sz="1800" b="0" i="0" u="none" strike="noStrike">
              <a:solidFill>
                <a:schemeClr val="bg1"/>
              </a:solidFill>
              <a:latin typeface="Gentium Basic"/>
              <a:cs typeface="Calibri"/>
            </a:rPr>
            <a:pPr algn="ctr"/>
            <a:t>42%</a:t>
          </a:fld>
          <a:endParaRPr lang="es-CO" sz="100" b="1">
            <a:solidFill>
              <a:schemeClr val="bg1"/>
            </a:solidFill>
          </a:endParaRPr>
        </a:p>
      </xdr:txBody>
    </xdr:sp>
    <xdr:clientData/>
  </xdr:twoCellAnchor>
  <xdr:twoCellAnchor>
    <xdr:from>
      <xdr:col>7</xdr:col>
      <xdr:colOff>368710</xdr:colOff>
      <xdr:row>8</xdr:row>
      <xdr:rowOff>168992</xdr:rowOff>
    </xdr:from>
    <xdr:to>
      <xdr:col>17</xdr:col>
      <xdr:colOff>752784</xdr:colOff>
      <xdr:row>25</xdr:row>
      <xdr:rowOff>92178</xdr:rowOff>
    </xdr:to>
    <xdr:graphicFrame macro="">
      <xdr:nvGraphicFramePr>
        <xdr:cNvPr id="17" name="Gráfico 16">
          <a:extLst>
            <a:ext uri="{FF2B5EF4-FFF2-40B4-BE49-F238E27FC236}">
              <a16:creationId xmlns:a16="http://schemas.microsoft.com/office/drawing/2014/main" id="{00000000-0008-0000-0600-000011000000}"/>
            </a:ext>
            <a:ext uri="{147F2762-F138-4A5C-976F-8EAC2B608ADB}">
              <a16:predDERef xmlns:a16="http://schemas.microsoft.com/office/drawing/2014/main" pre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276532</xdr:colOff>
      <xdr:row>1</xdr:row>
      <xdr:rowOff>337984</xdr:rowOff>
    </xdr:from>
    <xdr:to>
      <xdr:col>23</xdr:col>
      <xdr:colOff>993784</xdr:colOff>
      <xdr:row>3</xdr:row>
      <xdr:rowOff>331839</xdr:rowOff>
    </xdr:to>
    <xdr:pic>
      <xdr:nvPicPr>
        <xdr:cNvPr id="3" name="Imagen 2">
          <a:extLst>
            <a:ext uri="{FF2B5EF4-FFF2-40B4-BE49-F238E27FC236}">
              <a16:creationId xmlns:a16="http://schemas.microsoft.com/office/drawing/2014/main" id="{00000000-0008-0000-0600-000003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6730201" y="522339"/>
          <a:ext cx="2284268"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657224</xdr:colOff>
      <xdr:row>1</xdr:row>
      <xdr:rowOff>85724</xdr:rowOff>
    </xdr:from>
    <xdr:to>
      <xdr:col>12</xdr:col>
      <xdr:colOff>381000</xdr:colOff>
      <xdr:row>22</xdr:row>
      <xdr:rowOff>19049</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200024</xdr:colOff>
      <xdr:row>11</xdr:row>
      <xdr:rowOff>57150</xdr:rowOff>
    </xdr:from>
    <xdr:to>
      <xdr:col>9</xdr:col>
      <xdr:colOff>19049</xdr:colOff>
      <xdr:row>13</xdr:row>
      <xdr:rowOff>76200</xdr:rowOff>
    </xdr:to>
    <xdr:sp macro="" textlink="$G$24">
      <xdr:nvSpPr>
        <xdr:cNvPr id="3" name="Diagrama de flujo: conector 2">
          <a:extLst>
            <a:ext uri="{FF2B5EF4-FFF2-40B4-BE49-F238E27FC236}">
              <a16:creationId xmlns:a16="http://schemas.microsoft.com/office/drawing/2014/main" id="{00000000-0008-0000-2C00-000003000000}"/>
            </a:ext>
          </a:extLst>
        </xdr:cNvPr>
        <xdr:cNvSpPr/>
      </xdr:nvSpPr>
      <xdr:spPr>
        <a:xfrm>
          <a:off x="5915024" y="2152650"/>
          <a:ext cx="581025" cy="400050"/>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EFE34B-A2E0-4994-B2E7-3D7F7919C137}" type="TxLink">
            <a:rPr lang="en-US" sz="1000" b="1" i="0" u="none" strike="noStrike">
              <a:solidFill>
                <a:schemeClr val="bg1"/>
              </a:solidFill>
              <a:latin typeface="Calibri"/>
              <a:cs typeface="Calibri"/>
            </a:rPr>
            <a:pPr algn="ctr"/>
            <a:t>16%</a:t>
          </a:fld>
          <a:endParaRPr lang="es-CO" sz="1000" b="1">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xdr:colOff>
      <xdr:row>6</xdr:row>
      <xdr:rowOff>0</xdr:rowOff>
    </xdr:from>
    <xdr:to>
      <xdr:col>6</xdr:col>
      <xdr:colOff>666751</xdr:colOff>
      <xdr:row>37</xdr:row>
      <xdr:rowOff>76200</xdr:rowOff>
    </xdr:to>
    <xdr:sp macro="" textlink="">
      <xdr:nvSpPr>
        <xdr:cNvPr id="2" name="Rectángulo 1">
          <a:extLst>
            <a:ext uri="{FF2B5EF4-FFF2-40B4-BE49-F238E27FC236}">
              <a16:creationId xmlns:a16="http://schemas.microsoft.com/office/drawing/2014/main" id="{00000000-0008-0000-2D00-000002000000}"/>
            </a:ext>
          </a:extLst>
        </xdr:cNvPr>
        <xdr:cNvSpPr/>
      </xdr:nvSpPr>
      <xdr:spPr>
        <a:xfrm>
          <a:off x="76201" y="1981200"/>
          <a:ext cx="4676775" cy="6010275"/>
        </a:xfrm>
        <a:prstGeom prst="rect">
          <a:avLst/>
        </a:prstGeom>
        <a:solidFill>
          <a:schemeClr val="bg1">
            <a:lumMod val="75000"/>
          </a:schemeClr>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86799</xdr:colOff>
      <xdr:row>6</xdr:row>
      <xdr:rowOff>96890</xdr:rowOff>
    </xdr:from>
    <xdr:to>
      <xdr:col>6</xdr:col>
      <xdr:colOff>638839</xdr:colOff>
      <xdr:row>9</xdr:row>
      <xdr:rowOff>52666</xdr:rowOff>
    </xdr:to>
    <xdr:sp macro="" textlink="">
      <xdr:nvSpPr>
        <xdr:cNvPr id="3" name="Rectángulo 2">
          <a:extLst>
            <a:ext uri="{FF2B5EF4-FFF2-40B4-BE49-F238E27FC236}">
              <a16:creationId xmlns:a16="http://schemas.microsoft.com/office/drawing/2014/main" id="{00000000-0008-0000-2D00-000003000000}"/>
            </a:ext>
            <a:ext uri="{147F2762-F138-4A5C-976F-8EAC2B608ADB}">
              <a16:predDERef xmlns:a16="http://schemas.microsoft.com/office/drawing/2014/main" pred="{00000000-0008-0000-3B00-000002000000}"/>
            </a:ext>
          </a:extLst>
        </xdr:cNvPr>
        <xdr:cNvSpPr/>
      </xdr:nvSpPr>
      <xdr:spPr>
        <a:xfrm>
          <a:off x="162999" y="2078090"/>
          <a:ext cx="4562065" cy="555851"/>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indent="0" algn="ctr"/>
          <a:r>
            <a:rPr lang="en-US" sz="1800" b="1">
              <a:solidFill>
                <a:srgbClr val="000000"/>
              </a:solidFill>
              <a:latin typeface="Arial" panose="020B0604020202020204" pitchFamily="34" charset="0"/>
              <a:cs typeface="Arial" panose="020B0604020202020204" pitchFamily="34" charset="0"/>
            </a:rPr>
            <a:t>GESTIÓN DEL PROCESO</a:t>
          </a:r>
        </a:p>
      </xdr:txBody>
    </xdr:sp>
    <xdr:clientData/>
  </xdr:twoCellAnchor>
  <xdr:twoCellAnchor>
    <xdr:from>
      <xdr:col>6</xdr:col>
      <xdr:colOff>714375</xdr:colOff>
      <xdr:row>6</xdr:row>
      <xdr:rowOff>71438</xdr:rowOff>
    </xdr:from>
    <xdr:to>
      <xdr:col>28</xdr:col>
      <xdr:colOff>2152650</xdr:colOff>
      <xdr:row>9</xdr:row>
      <xdr:rowOff>143783</xdr:rowOff>
    </xdr:to>
    <xdr:grpSp>
      <xdr:nvGrpSpPr>
        <xdr:cNvPr id="4" name="Grupo 3">
          <a:extLst>
            <a:ext uri="{FF2B5EF4-FFF2-40B4-BE49-F238E27FC236}">
              <a16:creationId xmlns:a16="http://schemas.microsoft.com/office/drawing/2014/main" id="{00000000-0008-0000-2D00-000004000000}"/>
            </a:ext>
          </a:extLst>
        </xdr:cNvPr>
        <xdr:cNvGrpSpPr/>
      </xdr:nvGrpSpPr>
      <xdr:grpSpPr>
        <a:xfrm>
          <a:off x="4810125" y="2071688"/>
          <a:ext cx="18202275" cy="671059"/>
          <a:chOff x="5508625" y="841375"/>
          <a:chExt cx="15843250" cy="667658"/>
        </a:xfrm>
      </xdr:grpSpPr>
      <xdr:sp macro="" textlink="">
        <xdr:nvSpPr>
          <xdr:cNvPr id="5" name="Rectángulo 4">
            <a:extLst>
              <a:ext uri="{FF2B5EF4-FFF2-40B4-BE49-F238E27FC236}">
                <a16:creationId xmlns:a16="http://schemas.microsoft.com/office/drawing/2014/main" id="{00000000-0008-0000-2D00-000005000000}"/>
              </a:ext>
            </a:extLst>
          </xdr:cNvPr>
          <xdr:cNvSpPr/>
        </xdr:nvSpPr>
        <xdr:spPr>
          <a:xfrm>
            <a:off x="5508625" y="873125"/>
            <a:ext cx="15843250" cy="460376"/>
          </a:xfrm>
          <a:prstGeom prst="rect">
            <a:avLst/>
          </a:prstGeom>
          <a:solidFill>
            <a:schemeClr val="bg1">
              <a:lumMod val="8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sp macro="" textlink="">
        <xdr:nvSpPr>
          <xdr:cNvPr id="6" name="CuadroTexto 5">
            <a:extLst>
              <a:ext uri="{FF2B5EF4-FFF2-40B4-BE49-F238E27FC236}">
                <a16:creationId xmlns:a16="http://schemas.microsoft.com/office/drawing/2014/main" id="{00000000-0008-0000-2D00-000006000000}"/>
              </a:ext>
            </a:extLst>
          </xdr:cNvPr>
          <xdr:cNvSpPr txBox="1"/>
        </xdr:nvSpPr>
        <xdr:spPr>
          <a:xfrm>
            <a:off x="10699750" y="841375"/>
            <a:ext cx="5699125" cy="667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b="1">
                <a:solidFill>
                  <a:sysClr val="windowText" lastClr="000000"/>
                </a:solidFill>
              </a:rPr>
              <a:t>CUMPLIMIENTO DEL PROGRAMA</a:t>
            </a:r>
          </a:p>
        </xdr:txBody>
      </xdr:sp>
    </xdr:grpSp>
    <xdr:clientData/>
  </xdr:twoCellAnchor>
  <xdr:twoCellAnchor>
    <xdr:from>
      <xdr:col>1</xdr:col>
      <xdr:colOff>564284</xdr:colOff>
      <xdr:row>10</xdr:row>
      <xdr:rowOff>15874</xdr:rowOff>
    </xdr:from>
    <xdr:to>
      <xdr:col>6</xdr:col>
      <xdr:colOff>72158</xdr:colOff>
      <xdr:row>12</xdr:row>
      <xdr:rowOff>158749</xdr:rowOff>
    </xdr:to>
    <xdr:grpSp>
      <xdr:nvGrpSpPr>
        <xdr:cNvPr id="7" name="Grupo 6">
          <a:hlinkClick xmlns:r="http://schemas.openxmlformats.org/officeDocument/2006/relationships" r:id="rId1"/>
          <a:extLst>
            <a:ext uri="{FF2B5EF4-FFF2-40B4-BE49-F238E27FC236}">
              <a16:creationId xmlns:a16="http://schemas.microsoft.com/office/drawing/2014/main" id="{00000000-0008-0000-2D00-000007000000}"/>
            </a:ext>
          </a:extLst>
        </xdr:cNvPr>
        <xdr:cNvGrpSpPr/>
      </xdr:nvGrpSpPr>
      <xdr:grpSpPr>
        <a:xfrm>
          <a:off x="645927" y="2805338"/>
          <a:ext cx="3521981" cy="523875"/>
          <a:chOff x="8604250" y="3206749"/>
          <a:chExt cx="3524249" cy="523875"/>
        </a:xfrm>
      </xdr:grpSpPr>
      <xdr:sp macro="" textlink="">
        <xdr:nvSpPr>
          <xdr:cNvPr id="8" name="Rectángulo: esquinas redondeadas 7">
            <a:extLst>
              <a:ext uri="{FF2B5EF4-FFF2-40B4-BE49-F238E27FC236}">
                <a16:creationId xmlns:a16="http://schemas.microsoft.com/office/drawing/2014/main" id="{00000000-0008-0000-2D00-000008000000}"/>
              </a:ext>
            </a:extLst>
          </xdr:cNvPr>
          <xdr:cNvSpPr/>
        </xdr:nvSpPr>
        <xdr:spPr>
          <a:xfrm>
            <a:off x="9193114" y="3306536"/>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PROGRAMA DE GESTIÓN</a:t>
            </a:r>
          </a:p>
        </xdr:txBody>
      </xdr:sp>
      <xdr:sp macro="" textlink="">
        <xdr:nvSpPr>
          <xdr:cNvPr id="9" name="Freeform 129">
            <a:extLst>
              <a:ext uri="{FF2B5EF4-FFF2-40B4-BE49-F238E27FC236}">
                <a16:creationId xmlns:a16="http://schemas.microsoft.com/office/drawing/2014/main" id="{00000000-0008-0000-2D00-000009000000}"/>
              </a:ext>
            </a:extLst>
          </xdr:cNvPr>
          <xdr:cNvSpPr>
            <a:spLocks noEditPoints="1"/>
          </xdr:cNvSpPr>
        </xdr:nvSpPr>
        <xdr:spPr bwMode="auto">
          <a:xfrm>
            <a:off x="8604250" y="3206749"/>
            <a:ext cx="523875" cy="523875"/>
          </a:xfrm>
          <a:custGeom>
            <a:avLst/>
            <a:gdLst>
              <a:gd name="T0" fmla="*/ 88 w 176"/>
              <a:gd name="T1" fmla="*/ 136 h 176"/>
              <a:gd name="T2" fmla="*/ 88 w 176"/>
              <a:gd name="T3" fmla="*/ 48 h 176"/>
              <a:gd name="T4" fmla="*/ 88 w 176"/>
              <a:gd name="T5" fmla="*/ 72 h 176"/>
              <a:gd name="T6" fmla="*/ 88 w 176"/>
              <a:gd name="T7" fmla="*/ 48 h 176"/>
              <a:gd name="T8" fmla="*/ 51 w 176"/>
              <a:gd name="T9" fmla="*/ 72 h 176"/>
              <a:gd name="T10" fmla="*/ 84 w 176"/>
              <a:gd name="T11" fmla="*/ 103 h 176"/>
              <a:gd name="T12" fmla="*/ 88 w 176"/>
              <a:gd name="T13" fmla="*/ 80 h 176"/>
              <a:gd name="T14" fmla="*/ 80 w 176"/>
              <a:gd name="T15" fmla="*/ 88 h 176"/>
              <a:gd name="T16" fmla="*/ 92 w 176"/>
              <a:gd name="T17" fmla="*/ 103 h 176"/>
              <a:gd name="T18" fmla="*/ 125 w 176"/>
              <a:gd name="T19" fmla="*/ 72 h 176"/>
              <a:gd name="T20" fmla="*/ 162 w 176"/>
              <a:gd name="T21" fmla="*/ 68 h 176"/>
              <a:gd name="T22" fmla="*/ 159 w 176"/>
              <a:gd name="T23" fmla="*/ 34 h 176"/>
              <a:gd name="T24" fmla="*/ 134 w 176"/>
              <a:gd name="T25" fmla="*/ 17 h 176"/>
              <a:gd name="T26" fmla="*/ 106 w 176"/>
              <a:gd name="T27" fmla="*/ 6 h 176"/>
              <a:gd name="T28" fmla="*/ 70 w 176"/>
              <a:gd name="T29" fmla="*/ 6 h 176"/>
              <a:gd name="T30" fmla="*/ 42 w 176"/>
              <a:gd name="T31" fmla="*/ 17 h 176"/>
              <a:gd name="T32" fmla="*/ 17 w 176"/>
              <a:gd name="T33" fmla="*/ 34 h 176"/>
              <a:gd name="T34" fmla="*/ 14 w 176"/>
              <a:gd name="T35" fmla="*/ 68 h 176"/>
              <a:gd name="T36" fmla="*/ 0 w 176"/>
              <a:gd name="T37" fmla="*/ 100 h 176"/>
              <a:gd name="T38" fmla="*/ 22 w 176"/>
              <a:gd name="T39" fmla="*/ 126 h 176"/>
              <a:gd name="T40" fmla="*/ 34 w 176"/>
              <a:gd name="T41" fmla="*/ 159 h 176"/>
              <a:gd name="T42" fmla="*/ 50 w 176"/>
              <a:gd name="T43" fmla="*/ 154 h 176"/>
              <a:gd name="T44" fmla="*/ 76 w 176"/>
              <a:gd name="T45" fmla="*/ 176 h 176"/>
              <a:gd name="T46" fmla="*/ 108 w 176"/>
              <a:gd name="T47" fmla="*/ 162 h 176"/>
              <a:gd name="T48" fmla="*/ 138 w 176"/>
              <a:gd name="T49" fmla="*/ 160 h 176"/>
              <a:gd name="T50" fmla="*/ 159 w 176"/>
              <a:gd name="T51" fmla="*/ 134 h 176"/>
              <a:gd name="T52" fmla="*/ 170 w 176"/>
              <a:gd name="T53" fmla="*/ 106 h 176"/>
              <a:gd name="T54" fmla="*/ 170 w 176"/>
              <a:gd name="T55" fmla="*/ 70 h 176"/>
              <a:gd name="T56" fmla="*/ 160 w 176"/>
              <a:gd name="T57" fmla="*/ 100 h 176"/>
              <a:gd name="T58" fmla="*/ 147 w 176"/>
              <a:gd name="T59" fmla="*/ 130 h 176"/>
              <a:gd name="T60" fmla="*/ 138 w 176"/>
              <a:gd name="T61" fmla="*/ 152 h 176"/>
              <a:gd name="T62" fmla="*/ 122 w 176"/>
              <a:gd name="T63" fmla="*/ 147 h 176"/>
              <a:gd name="T64" fmla="*/ 98 w 176"/>
              <a:gd name="T65" fmla="*/ 168 h 176"/>
              <a:gd name="T66" fmla="*/ 76 w 176"/>
              <a:gd name="T67" fmla="*/ 160 h 176"/>
              <a:gd name="T68" fmla="*/ 50 w 176"/>
              <a:gd name="T69" fmla="*/ 146 h 176"/>
              <a:gd name="T70" fmla="*/ 38 w 176"/>
              <a:gd name="T71" fmla="*/ 152 h 176"/>
              <a:gd name="T72" fmla="*/ 29 w 176"/>
              <a:gd name="T73" fmla="*/ 122 h 176"/>
              <a:gd name="T74" fmla="*/ 8 w 176"/>
              <a:gd name="T75" fmla="*/ 98 h 176"/>
              <a:gd name="T76" fmla="*/ 16 w 176"/>
              <a:gd name="T77" fmla="*/ 76 h 176"/>
              <a:gd name="T78" fmla="*/ 29 w 176"/>
              <a:gd name="T79" fmla="*/ 46 h 176"/>
              <a:gd name="T80" fmla="*/ 38 w 176"/>
              <a:gd name="T81" fmla="*/ 24 h 176"/>
              <a:gd name="T82" fmla="*/ 54 w 176"/>
              <a:gd name="T83" fmla="*/ 29 h 176"/>
              <a:gd name="T84" fmla="*/ 78 w 176"/>
              <a:gd name="T85" fmla="*/ 8 h 176"/>
              <a:gd name="T86" fmla="*/ 100 w 176"/>
              <a:gd name="T87" fmla="*/ 16 h 176"/>
              <a:gd name="T88" fmla="*/ 126 w 176"/>
              <a:gd name="T89" fmla="*/ 30 h 176"/>
              <a:gd name="T90" fmla="*/ 152 w 176"/>
              <a:gd name="T91" fmla="*/ 38 h 176"/>
              <a:gd name="T92" fmla="*/ 147 w 176"/>
              <a:gd name="T93" fmla="*/ 54 h 176"/>
              <a:gd name="T94" fmla="*/ 168 w 176"/>
              <a:gd name="T95" fmla="*/ 78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76" h="176">
                <a:moveTo>
                  <a:pt x="88" y="40"/>
                </a:moveTo>
                <a:cubicBezTo>
                  <a:pt x="61" y="40"/>
                  <a:pt x="40" y="61"/>
                  <a:pt x="40" y="88"/>
                </a:cubicBezTo>
                <a:cubicBezTo>
                  <a:pt x="40" y="115"/>
                  <a:pt x="61" y="136"/>
                  <a:pt x="88" y="136"/>
                </a:cubicBezTo>
                <a:cubicBezTo>
                  <a:pt x="115" y="136"/>
                  <a:pt x="136" y="115"/>
                  <a:pt x="136" y="88"/>
                </a:cubicBezTo>
                <a:cubicBezTo>
                  <a:pt x="136" y="61"/>
                  <a:pt x="115" y="40"/>
                  <a:pt x="88" y="40"/>
                </a:cubicBezTo>
                <a:moveTo>
                  <a:pt x="88" y="48"/>
                </a:moveTo>
                <a:cubicBezTo>
                  <a:pt x="102" y="48"/>
                  <a:pt x="114" y="55"/>
                  <a:pt x="121" y="65"/>
                </a:cubicBezTo>
                <a:cubicBezTo>
                  <a:pt x="100" y="77"/>
                  <a:pt x="100" y="77"/>
                  <a:pt x="100" y="77"/>
                </a:cubicBezTo>
                <a:cubicBezTo>
                  <a:pt x="97" y="74"/>
                  <a:pt x="93" y="72"/>
                  <a:pt x="88" y="72"/>
                </a:cubicBezTo>
                <a:cubicBezTo>
                  <a:pt x="83" y="72"/>
                  <a:pt x="79" y="74"/>
                  <a:pt x="76" y="77"/>
                </a:cubicBezTo>
                <a:cubicBezTo>
                  <a:pt x="55" y="65"/>
                  <a:pt x="55" y="65"/>
                  <a:pt x="55" y="65"/>
                </a:cubicBezTo>
                <a:cubicBezTo>
                  <a:pt x="62" y="55"/>
                  <a:pt x="74" y="48"/>
                  <a:pt x="88" y="48"/>
                </a:cubicBezTo>
                <a:moveTo>
                  <a:pt x="84" y="128"/>
                </a:moveTo>
                <a:cubicBezTo>
                  <a:pt x="64" y="126"/>
                  <a:pt x="48" y="109"/>
                  <a:pt x="48" y="88"/>
                </a:cubicBezTo>
                <a:cubicBezTo>
                  <a:pt x="48" y="82"/>
                  <a:pt x="49" y="77"/>
                  <a:pt x="51" y="72"/>
                </a:cubicBezTo>
                <a:cubicBezTo>
                  <a:pt x="73" y="84"/>
                  <a:pt x="73" y="84"/>
                  <a:pt x="73" y="84"/>
                </a:cubicBezTo>
                <a:cubicBezTo>
                  <a:pt x="72" y="85"/>
                  <a:pt x="72" y="87"/>
                  <a:pt x="72" y="88"/>
                </a:cubicBezTo>
                <a:cubicBezTo>
                  <a:pt x="72" y="95"/>
                  <a:pt x="77" y="102"/>
                  <a:pt x="84" y="103"/>
                </a:cubicBezTo>
                <a:lnTo>
                  <a:pt x="84" y="128"/>
                </a:lnTo>
                <a:close/>
                <a:moveTo>
                  <a:pt x="80" y="88"/>
                </a:moveTo>
                <a:cubicBezTo>
                  <a:pt x="80" y="84"/>
                  <a:pt x="84" y="80"/>
                  <a:pt x="88" y="80"/>
                </a:cubicBezTo>
                <a:cubicBezTo>
                  <a:pt x="92" y="80"/>
                  <a:pt x="96" y="84"/>
                  <a:pt x="96" y="88"/>
                </a:cubicBezTo>
                <a:cubicBezTo>
                  <a:pt x="96" y="92"/>
                  <a:pt x="92" y="96"/>
                  <a:pt x="88" y="96"/>
                </a:cubicBezTo>
                <a:cubicBezTo>
                  <a:pt x="84" y="96"/>
                  <a:pt x="80" y="92"/>
                  <a:pt x="80" y="88"/>
                </a:cubicBezTo>
                <a:moveTo>
                  <a:pt x="128" y="88"/>
                </a:moveTo>
                <a:cubicBezTo>
                  <a:pt x="128" y="109"/>
                  <a:pt x="112" y="126"/>
                  <a:pt x="92" y="128"/>
                </a:cubicBezTo>
                <a:cubicBezTo>
                  <a:pt x="92" y="103"/>
                  <a:pt x="92" y="103"/>
                  <a:pt x="92" y="103"/>
                </a:cubicBezTo>
                <a:cubicBezTo>
                  <a:pt x="99" y="102"/>
                  <a:pt x="104" y="95"/>
                  <a:pt x="104" y="88"/>
                </a:cubicBezTo>
                <a:cubicBezTo>
                  <a:pt x="104" y="87"/>
                  <a:pt x="104" y="85"/>
                  <a:pt x="103" y="84"/>
                </a:cubicBezTo>
                <a:cubicBezTo>
                  <a:pt x="125" y="72"/>
                  <a:pt x="125" y="72"/>
                  <a:pt x="125" y="72"/>
                </a:cubicBezTo>
                <a:cubicBezTo>
                  <a:pt x="127" y="77"/>
                  <a:pt x="128" y="82"/>
                  <a:pt x="128" y="88"/>
                </a:cubicBezTo>
                <a:moveTo>
                  <a:pt x="170" y="70"/>
                </a:moveTo>
                <a:cubicBezTo>
                  <a:pt x="162" y="68"/>
                  <a:pt x="162" y="68"/>
                  <a:pt x="162" y="68"/>
                </a:cubicBezTo>
                <a:cubicBezTo>
                  <a:pt x="160" y="62"/>
                  <a:pt x="157" y="56"/>
                  <a:pt x="154" y="50"/>
                </a:cubicBezTo>
                <a:cubicBezTo>
                  <a:pt x="159" y="42"/>
                  <a:pt x="159" y="42"/>
                  <a:pt x="159" y="42"/>
                </a:cubicBezTo>
                <a:cubicBezTo>
                  <a:pt x="160" y="40"/>
                  <a:pt x="161" y="36"/>
                  <a:pt x="159" y="34"/>
                </a:cubicBezTo>
                <a:cubicBezTo>
                  <a:pt x="142" y="17"/>
                  <a:pt x="142" y="17"/>
                  <a:pt x="142" y="17"/>
                </a:cubicBezTo>
                <a:cubicBezTo>
                  <a:pt x="141" y="16"/>
                  <a:pt x="140" y="16"/>
                  <a:pt x="138" y="16"/>
                </a:cubicBezTo>
                <a:cubicBezTo>
                  <a:pt x="137" y="16"/>
                  <a:pt x="135" y="17"/>
                  <a:pt x="134" y="17"/>
                </a:cubicBezTo>
                <a:cubicBezTo>
                  <a:pt x="126" y="22"/>
                  <a:pt x="126" y="22"/>
                  <a:pt x="126" y="22"/>
                </a:cubicBezTo>
                <a:cubicBezTo>
                  <a:pt x="120" y="19"/>
                  <a:pt x="114" y="16"/>
                  <a:pt x="108" y="14"/>
                </a:cubicBezTo>
                <a:cubicBezTo>
                  <a:pt x="106" y="6"/>
                  <a:pt x="106" y="6"/>
                  <a:pt x="106" y="6"/>
                </a:cubicBezTo>
                <a:cubicBezTo>
                  <a:pt x="105" y="3"/>
                  <a:pt x="103" y="0"/>
                  <a:pt x="100" y="0"/>
                </a:cubicBezTo>
                <a:cubicBezTo>
                  <a:pt x="76" y="0"/>
                  <a:pt x="76" y="0"/>
                  <a:pt x="76" y="0"/>
                </a:cubicBezTo>
                <a:cubicBezTo>
                  <a:pt x="73" y="0"/>
                  <a:pt x="71" y="3"/>
                  <a:pt x="70" y="6"/>
                </a:cubicBezTo>
                <a:cubicBezTo>
                  <a:pt x="68" y="14"/>
                  <a:pt x="68" y="14"/>
                  <a:pt x="68" y="14"/>
                </a:cubicBezTo>
                <a:cubicBezTo>
                  <a:pt x="62" y="16"/>
                  <a:pt x="56" y="19"/>
                  <a:pt x="50" y="22"/>
                </a:cubicBezTo>
                <a:cubicBezTo>
                  <a:pt x="42" y="17"/>
                  <a:pt x="42" y="17"/>
                  <a:pt x="42" y="17"/>
                </a:cubicBezTo>
                <a:cubicBezTo>
                  <a:pt x="41" y="17"/>
                  <a:pt x="39" y="16"/>
                  <a:pt x="38" y="16"/>
                </a:cubicBezTo>
                <a:cubicBezTo>
                  <a:pt x="36" y="16"/>
                  <a:pt x="35" y="16"/>
                  <a:pt x="34" y="17"/>
                </a:cubicBezTo>
                <a:cubicBezTo>
                  <a:pt x="17" y="34"/>
                  <a:pt x="17" y="34"/>
                  <a:pt x="17" y="34"/>
                </a:cubicBezTo>
                <a:cubicBezTo>
                  <a:pt x="15" y="36"/>
                  <a:pt x="16" y="40"/>
                  <a:pt x="17" y="42"/>
                </a:cubicBezTo>
                <a:cubicBezTo>
                  <a:pt x="22" y="50"/>
                  <a:pt x="22" y="50"/>
                  <a:pt x="22" y="50"/>
                </a:cubicBezTo>
                <a:cubicBezTo>
                  <a:pt x="19" y="56"/>
                  <a:pt x="16" y="62"/>
                  <a:pt x="14" y="68"/>
                </a:cubicBezTo>
                <a:cubicBezTo>
                  <a:pt x="6" y="70"/>
                  <a:pt x="6" y="70"/>
                  <a:pt x="6" y="70"/>
                </a:cubicBezTo>
                <a:cubicBezTo>
                  <a:pt x="3" y="71"/>
                  <a:pt x="0" y="73"/>
                  <a:pt x="0" y="76"/>
                </a:cubicBezTo>
                <a:cubicBezTo>
                  <a:pt x="0" y="100"/>
                  <a:pt x="0" y="100"/>
                  <a:pt x="0" y="100"/>
                </a:cubicBezTo>
                <a:cubicBezTo>
                  <a:pt x="0" y="103"/>
                  <a:pt x="3" y="105"/>
                  <a:pt x="6" y="106"/>
                </a:cubicBezTo>
                <a:cubicBezTo>
                  <a:pt x="14" y="108"/>
                  <a:pt x="14" y="108"/>
                  <a:pt x="14" y="108"/>
                </a:cubicBezTo>
                <a:cubicBezTo>
                  <a:pt x="16" y="114"/>
                  <a:pt x="19" y="120"/>
                  <a:pt x="22" y="126"/>
                </a:cubicBezTo>
                <a:cubicBezTo>
                  <a:pt x="17" y="134"/>
                  <a:pt x="17" y="134"/>
                  <a:pt x="17" y="134"/>
                </a:cubicBezTo>
                <a:cubicBezTo>
                  <a:pt x="16" y="136"/>
                  <a:pt x="15" y="140"/>
                  <a:pt x="17" y="142"/>
                </a:cubicBezTo>
                <a:cubicBezTo>
                  <a:pt x="34" y="159"/>
                  <a:pt x="34" y="159"/>
                  <a:pt x="34" y="159"/>
                </a:cubicBezTo>
                <a:cubicBezTo>
                  <a:pt x="35" y="160"/>
                  <a:pt x="36" y="160"/>
                  <a:pt x="38" y="160"/>
                </a:cubicBezTo>
                <a:cubicBezTo>
                  <a:pt x="39" y="160"/>
                  <a:pt x="41" y="159"/>
                  <a:pt x="42" y="159"/>
                </a:cubicBezTo>
                <a:cubicBezTo>
                  <a:pt x="50" y="154"/>
                  <a:pt x="50" y="154"/>
                  <a:pt x="50" y="154"/>
                </a:cubicBezTo>
                <a:cubicBezTo>
                  <a:pt x="56" y="157"/>
                  <a:pt x="62" y="160"/>
                  <a:pt x="68" y="162"/>
                </a:cubicBezTo>
                <a:cubicBezTo>
                  <a:pt x="70" y="170"/>
                  <a:pt x="70" y="170"/>
                  <a:pt x="70" y="170"/>
                </a:cubicBezTo>
                <a:cubicBezTo>
                  <a:pt x="71" y="173"/>
                  <a:pt x="73" y="176"/>
                  <a:pt x="76" y="176"/>
                </a:cubicBezTo>
                <a:cubicBezTo>
                  <a:pt x="100" y="176"/>
                  <a:pt x="100" y="176"/>
                  <a:pt x="100" y="176"/>
                </a:cubicBezTo>
                <a:cubicBezTo>
                  <a:pt x="103" y="176"/>
                  <a:pt x="105" y="173"/>
                  <a:pt x="106" y="170"/>
                </a:cubicBezTo>
                <a:cubicBezTo>
                  <a:pt x="108" y="162"/>
                  <a:pt x="108" y="162"/>
                  <a:pt x="108" y="162"/>
                </a:cubicBezTo>
                <a:cubicBezTo>
                  <a:pt x="114" y="160"/>
                  <a:pt x="120" y="157"/>
                  <a:pt x="126" y="154"/>
                </a:cubicBezTo>
                <a:cubicBezTo>
                  <a:pt x="134" y="159"/>
                  <a:pt x="134" y="159"/>
                  <a:pt x="134" y="159"/>
                </a:cubicBezTo>
                <a:cubicBezTo>
                  <a:pt x="135" y="159"/>
                  <a:pt x="137" y="160"/>
                  <a:pt x="138" y="160"/>
                </a:cubicBezTo>
                <a:cubicBezTo>
                  <a:pt x="140" y="160"/>
                  <a:pt x="141" y="160"/>
                  <a:pt x="142" y="159"/>
                </a:cubicBezTo>
                <a:cubicBezTo>
                  <a:pt x="159" y="142"/>
                  <a:pt x="159" y="142"/>
                  <a:pt x="159" y="142"/>
                </a:cubicBezTo>
                <a:cubicBezTo>
                  <a:pt x="161" y="140"/>
                  <a:pt x="160" y="136"/>
                  <a:pt x="159" y="134"/>
                </a:cubicBezTo>
                <a:cubicBezTo>
                  <a:pt x="154" y="126"/>
                  <a:pt x="154" y="126"/>
                  <a:pt x="154" y="126"/>
                </a:cubicBezTo>
                <a:cubicBezTo>
                  <a:pt x="157" y="120"/>
                  <a:pt x="160" y="114"/>
                  <a:pt x="162" y="108"/>
                </a:cubicBezTo>
                <a:cubicBezTo>
                  <a:pt x="170" y="106"/>
                  <a:pt x="170" y="106"/>
                  <a:pt x="170" y="106"/>
                </a:cubicBezTo>
                <a:cubicBezTo>
                  <a:pt x="173" y="105"/>
                  <a:pt x="176" y="103"/>
                  <a:pt x="176" y="100"/>
                </a:cubicBezTo>
                <a:cubicBezTo>
                  <a:pt x="176" y="76"/>
                  <a:pt x="176" y="76"/>
                  <a:pt x="176" y="76"/>
                </a:cubicBezTo>
                <a:cubicBezTo>
                  <a:pt x="176" y="73"/>
                  <a:pt x="173" y="71"/>
                  <a:pt x="170" y="70"/>
                </a:cubicBezTo>
                <a:moveTo>
                  <a:pt x="168" y="98"/>
                </a:moveTo>
                <a:cubicBezTo>
                  <a:pt x="168" y="98"/>
                  <a:pt x="168" y="98"/>
                  <a:pt x="168" y="98"/>
                </a:cubicBezTo>
                <a:cubicBezTo>
                  <a:pt x="160" y="100"/>
                  <a:pt x="160" y="100"/>
                  <a:pt x="160" y="100"/>
                </a:cubicBezTo>
                <a:cubicBezTo>
                  <a:pt x="157" y="101"/>
                  <a:pt x="155" y="103"/>
                  <a:pt x="154" y="106"/>
                </a:cubicBezTo>
                <a:cubicBezTo>
                  <a:pt x="152" y="111"/>
                  <a:pt x="150" y="117"/>
                  <a:pt x="147" y="122"/>
                </a:cubicBezTo>
                <a:cubicBezTo>
                  <a:pt x="146" y="125"/>
                  <a:pt x="146" y="128"/>
                  <a:pt x="147" y="130"/>
                </a:cubicBezTo>
                <a:cubicBezTo>
                  <a:pt x="152" y="138"/>
                  <a:pt x="152" y="138"/>
                  <a:pt x="152" y="138"/>
                </a:cubicBezTo>
                <a:cubicBezTo>
                  <a:pt x="138" y="152"/>
                  <a:pt x="138" y="152"/>
                  <a:pt x="138" y="152"/>
                </a:cubicBezTo>
                <a:cubicBezTo>
                  <a:pt x="138" y="152"/>
                  <a:pt x="138" y="152"/>
                  <a:pt x="138" y="152"/>
                </a:cubicBezTo>
                <a:cubicBezTo>
                  <a:pt x="130" y="147"/>
                  <a:pt x="130" y="147"/>
                  <a:pt x="130" y="147"/>
                </a:cubicBezTo>
                <a:cubicBezTo>
                  <a:pt x="129" y="146"/>
                  <a:pt x="128" y="146"/>
                  <a:pt x="126" y="146"/>
                </a:cubicBezTo>
                <a:cubicBezTo>
                  <a:pt x="125" y="146"/>
                  <a:pt x="123" y="146"/>
                  <a:pt x="122" y="147"/>
                </a:cubicBezTo>
                <a:cubicBezTo>
                  <a:pt x="117" y="150"/>
                  <a:pt x="111" y="152"/>
                  <a:pt x="106" y="154"/>
                </a:cubicBezTo>
                <a:cubicBezTo>
                  <a:pt x="103" y="155"/>
                  <a:pt x="101" y="157"/>
                  <a:pt x="100" y="160"/>
                </a:cubicBezTo>
                <a:cubicBezTo>
                  <a:pt x="98" y="168"/>
                  <a:pt x="98" y="168"/>
                  <a:pt x="98" y="168"/>
                </a:cubicBezTo>
                <a:cubicBezTo>
                  <a:pt x="98" y="168"/>
                  <a:pt x="98" y="168"/>
                  <a:pt x="98" y="168"/>
                </a:cubicBezTo>
                <a:cubicBezTo>
                  <a:pt x="78" y="168"/>
                  <a:pt x="78" y="168"/>
                  <a:pt x="78" y="168"/>
                </a:cubicBezTo>
                <a:cubicBezTo>
                  <a:pt x="76" y="160"/>
                  <a:pt x="76" y="160"/>
                  <a:pt x="76" y="160"/>
                </a:cubicBezTo>
                <a:cubicBezTo>
                  <a:pt x="75" y="157"/>
                  <a:pt x="73" y="155"/>
                  <a:pt x="70" y="154"/>
                </a:cubicBezTo>
                <a:cubicBezTo>
                  <a:pt x="65" y="152"/>
                  <a:pt x="59" y="150"/>
                  <a:pt x="54" y="147"/>
                </a:cubicBezTo>
                <a:cubicBezTo>
                  <a:pt x="53" y="146"/>
                  <a:pt x="51" y="146"/>
                  <a:pt x="50" y="146"/>
                </a:cubicBezTo>
                <a:cubicBezTo>
                  <a:pt x="48" y="146"/>
                  <a:pt x="47" y="146"/>
                  <a:pt x="46" y="147"/>
                </a:cubicBezTo>
                <a:cubicBezTo>
                  <a:pt x="39" y="152"/>
                  <a:pt x="39" y="152"/>
                  <a:pt x="39" y="152"/>
                </a:cubicBezTo>
                <a:cubicBezTo>
                  <a:pt x="38" y="152"/>
                  <a:pt x="38" y="152"/>
                  <a:pt x="38" y="152"/>
                </a:cubicBezTo>
                <a:cubicBezTo>
                  <a:pt x="24" y="138"/>
                  <a:pt x="24" y="138"/>
                  <a:pt x="24" y="138"/>
                </a:cubicBezTo>
                <a:cubicBezTo>
                  <a:pt x="29" y="130"/>
                  <a:pt x="29" y="130"/>
                  <a:pt x="29" y="130"/>
                </a:cubicBezTo>
                <a:cubicBezTo>
                  <a:pt x="30" y="128"/>
                  <a:pt x="30" y="125"/>
                  <a:pt x="29" y="122"/>
                </a:cubicBezTo>
                <a:cubicBezTo>
                  <a:pt x="26" y="117"/>
                  <a:pt x="24" y="111"/>
                  <a:pt x="22" y="106"/>
                </a:cubicBezTo>
                <a:cubicBezTo>
                  <a:pt x="21" y="103"/>
                  <a:pt x="19" y="101"/>
                  <a:pt x="16" y="100"/>
                </a:cubicBezTo>
                <a:cubicBezTo>
                  <a:pt x="8" y="98"/>
                  <a:pt x="8" y="98"/>
                  <a:pt x="8" y="98"/>
                </a:cubicBezTo>
                <a:cubicBezTo>
                  <a:pt x="8" y="98"/>
                  <a:pt x="8" y="98"/>
                  <a:pt x="8" y="98"/>
                </a:cubicBezTo>
                <a:cubicBezTo>
                  <a:pt x="8" y="78"/>
                  <a:pt x="8" y="78"/>
                  <a:pt x="8" y="78"/>
                </a:cubicBezTo>
                <a:cubicBezTo>
                  <a:pt x="16" y="76"/>
                  <a:pt x="16" y="76"/>
                  <a:pt x="16" y="76"/>
                </a:cubicBezTo>
                <a:cubicBezTo>
                  <a:pt x="19" y="75"/>
                  <a:pt x="21" y="73"/>
                  <a:pt x="22" y="70"/>
                </a:cubicBezTo>
                <a:cubicBezTo>
                  <a:pt x="24" y="65"/>
                  <a:pt x="26" y="59"/>
                  <a:pt x="29" y="54"/>
                </a:cubicBezTo>
                <a:cubicBezTo>
                  <a:pt x="30" y="51"/>
                  <a:pt x="30" y="48"/>
                  <a:pt x="29" y="46"/>
                </a:cubicBezTo>
                <a:cubicBezTo>
                  <a:pt x="24" y="38"/>
                  <a:pt x="24" y="38"/>
                  <a:pt x="24" y="38"/>
                </a:cubicBezTo>
                <a:cubicBezTo>
                  <a:pt x="24" y="38"/>
                  <a:pt x="24" y="38"/>
                  <a:pt x="24" y="38"/>
                </a:cubicBezTo>
                <a:cubicBezTo>
                  <a:pt x="38" y="24"/>
                  <a:pt x="38" y="24"/>
                  <a:pt x="38" y="24"/>
                </a:cubicBezTo>
                <a:cubicBezTo>
                  <a:pt x="46" y="29"/>
                  <a:pt x="46" y="29"/>
                  <a:pt x="46" y="29"/>
                </a:cubicBezTo>
                <a:cubicBezTo>
                  <a:pt x="47" y="30"/>
                  <a:pt x="48" y="30"/>
                  <a:pt x="50" y="30"/>
                </a:cubicBezTo>
                <a:cubicBezTo>
                  <a:pt x="51" y="30"/>
                  <a:pt x="53" y="30"/>
                  <a:pt x="54" y="29"/>
                </a:cubicBezTo>
                <a:cubicBezTo>
                  <a:pt x="59" y="26"/>
                  <a:pt x="65" y="24"/>
                  <a:pt x="70" y="22"/>
                </a:cubicBezTo>
                <a:cubicBezTo>
                  <a:pt x="73" y="21"/>
                  <a:pt x="75" y="19"/>
                  <a:pt x="76" y="16"/>
                </a:cubicBezTo>
                <a:cubicBezTo>
                  <a:pt x="78" y="8"/>
                  <a:pt x="78" y="8"/>
                  <a:pt x="78" y="8"/>
                </a:cubicBezTo>
                <a:cubicBezTo>
                  <a:pt x="98" y="8"/>
                  <a:pt x="98" y="8"/>
                  <a:pt x="98" y="8"/>
                </a:cubicBezTo>
                <a:cubicBezTo>
                  <a:pt x="98" y="8"/>
                  <a:pt x="98" y="8"/>
                  <a:pt x="98" y="8"/>
                </a:cubicBezTo>
                <a:cubicBezTo>
                  <a:pt x="100" y="16"/>
                  <a:pt x="100" y="16"/>
                  <a:pt x="100" y="16"/>
                </a:cubicBezTo>
                <a:cubicBezTo>
                  <a:pt x="101" y="19"/>
                  <a:pt x="103" y="21"/>
                  <a:pt x="106" y="22"/>
                </a:cubicBezTo>
                <a:cubicBezTo>
                  <a:pt x="111" y="24"/>
                  <a:pt x="117" y="26"/>
                  <a:pt x="122" y="29"/>
                </a:cubicBezTo>
                <a:cubicBezTo>
                  <a:pt x="123" y="30"/>
                  <a:pt x="125" y="30"/>
                  <a:pt x="126" y="30"/>
                </a:cubicBezTo>
                <a:cubicBezTo>
                  <a:pt x="128" y="30"/>
                  <a:pt x="129" y="30"/>
                  <a:pt x="130" y="29"/>
                </a:cubicBezTo>
                <a:cubicBezTo>
                  <a:pt x="138" y="24"/>
                  <a:pt x="138" y="24"/>
                  <a:pt x="138" y="24"/>
                </a:cubicBezTo>
                <a:cubicBezTo>
                  <a:pt x="152" y="38"/>
                  <a:pt x="152" y="38"/>
                  <a:pt x="152" y="38"/>
                </a:cubicBezTo>
                <a:cubicBezTo>
                  <a:pt x="152" y="38"/>
                  <a:pt x="152" y="38"/>
                  <a:pt x="152" y="39"/>
                </a:cubicBezTo>
                <a:cubicBezTo>
                  <a:pt x="147" y="46"/>
                  <a:pt x="147" y="46"/>
                  <a:pt x="147" y="46"/>
                </a:cubicBezTo>
                <a:cubicBezTo>
                  <a:pt x="146" y="48"/>
                  <a:pt x="146" y="51"/>
                  <a:pt x="147" y="54"/>
                </a:cubicBezTo>
                <a:cubicBezTo>
                  <a:pt x="150" y="59"/>
                  <a:pt x="152" y="65"/>
                  <a:pt x="154" y="70"/>
                </a:cubicBezTo>
                <a:cubicBezTo>
                  <a:pt x="155" y="73"/>
                  <a:pt x="157" y="75"/>
                  <a:pt x="160" y="76"/>
                </a:cubicBezTo>
                <a:cubicBezTo>
                  <a:pt x="168" y="78"/>
                  <a:pt x="168" y="78"/>
                  <a:pt x="168" y="78"/>
                </a:cubicBezTo>
                <a:lnTo>
                  <a:pt x="168" y="98"/>
                </a:lnTo>
                <a:close/>
              </a:path>
            </a:pathLst>
          </a:custGeom>
          <a:solidFill>
            <a:schemeClr val="bg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1</xdr:col>
      <xdr:colOff>482021</xdr:colOff>
      <xdr:row>17</xdr:row>
      <xdr:rowOff>90922</xdr:rowOff>
    </xdr:from>
    <xdr:to>
      <xdr:col>6</xdr:col>
      <xdr:colOff>21646</xdr:colOff>
      <xdr:row>20</xdr:row>
      <xdr:rowOff>44232</xdr:rowOff>
    </xdr:to>
    <xdr:grpSp>
      <xdr:nvGrpSpPr>
        <xdr:cNvPr id="10" name="Grupo 9">
          <a:hlinkClick xmlns:r="http://schemas.openxmlformats.org/officeDocument/2006/relationships" r:id="rId2"/>
          <a:extLst>
            <a:ext uri="{FF2B5EF4-FFF2-40B4-BE49-F238E27FC236}">
              <a16:creationId xmlns:a16="http://schemas.microsoft.com/office/drawing/2014/main" id="{00000000-0008-0000-2D00-00000A000000}"/>
            </a:ext>
          </a:extLst>
        </xdr:cNvPr>
        <xdr:cNvGrpSpPr/>
      </xdr:nvGrpSpPr>
      <xdr:grpSpPr>
        <a:xfrm>
          <a:off x="563664" y="4213886"/>
          <a:ext cx="3553732" cy="524810"/>
          <a:chOff x="12636499" y="666750"/>
          <a:chExt cx="3556000" cy="524810"/>
        </a:xfrm>
      </xdr:grpSpPr>
      <xdr:grpSp>
        <xdr:nvGrpSpPr>
          <xdr:cNvPr id="11" name="Группа 509">
            <a:extLst>
              <a:ext uri="{FF2B5EF4-FFF2-40B4-BE49-F238E27FC236}">
                <a16:creationId xmlns:a16="http://schemas.microsoft.com/office/drawing/2014/main" id="{00000000-0008-0000-2D00-00000B000000}"/>
              </a:ext>
            </a:extLst>
          </xdr:cNvPr>
          <xdr:cNvGrpSpPr/>
        </xdr:nvGrpSpPr>
        <xdr:grpSpPr>
          <a:xfrm>
            <a:off x="12636499" y="666750"/>
            <a:ext cx="492125" cy="524810"/>
            <a:chOff x="3296180" y="3622389"/>
            <a:chExt cx="218124" cy="302560"/>
          </a:xfrm>
          <a:solidFill>
            <a:schemeClr val="bg1"/>
          </a:solidFill>
        </xdr:grpSpPr>
        <xdr:sp macro="" textlink="">
          <xdr:nvSpPr>
            <xdr:cNvPr id="13" name="Freeform 220">
              <a:extLst>
                <a:ext uri="{FF2B5EF4-FFF2-40B4-BE49-F238E27FC236}">
                  <a16:creationId xmlns:a16="http://schemas.microsoft.com/office/drawing/2014/main" id="{00000000-0008-0000-2D00-00000D000000}"/>
                </a:ext>
              </a:extLst>
            </xdr:cNvPr>
            <xdr:cNvSpPr>
              <a:spLocks noEditPoints="1"/>
            </xdr:cNvSpPr>
          </xdr:nvSpPr>
          <xdr:spPr bwMode="auto">
            <a:xfrm>
              <a:off x="3296180" y="3830663"/>
              <a:ext cx="66141" cy="94286"/>
            </a:xfrm>
            <a:custGeom>
              <a:avLst/>
              <a:gdLst>
                <a:gd name="T0" fmla="*/ 47 w 47"/>
                <a:gd name="T1" fmla="*/ 67 h 67"/>
                <a:gd name="T2" fmla="*/ 0 w 47"/>
                <a:gd name="T3" fmla="*/ 67 h 67"/>
                <a:gd name="T4" fmla="*/ 0 w 47"/>
                <a:gd name="T5" fmla="*/ 0 h 67"/>
                <a:gd name="T6" fmla="*/ 47 w 47"/>
                <a:gd name="T7" fmla="*/ 0 h 67"/>
                <a:gd name="T8" fmla="*/ 47 w 47"/>
                <a:gd name="T9" fmla="*/ 67 h 67"/>
                <a:gd name="T10" fmla="*/ 7 w 47"/>
                <a:gd name="T11" fmla="*/ 60 h 67"/>
                <a:gd name="T12" fmla="*/ 41 w 47"/>
                <a:gd name="T13" fmla="*/ 60 h 67"/>
                <a:gd name="T14" fmla="*/ 41 w 47"/>
                <a:gd name="T15" fmla="*/ 6 h 67"/>
                <a:gd name="T16" fmla="*/ 7 w 47"/>
                <a:gd name="T17" fmla="*/ 6 h 67"/>
                <a:gd name="T18" fmla="*/ 7 w 47"/>
                <a:gd name="T19" fmla="*/ 60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67">
                  <a:moveTo>
                    <a:pt x="47" y="67"/>
                  </a:moveTo>
                  <a:lnTo>
                    <a:pt x="0" y="67"/>
                  </a:lnTo>
                  <a:lnTo>
                    <a:pt x="0" y="0"/>
                  </a:lnTo>
                  <a:lnTo>
                    <a:pt x="47" y="0"/>
                  </a:lnTo>
                  <a:lnTo>
                    <a:pt x="47" y="67"/>
                  </a:lnTo>
                  <a:close/>
                  <a:moveTo>
                    <a:pt x="7" y="60"/>
                  </a:moveTo>
                  <a:lnTo>
                    <a:pt x="41" y="60"/>
                  </a:lnTo>
                  <a:lnTo>
                    <a:pt x="41" y="6"/>
                  </a:lnTo>
                  <a:lnTo>
                    <a:pt x="7" y="6"/>
                  </a:lnTo>
                  <a:lnTo>
                    <a:pt x="7" y="6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4" name="Freeform 221">
              <a:extLst>
                <a:ext uri="{FF2B5EF4-FFF2-40B4-BE49-F238E27FC236}">
                  <a16:creationId xmlns:a16="http://schemas.microsoft.com/office/drawing/2014/main" id="{00000000-0008-0000-2D00-00000E000000}"/>
                </a:ext>
              </a:extLst>
            </xdr:cNvPr>
            <xdr:cNvSpPr>
              <a:spLocks noEditPoints="1"/>
            </xdr:cNvSpPr>
          </xdr:nvSpPr>
          <xdr:spPr bwMode="auto">
            <a:xfrm>
              <a:off x="3448163" y="3702603"/>
              <a:ext cx="66141" cy="222346"/>
            </a:xfrm>
            <a:custGeom>
              <a:avLst/>
              <a:gdLst>
                <a:gd name="T0" fmla="*/ 47 w 47"/>
                <a:gd name="T1" fmla="*/ 158 h 158"/>
                <a:gd name="T2" fmla="*/ 0 w 47"/>
                <a:gd name="T3" fmla="*/ 158 h 158"/>
                <a:gd name="T4" fmla="*/ 0 w 47"/>
                <a:gd name="T5" fmla="*/ 0 h 158"/>
                <a:gd name="T6" fmla="*/ 47 w 47"/>
                <a:gd name="T7" fmla="*/ 0 h 158"/>
                <a:gd name="T8" fmla="*/ 47 w 47"/>
                <a:gd name="T9" fmla="*/ 158 h 158"/>
                <a:gd name="T10" fmla="*/ 7 w 47"/>
                <a:gd name="T11" fmla="*/ 151 h 158"/>
                <a:gd name="T12" fmla="*/ 40 w 47"/>
                <a:gd name="T13" fmla="*/ 151 h 158"/>
                <a:gd name="T14" fmla="*/ 40 w 47"/>
                <a:gd name="T15" fmla="*/ 7 h 158"/>
                <a:gd name="T16" fmla="*/ 7 w 47"/>
                <a:gd name="T17" fmla="*/ 7 h 158"/>
                <a:gd name="T18" fmla="*/ 7 w 47"/>
                <a:gd name="T19" fmla="*/ 151 h 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58">
                  <a:moveTo>
                    <a:pt x="47" y="158"/>
                  </a:moveTo>
                  <a:lnTo>
                    <a:pt x="0" y="158"/>
                  </a:lnTo>
                  <a:lnTo>
                    <a:pt x="0" y="0"/>
                  </a:lnTo>
                  <a:lnTo>
                    <a:pt x="47" y="0"/>
                  </a:lnTo>
                  <a:lnTo>
                    <a:pt x="47" y="158"/>
                  </a:lnTo>
                  <a:close/>
                  <a:moveTo>
                    <a:pt x="7" y="151"/>
                  </a:moveTo>
                  <a:lnTo>
                    <a:pt x="40" y="151"/>
                  </a:lnTo>
                  <a:lnTo>
                    <a:pt x="40" y="7"/>
                  </a:lnTo>
                  <a:lnTo>
                    <a:pt x="7" y="7"/>
                  </a:lnTo>
                  <a:lnTo>
                    <a:pt x="7" y="15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5" name="Freeform 222">
              <a:extLst>
                <a:ext uri="{FF2B5EF4-FFF2-40B4-BE49-F238E27FC236}">
                  <a16:creationId xmlns:a16="http://schemas.microsoft.com/office/drawing/2014/main" id="{00000000-0008-0000-2D00-00000F000000}"/>
                </a:ext>
              </a:extLst>
            </xdr:cNvPr>
            <xdr:cNvSpPr>
              <a:spLocks noEditPoints="1"/>
            </xdr:cNvSpPr>
          </xdr:nvSpPr>
          <xdr:spPr bwMode="auto">
            <a:xfrm>
              <a:off x="3372172" y="3768743"/>
              <a:ext cx="66141" cy="156206"/>
            </a:xfrm>
            <a:custGeom>
              <a:avLst/>
              <a:gdLst>
                <a:gd name="T0" fmla="*/ 47 w 47"/>
                <a:gd name="T1" fmla="*/ 111 h 111"/>
                <a:gd name="T2" fmla="*/ 0 w 47"/>
                <a:gd name="T3" fmla="*/ 111 h 111"/>
                <a:gd name="T4" fmla="*/ 0 w 47"/>
                <a:gd name="T5" fmla="*/ 0 h 111"/>
                <a:gd name="T6" fmla="*/ 47 w 47"/>
                <a:gd name="T7" fmla="*/ 0 h 111"/>
                <a:gd name="T8" fmla="*/ 47 w 47"/>
                <a:gd name="T9" fmla="*/ 111 h 111"/>
                <a:gd name="T10" fmla="*/ 7 w 47"/>
                <a:gd name="T11" fmla="*/ 104 h 111"/>
                <a:gd name="T12" fmla="*/ 40 w 47"/>
                <a:gd name="T13" fmla="*/ 104 h 111"/>
                <a:gd name="T14" fmla="*/ 40 w 47"/>
                <a:gd name="T15" fmla="*/ 7 h 111"/>
                <a:gd name="T16" fmla="*/ 7 w 47"/>
                <a:gd name="T17" fmla="*/ 7 h 111"/>
                <a:gd name="T18" fmla="*/ 7 w 47"/>
                <a:gd name="T19" fmla="*/ 104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11">
                  <a:moveTo>
                    <a:pt x="47" y="111"/>
                  </a:moveTo>
                  <a:lnTo>
                    <a:pt x="0" y="111"/>
                  </a:lnTo>
                  <a:lnTo>
                    <a:pt x="0" y="0"/>
                  </a:lnTo>
                  <a:lnTo>
                    <a:pt x="47" y="0"/>
                  </a:lnTo>
                  <a:lnTo>
                    <a:pt x="47" y="111"/>
                  </a:lnTo>
                  <a:close/>
                  <a:moveTo>
                    <a:pt x="7" y="104"/>
                  </a:moveTo>
                  <a:lnTo>
                    <a:pt x="40" y="104"/>
                  </a:lnTo>
                  <a:lnTo>
                    <a:pt x="40" y="7"/>
                  </a:lnTo>
                  <a:lnTo>
                    <a:pt x="7" y="7"/>
                  </a:lnTo>
                  <a:lnTo>
                    <a:pt x="7" y="10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6" name="Freeform 223">
              <a:extLst>
                <a:ext uri="{FF2B5EF4-FFF2-40B4-BE49-F238E27FC236}">
                  <a16:creationId xmlns:a16="http://schemas.microsoft.com/office/drawing/2014/main" id="{00000000-0008-0000-2D00-000010000000}"/>
                </a:ext>
              </a:extLst>
            </xdr:cNvPr>
            <xdr:cNvSpPr>
              <a:spLocks/>
            </xdr:cNvSpPr>
          </xdr:nvSpPr>
          <xdr:spPr bwMode="auto">
            <a:xfrm>
              <a:off x="3317289" y="3623797"/>
              <a:ext cx="180128" cy="181536"/>
            </a:xfrm>
            <a:custGeom>
              <a:avLst/>
              <a:gdLst>
                <a:gd name="T0" fmla="*/ 124 w 128"/>
                <a:gd name="T1" fmla="*/ 0 h 129"/>
                <a:gd name="T2" fmla="*/ 128 w 128"/>
                <a:gd name="T3" fmla="*/ 5 h 129"/>
                <a:gd name="T4" fmla="*/ 4 w 128"/>
                <a:gd name="T5" fmla="*/ 129 h 129"/>
                <a:gd name="T6" fmla="*/ 0 w 128"/>
                <a:gd name="T7" fmla="*/ 124 h 129"/>
                <a:gd name="T8" fmla="*/ 124 w 128"/>
                <a:gd name="T9" fmla="*/ 0 h 129"/>
              </a:gdLst>
              <a:ahLst/>
              <a:cxnLst>
                <a:cxn ang="0">
                  <a:pos x="T0" y="T1"/>
                </a:cxn>
                <a:cxn ang="0">
                  <a:pos x="T2" y="T3"/>
                </a:cxn>
                <a:cxn ang="0">
                  <a:pos x="T4" y="T5"/>
                </a:cxn>
                <a:cxn ang="0">
                  <a:pos x="T6" y="T7"/>
                </a:cxn>
                <a:cxn ang="0">
                  <a:pos x="T8" y="T9"/>
                </a:cxn>
              </a:cxnLst>
              <a:rect l="0" t="0" r="r" b="b"/>
              <a:pathLst>
                <a:path w="128" h="129">
                  <a:moveTo>
                    <a:pt x="124" y="0"/>
                  </a:moveTo>
                  <a:lnTo>
                    <a:pt x="128" y="5"/>
                  </a:lnTo>
                  <a:lnTo>
                    <a:pt x="4" y="129"/>
                  </a:lnTo>
                  <a:lnTo>
                    <a:pt x="0" y="124"/>
                  </a:lnTo>
                  <a:lnTo>
                    <a:pt x="12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7" name="Freeform 224">
              <a:extLst>
                <a:ext uri="{FF2B5EF4-FFF2-40B4-BE49-F238E27FC236}">
                  <a16:creationId xmlns:a16="http://schemas.microsoft.com/office/drawing/2014/main" id="{00000000-0008-0000-2D00-000011000000}"/>
                </a:ext>
              </a:extLst>
            </xdr:cNvPr>
            <xdr:cNvSpPr>
              <a:spLocks/>
            </xdr:cNvSpPr>
          </xdr:nvSpPr>
          <xdr:spPr bwMode="auto">
            <a:xfrm>
              <a:off x="3442534" y="3622389"/>
              <a:ext cx="57698" cy="56290"/>
            </a:xfrm>
            <a:custGeom>
              <a:avLst/>
              <a:gdLst>
                <a:gd name="T0" fmla="*/ 41 w 41"/>
                <a:gd name="T1" fmla="*/ 40 h 40"/>
                <a:gd name="T2" fmla="*/ 34 w 41"/>
                <a:gd name="T3" fmla="*/ 40 h 40"/>
                <a:gd name="T4" fmla="*/ 34 w 41"/>
                <a:gd name="T5" fmla="*/ 6 h 40"/>
                <a:gd name="T6" fmla="*/ 0 w 41"/>
                <a:gd name="T7" fmla="*/ 6 h 40"/>
                <a:gd name="T8" fmla="*/ 0 w 41"/>
                <a:gd name="T9" fmla="*/ 0 h 40"/>
                <a:gd name="T10" fmla="*/ 37 w 41"/>
                <a:gd name="T11" fmla="*/ 0 h 40"/>
                <a:gd name="T12" fmla="*/ 41 w 41"/>
                <a:gd name="T13" fmla="*/ 3 h 40"/>
                <a:gd name="T14" fmla="*/ 41 w 41"/>
                <a:gd name="T15" fmla="*/ 40 h 4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1" h="40">
                  <a:moveTo>
                    <a:pt x="41" y="40"/>
                  </a:moveTo>
                  <a:lnTo>
                    <a:pt x="34" y="40"/>
                  </a:lnTo>
                  <a:lnTo>
                    <a:pt x="34" y="6"/>
                  </a:lnTo>
                  <a:lnTo>
                    <a:pt x="0" y="6"/>
                  </a:lnTo>
                  <a:lnTo>
                    <a:pt x="0" y="0"/>
                  </a:lnTo>
                  <a:lnTo>
                    <a:pt x="37" y="0"/>
                  </a:lnTo>
                  <a:lnTo>
                    <a:pt x="41" y="3"/>
                  </a:lnTo>
                  <a:lnTo>
                    <a:pt x="41" y="4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sp macro="" textlink="">
        <xdr:nvSpPr>
          <xdr:cNvPr id="12" name="Rectángulo: esquinas redondeadas 11">
            <a:extLst>
              <a:ext uri="{FF2B5EF4-FFF2-40B4-BE49-F238E27FC236}">
                <a16:creationId xmlns:a16="http://schemas.microsoft.com/office/drawing/2014/main" id="{00000000-0008-0000-2D00-00000C000000}"/>
              </a:ext>
            </a:extLst>
          </xdr:cNvPr>
          <xdr:cNvSpPr/>
        </xdr:nvSpPr>
        <xdr:spPr>
          <a:xfrm>
            <a:off x="13257114" y="845912"/>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INDICADOR DE CUMPLIMIENTO</a:t>
            </a:r>
          </a:p>
        </xdr:txBody>
      </xdr:sp>
    </xdr:grpSp>
    <xdr:clientData/>
  </xdr:twoCellAnchor>
  <xdr:twoCellAnchor>
    <xdr:from>
      <xdr:col>7</xdr:col>
      <xdr:colOff>111124</xdr:colOff>
      <xdr:row>9</xdr:row>
      <xdr:rowOff>150813</xdr:rowOff>
    </xdr:from>
    <xdr:to>
      <xdr:col>20</xdr:col>
      <xdr:colOff>404812</xdr:colOff>
      <xdr:row>36</xdr:row>
      <xdr:rowOff>47624</xdr:rowOff>
    </xdr:to>
    <xdr:graphicFrame macro="">
      <xdr:nvGraphicFramePr>
        <xdr:cNvPr id="18" name="Gráfico 17">
          <a:extLst>
            <a:ext uri="{FF2B5EF4-FFF2-40B4-BE49-F238E27FC236}">
              <a16:creationId xmlns:a16="http://schemas.microsoft.com/office/drawing/2014/main" id="{00000000-0008-0000-2D00-000012000000}"/>
            </a:ext>
            <a:ext uri="{147F2762-F138-4A5C-976F-8EAC2B608ADB}">
              <a16:predDERef xmlns:a16="http://schemas.microsoft.com/office/drawing/2014/main" pred="{00000000-0008-0000-3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561397</xdr:colOff>
      <xdr:row>21</xdr:row>
      <xdr:rowOff>170295</xdr:rowOff>
    </xdr:from>
    <xdr:to>
      <xdr:col>6</xdr:col>
      <xdr:colOff>5772</xdr:colOff>
      <xdr:row>24</xdr:row>
      <xdr:rowOff>90919</xdr:rowOff>
    </xdr:to>
    <xdr:grpSp>
      <xdr:nvGrpSpPr>
        <xdr:cNvPr id="19" name="Grupo 18">
          <a:hlinkClick xmlns:r="http://schemas.openxmlformats.org/officeDocument/2006/relationships" r:id="rId4"/>
          <a:extLst>
            <a:ext uri="{FF2B5EF4-FFF2-40B4-BE49-F238E27FC236}">
              <a16:creationId xmlns:a16="http://schemas.microsoft.com/office/drawing/2014/main" id="{00000000-0008-0000-2D00-000013000000}"/>
            </a:ext>
          </a:extLst>
        </xdr:cNvPr>
        <xdr:cNvGrpSpPr/>
      </xdr:nvGrpSpPr>
      <xdr:grpSpPr>
        <a:xfrm>
          <a:off x="643040" y="5055259"/>
          <a:ext cx="3458482" cy="492124"/>
          <a:chOff x="10604500" y="1063625"/>
          <a:chExt cx="3460750" cy="492124"/>
        </a:xfrm>
      </xdr:grpSpPr>
      <xdr:sp macro="" textlink="">
        <xdr:nvSpPr>
          <xdr:cNvPr id="20" name="Rectángulo: esquinas redondeadas 33">
            <a:extLst>
              <a:ext uri="{FF2B5EF4-FFF2-40B4-BE49-F238E27FC236}">
                <a16:creationId xmlns:a16="http://schemas.microsoft.com/office/drawing/2014/main" id="{00000000-0008-0000-2D00-000014000000}"/>
              </a:ext>
            </a:extLst>
          </xdr:cNvPr>
          <xdr:cNvSpPr/>
        </xdr:nvSpPr>
        <xdr:spPr>
          <a:xfrm>
            <a:off x="11129865" y="1179287"/>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INDICE</a:t>
            </a:r>
            <a:r>
              <a:rPr lang="es-CO" sz="1400" b="1" baseline="0">
                <a:solidFill>
                  <a:sysClr val="windowText" lastClr="000000"/>
                </a:solidFill>
              </a:rPr>
              <a:t> DE FRECUENCIA DE AT </a:t>
            </a:r>
            <a:endParaRPr lang="es-CO" sz="1400" b="1">
              <a:solidFill>
                <a:sysClr val="windowText" lastClr="000000"/>
              </a:solidFill>
            </a:endParaRPr>
          </a:p>
        </xdr:txBody>
      </xdr:sp>
      <xdr:grpSp>
        <xdr:nvGrpSpPr>
          <xdr:cNvPr id="21" name="Группа 510">
            <a:extLst>
              <a:ext uri="{FF2B5EF4-FFF2-40B4-BE49-F238E27FC236}">
                <a16:creationId xmlns:a16="http://schemas.microsoft.com/office/drawing/2014/main" id="{00000000-0008-0000-2D00-000015000000}"/>
              </a:ext>
            </a:extLst>
          </xdr:cNvPr>
          <xdr:cNvGrpSpPr/>
        </xdr:nvGrpSpPr>
        <xdr:grpSpPr>
          <a:xfrm>
            <a:off x="10604500" y="1063625"/>
            <a:ext cx="428625" cy="492124"/>
            <a:chOff x="3646586" y="3622389"/>
            <a:chExt cx="302560" cy="302560"/>
          </a:xfrm>
          <a:solidFill>
            <a:schemeClr val="bg1"/>
          </a:solidFill>
        </xdr:grpSpPr>
        <xdr:sp macro="" textlink="">
          <xdr:nvSpPr>
            <xdr:cNvPr id="22" name="Freeform 225">
              <a:extLst>
                <a:ext uri="{FF2B5EF4-FFF2-40B4-BE49-F238E27FC236}">
                  <a16:creationId xmlns:a16="http://schemas.microsoft.com/office/drawing/2014/main" id="{00000000-0008-0000-2D00-000016000000}"/>
                </a:ext>
              </a:extLst>
            </xdr:cNvPr>
            <xdr:cNvSpPr>
              <a:spLocks noEditPoints="1"/>
            </xdr:cNvSpPr>
          </xdr:nvSpPr>
          <xdr:spPr bwMode="auto">
            <a:xfrm>
              <a:off x="3646586" y="3660385"/>
              <a:ext cx="264564" cy="264564"/>
            </a:xfrm>
            <a:custGeom>
              <a:avLst/>
              <a:gdLst>
                <a:gd name="T0" fmla="*/ 112 w 224"/>
                <a:gd name="T1" fmla="*/ 224 h 224"/>
                <a:gd name="T2" fmla="*/ 33 w 224"/>
                <a:gd name="T3" fmla="*/ 192 h 224"/>
                <a:gd name="T4" fmla="*/ 0 w 224"/>
                <a:gd name="T5" fmla="*/ 112 h 224"/>
                <a:gd name="T6" fmla="*/ 32 w 224"/>
                <a:gd name="T7" fmla="*/ 33 h 224"/>
                <a:gd name="T8" fmla="*/ 112 w 224"/>
                <a:gd name="T9" fmla="*/ 0 h 224"/>
                <a:gd name="T10" fmla="*/ 116 w 224"/>
                <a:gd name="T11" fmla="*/ 0 h 224"/>
                <a:gd name="T12" fmla="*/ 116 w 224"/>
                <a:gd name="T13" fmla="*/ 108 h 224"/>
                <a:gd name="T14" fmla="*/ 224 w 224"/>
                <a:gd name="T15" fmla="*/ 108 h 224"/>
                <a:gd name="T16" fmla="*/ 224 w 224"/>
                <a:gd name="T17" fmla="*/ 112 h 224"/>
                <a:gd name="T18" fmla="*/ 191 w 224"/>
                <a:gd name="T19" fmla="*/ 192 h 224"/>
                <a:gd name="T20" fmla="*/ 112 w 224"/>
                <a:gd name="T21" fmla="*/ 224 h 224"/>
                <a:gd name="T22" fmla="*/ 112 w 224"/>
                <a:gd name="T23" fmla="*/ 224 h 224"/>
                <a:gd name="T24" fmla="*/ 108 w 224"/>
                <a:gd name="T25" fmla="*/ 8 h 224"/>
                <a:gd name="T26" fmla="*/ 38 w 224"/>
                <a:gd name="T27" fmla="*/ 39 h 224"/>
                <a:gd name="T28" fmla="*/ 8 w 224"/>
                <a:gd name="T29" fmla="*/ 112 h 224"/>
                <a:gd name="T30" fmla="*/ 38 w 224"/>
                <a:gd name="T31" fmla="*/ 186 h 224"/>
                <a:gd name="T32" fmla="*/ 112 w 224"/>
                <a:gd name="T33" fmla="*/ 216 h 224"/>
                <a:gd name="T34" fmla="*/ 112 w 224"/>
                <a:gd name="T35" fmla="*/ 216 h 224"/>
                <a:gd name="T36" fmla="*/ 112 w 224"/>
                <a:gd name="T37" fmla="*/ 216 h 224"/>
                <a:gd name="T38" fmla="*/ 185 w 224"/>
                <a:gd name="T39" fmla="*/ 186 h 224"/>
                <a:gd name="T40" fmla="*/ 216 w 224"/>
                <a:gd name="T41" fmla="*/ 116 h 224"/>
                <a:gd name="T42" fmla="*/ 108 w 224"/>
                <a:gd name="T43" fmla="*/ 116 h 224"/>
                <a:gd name="T44" fmla="*/ 108 w 224"/>
                <a:gd name="T45" fmla="*/ 8 h 2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224" h="224">
                  <a:moveTo>
                    <a:pt x="112" y="224"/>
                  </a:moveTo>
                  <a:cubicBezTo>
                    <a:pt x="82" y="224"/>
                    <a:pt x="54" y="213"/>
                    <a:pt x="33" y="192"/>
                  </a:cubicBezTo>
                  <a:cubicBezTo>
                    <a:pt x="11" y="170"/>
                    <a:pt x="0" y="142"/>
                    <a:pt x="0" y="112"/>
                  </a:cubicBezTo>
                  <a:cubicBezTo>
                    <a:pt x="0" y="82"/>
                    <a:pt x="11" y="54"/>
                    <a:pt x="32" y="33"/>
                  </a:cubicBezTo>
                  <a:cubicBezTo>
                    <a:pt x="53" y="12"/>
                    <a:pt x="82" y="0"/>
                    <a:pt x="112" y="0"/>
                  </a:cubicBezTo>
                  <a:cubicBezTo>
                    <a:pt x="116" y="0"/>
                    <a:pt x="116" y="0"/>
                    <a:pt x="116" y="0"/>
                  </a:cubicBezTo>
                  <a:cubicBezTo>
                    <a:pt x="116" y="108"/>
                    <a:pt x="116" y="108"/>
                    <a:pt x="116" y="108"/>
                  </a:cubicBezTo>
                  <a:cubicBezTo>
                    <a:pt x="224" y="108"/>
                    <a:pt x="224" y="108"/>
                    <a:pt x="224" y="108"/>
                  </a:cubicBezTo>
                  <a:cubicBezTo>
                    <a:pt x="224" y="112"/>
                    <a:pt x="224" y="112"/>
                    <a:pt x="224" y="112"/>
                  </a:cubicBezTo>
                  <a:cubicBezTo>
                    <a:pt x="224" y="142"/>
                    <a:pt x="212" y="170"/>
                    <a:pt x="191" y="192"/>
                  </a:cubicBezTo>
                  <a:cubicBezTo>
                    <a:pt x="170" y="213"/>
                    <a:pt x="142" y="224"/>
                    <a:pt x="112" y="224"/>
                  </a:cubicBezTo>
                  <a:cubicBezTo>
                    <a:pt x="112" y="224"/>
                    <a:pt x="112" y="224"/>
                    <a:pt x="112" y="224"/>
                  </a:cubicBezTo>
                  <a:close/>
                  <a:moveTo>
                    <a:pt x="108" y="8"/>
                  </a:moveTo>
                  <a:cubicBezTo>
                    <a:pt x="81" y="9"/>
                    <a:pt x="57" y="20"/>
                    <a:pt x="38" y="39"/>
                  </a:cubicBezTo>
                  <a:cubicBezTo>
                    <a:pt x="18" y="58"/>
                    <a:pt x="8" y="84"/>
                    <a:pt x="8" y="112"/>
                  </a:cubicBezTo>
                  <a:cubicBezTo>
                    <a:pt x="8" y="140"/>
                    <a:pt x="19" y="166"/>
                    <a:pt x="38" y="186"/>
                  </a:cubicBezTo>
                  <a:cubicBezTo>
                    <a:pt x="58" y="205"/>
                    <a:pt x="84" y="216"/>
                    <a:pt x="112" y="216"/>
                  </a:cubicBezTo>
                  <a:cubicBezTo>
                    <a:pt x="112" y="216"/>
                    <a:pt x="112" y="216"/>
                    <a:pt x="112" y="216"/>
                  </a:cubicBezTo>
                  <a:cubicBezTo>
                    <a:pt x="112" y="216"/>
                    <a:pt x="112" y="216"/>
                    <a:pt x="112" y="216"/>
                  </a:cubicBezTo>
                  <a:cubicBezTo>
                    <a:pt x="139" y="216"/>
                    <a:pt x="166" y="205"/>
                    <a:pt x="185" y="186"/>
                  </a:cubicBezTo>
                  <a:cubicBezTo>
                    <a:pt x="204" y="167"/>
                    <a:pt x="215" y="143"/>
                    <a:pt x="216" y="116"/>
                  </a:cubicBezTo>
                  <a:cubicBezTo>
                    <a:pt x="108" y="116"/>
                    <a:pt x="108" y="116"/>
                    <a:pt x="108" y="116"/>
                  </a:cubicBezTo>
                  <a:lnTo>
                    <a:pt x="108" y="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3" name="Freeform 226">
              <a:extLst>
                <a:ext uri="{FF2B5EF4-FFF2-40B4-BE49-F238E27FC236}">
                  <a16:creationId xmlns:a16="http://schemas.microsoft.com/office/drawing/2014/main" id="{00000000-0008-0000-2D00-000017000000}"/>
                </a:ext>
              </a:extLst>
            </xdr:cNvPr>
            <xdr:cNvSpPr>
              <a:spLocks noEditPoints="1"/>
            </xdr:cNvSpPr>
          </xdr:nvSpPr>
          <xdr:spPr bwMode="auto">
            <a:xfrm>
              <a:off x="3812642" y="3622389"/>
              <a:ext cx="136504" cy="136504"/>
            </a:xfrm>
            <a:custGeom>
              <a:avLst/>
              <a:gdLst>
                <a:gd name="T0" fmla="*/ 116 w 116"/>
                <a:gd name="T1" fmla="*/ 116 h 116"/>
                <a:gd name="T2" fmla="*/ 0 w 116"/>
                <a:gd name="T3" fmla="*/ 116 h 116"/>
                <a:gd name="T4" fmla="*/ 0 w 116"/>
                <a:gd name="T5" fmla="*/ 0 h 116"/>
                <a:gd name="T6" fmla="*/ 4 w 116"/>
                <a:gd name="T7" fmla="*/ 0 h 116"/>
                <a:gd name="T8" fmla="*/ 83 w 116"/>
                <a:gd name="T9" fmla="*/ 33 h 116"/>
                <a:gd name="T10" fmla="*/ 116 w 116"/>
                <a:gd name="T11" fmla="*/ 112 h 116"/>
                <a:gd name="T12" fmla="*/ 116 w 116"/>
                <a:gd name="T13" fmla="*/ 116 h 116"/>
                <a:gd name="T14" fmla="*/ 8 w 116"/>
                <a:gd name="T15" fmla="*/ 108 h 116"/>
                <a:gd name="T16" fmla="*/ 108 w 116"/>
                <a:gd name="T17" fmla="*/ 108 h 116"/>
                <a:gd name="T18" fmla="*/ 77 w 116"/>
                <a:gd name="T19" fmla="*/ 39 h 116"/>
                <a:gd name="T20" fmla="*/ 8 w 116"/>
                <a:gd name="T21" fmla="*/ 8 h 116"/>
                <a:gd name="T22" fmla="*/ 8 w 116"/>
                <a:gd name="T23" fmla="*/ 108 h 1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6" h="116">
                  <a:moveTo>
                    <a:pt x="116" y="116"/>
                  </a:moveTo>
                  <a:cubicBezTo>
                    <a:pt x="0" y="116"/>
                    <a:pt x="0" y="116"/>
                    <a:pt x="0" y="116"/>
                  </a:cubicBezTo>
                  <a:cubicBezTo>
                    <a:pt x="0" y="0"/>
                    <a:pt x="0" y="0"/>
                    <a:pt x="0" y="0"/>
                  </a:cubicBezTo>
                  <a:cubicBezTo>
                    <a:pt x="4" y="0"/>
                    <a:pt x="4" y="0"/>
                    <a:pt x="4" y="0"/>
                  </a:cubicBezTo>
                  <a:cubicBezTo>
                    <a:pt x="34" y="0"/>
                    <a:pt x="62" y="12"/>
                    <a:pt x="83" y="33"/>
                  </a:cubicBezTo>
                  <a:cubicBezTo>
                    <a:pt x="104" y="54"/>
                    <a:pt x="116" y="82"/>
                    <a:pt x="116" y="112"/>
                  </a:cubicBezTo>
                  <a:lnTo>
                    <a:pt x="116" y="116"/>
                  </a:lnTo>
                  <a:close/>
                  <a:moveTo>
                    <a:pt x="8" y="108"/>
                  </a:moveTo>
                  <a:cubicBezTo>
                    <a:pt x="108" y="108"/>
                    <a:pt x="108" y="108"/>
                    <a:pt x="108" y="108"/>
                  </a:cubicBezTo>
                  <a:cubicBezTo>
                    <a:pt x="107" y="82"/>
                    <a:pt x="96" y="57"/>
                    <a:pt x="77" y="39"/>
                  </a:cubicBezTo>
                  <a:cubicBezTo>
                    <a:pt x="59" y="20"/>
                    <a:pt x="34" y="9"/>
                    <a:pt x="8" y="8"/>
                  </a:cubicBezTo>
                  <a:lnTo>
                    <a:pt x="8" y="1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594590</xdr:colOff>
      <xdr:row>25</xdr:row>
      <xdr:rowOff>183281</xdr:rowOff>
    </xdr:from>
    <xdr:to>
      <xdr:col>6</xdr:col>
      <xdr:colOff>7215</xdr:colOff>
      <xdr:row>28</xdr:row>
      <xdr:rowOff>56282</xdr:rowOff>
    </xdr:to>
    <xdr:grpSp>
      <xdr:nvGrpSpPr>
        <xdr:cNvPr id="24" name="Grupo 23">
          <a:hlinkClick xmlns:r="http://schemas.openxmlformats.org/officeDocument/2006/relationships" r:id="rId5"/>
          <a:extLst>
            <a:ext uri="{FF2B5EF4-FFF2-40B4-BE49-F238E27FC236}">
              <a16:creationId xmlns:a16="http://schemas.microsoft.com/office/drawing/2014/main" id="{00000000-0008-0000-2D00-000018000000}"/>
            </a:ext>
          </a:extLst>
        </xdr:cNvPr>
        <xdr:cNvGrpSpPr/>
      </xdr:nvGrpSpPr>
      <xdr:grpSpPr>
        <a:xfrm>
          <a:off x="676233" y="5830245"/>
          <a:ext cx="3426732" cy="444501"/>
          <a:chOff x="12414250" y="460374"/>
          <a:chExt cx="3429000" cy="444501"/>
        </a:xfrm>
      </xdr:grpSpPr>
      <xdr:sp macro="" textlink="">
        <xdr:nvSpPr>
          <xdr:cNvPr id="25" name="Rectángulo: esquinas redondeadas 43">
            <a:extLst>
              <a:ext uri="{FF2B5EF4-FFF2-40B4-BE49-F238E27FC236}">
                <a16:creationId xmlns:a16="http://schemas.microsoft.com/office/drawing/2014/main" id="{00000000-0008-0000-2D00-000019000000}"/>
              </a:ext>
            </a:extLst>
          </xdr:cNvPr>
          <xdr:cNvSpPr/>
        </xdr:nvSpPr>
        <xdr:spPr>
          <a:xfrm>
            <a:off x="12907865" y="576038"/>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COBERTURA DEL PROGRAMA</a:t>
            </a:r>
          </a:p>
        </xdr:txBody>
      </xdr:sp>
      <xdr:grpSp>
        <xdr:nvGrpSpPr>
          <xdr:cNvPr id="26" name="Группа 511">
            <a:extLst>
              <a:ext uri="{FF2B5EF4-FFF2-40B4-BE49-F238E27FC236}">
                <a16:creationId xmlns:a16="http://schemas.microsoft.com/office/drawing/2014/main" id="{00000000-0008-0000-2D00-00001A000000}"/>
              </a:ext>
            </a:extLst>
          </xdr:cNvPr>
          <xdr:cNvGrpSpPr/>
        </xdr:nvGrpSpPr>
        <xdr:grpSpPr>
          <a:xfrm>
            <a:off x="12414250" y="460374"/>
            <a:ext cx="396875" cy="444501"/>
            <a:chOff x="4081427" y="3622389"/>
            <a:chExt cx="218125" cy="302560"/>
          </a:xfrm>
          <a:solidFill>
            <a:schemeClr val="bg1"/>
          </a:solidFill>
        </xdr:grpSpPr>
        <xdr:sp macro="" textlink="">
          <xdr:nvSpPr>
            <xdr:cNvPr id="27" name="Freeform 227">
              <a:extLst>
                <a:ext uri="{FF2B5EF4-FFF2-40B4-BE49-F238E27FC236}">
                  <a16:creationId xmlns:a16="http://schemas.microsoft.com/office/drawing/2014/main" id="{00000000-0008-0000-2D00-00001B000000}"/>
                </a:ext>
              </a:extLst>
            </xdr:cNvPr>
            <xdr:cNvSpPr>
              <a:spLocks noEditPoints="1"/>
            </xdr:cNvSpPr>
          </xdr:nvSpPr>
          <xdr:spPr bwMode="auto">
            <a:xfrm>
              <a:off x="4081427" y="3754671"/>
              <a:ext cx="66141" cy="170278"/>
            </a:xfrm>
            <a:custGeom>
              <a:avLst/>
              <a:gdLst>
                <a:gd name="T0" fmla="*/ 47 w 47"/>
                <a:gd name="T1" fmla="*/ 121 h 121"/>
                <a:gd name="T2" fmla="*/ 0 w 47"/>
                <a:gd name="T3" fmla="*/ 121 h 121"/>
                <a:gd name="T4" fmla="*/ 0 w 47"/>
                <a:gd name="T5" fmla="*/ 0 h 121"/>
                <a:gd name="T6" fmla="*/ 47 w 47"/>
                <a:gd name="T7" fmla="*/ 0 h 121"/>
                <a:gd name="T8" fmla="*/ 47 w 47"/>
                <a:gd name="T9" fmla="*/ 121 h 121"/>
                <a:gd name="T10" fmla="*/ 7 w 47"/>
                <a:gd name="T11" fmla="*/ 114 h 121"/>
                <a:gd name="T12" fmla="*/ 41 w 47"/>
                <a:gd name="T13" fmla="*/ 114 h 121"/>
                <a:gd name="T14" fmla="*/ 41 w 47"/>
                <a:gd name="T15" fmla="*/ 7 h 121"/>
                <a:gd name="T16" fmla="*/ 7 w 47"/>
                <a:gd name="T17" fmla="*/ 7 h 121"/>
                <a:gd name="T18" fmla="*/ 7 w 47"/>
                <a:gd name="T19" fmla="*/ 114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21">
                  <a:moveTo>
                    <a:pt x="47" y="121"/>
                  </a:moveTo>
                  <a:lnTo>
                    <a:pt x="0" y="121"/>
                  </a:lnTo>
                  <a:lnTo>
                    <a:pt x="0" y="0"/>
                  </a:lnTo>
                  <a:lnTo>
                    <a:pt x="47" y="0"/>
                  </a:lnTo>
                  <a:lnTo>
                    <a:pt x="47" y="121"/>
                  </a:lnTo>
                  <a:close/>
                  <a:moveTo>
                    <a:pt x="7" y="114"/>
                  </a:moveTo>
                  <a:lnTo>
                    <a:pt x="41" y="114"/>
                  </a:lnTo>
                  <a:lnTo>
                    <a:pt x="41" y="7"/>
                  </a:lnTo>
                  <a:lnTo>
                    <a:pt x="7" y="7"/>
                  </a:lnTo>
                  <a:lnTo>
                    <a:pt x="7" y="11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8" name="Freeform 228">
              <a:extLst>
                <a:ext uri="{FF2B5EF4-FFF2-40B4-BE49-F238E27FC236}">
                  <a16:creationId xmlns:a16="http://schemas.microsoft.com/office/drawing/2014/main" id="{00000000-0008-0000-2D00-00001C000000}"/>
                </a:ext>
              </a:extLst>
            </xdr:cNvPr>
            <xdr:cNvSpPr>
              <a:spLocks noEditPoints="1"/>
            </xdr:cNvSpPr>
          </xdr:nvSpPr>
          <xdr:spPr bwMode="auto">
            <a:xfrm>
              <a:off x="4233411" y="3802518"/>
              <a:ext cx="66141" cy="122431"/>
            </a:xfrm>
            <a:custGeom>
              <a:avLst/>
              <a:gdLst>
                <a:gd name="T0" fmla="*/ 47 w 47"/>
                <a:gd name="T1" fmla="*/ 87 h 87"/>
                <a:gd name="T2" fmla="*/ 0 w 47"/>
                <a:gd name="T3" fmla="*/ 87 h 87"/>
                <a:gd name="T4" fmla="*/ 0 w 47"/>
                <a:gd name="T5" fmla="*/ 0 h 87"/>
                <a:gd name="T6" fmla="*/ 47 w 47"/>
                <a:gd name="T7" fmla="*/ 0 h 87"/>
                <a:gd name="T8" fmla="*/ 47 w 47"/>
                <a:gd name="T9" fmla="*/ 87 h 87"/>
                <a:gd name="T10" fmla="*/ 7 w 47"/>
                <a:gd name="T11" fmla="*/ 80 h 87"/>
                <a:gd name="T12" fmla="*/ 40 w 47"/>
                <a:gd name="T13" fmla="*/ 80 h 87"/>
                <a:gd name="T14" fmla="*/ 40 w 47"/>
                <a:gd name="T15" fmla="*/ 6 h 87"/>
                <a:gd name="T16" fmla="*/ 7 w 47"/>
                <a:gd name="T17" fmla="*/ 6 h 87"/>
                <a:gd name="T18" fmla="*/ 7 w 47"/>
                <a:gd name="T19" fmla="*/ 80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87">
                  <a:moveTo>
                    <a:pt x="47" y="87"/>
                  </a:moveTo>
                  <a:lnTo>
                    <a:pt x="0" y="87"/>
                  </a:lnTo>
                  <a:lnTo>
                    <a:pt x="0" y="0"/>
                  </a:lnTo>
                  <a:lnTo>
                    <a:pt x="47" y="0"/>
                  </a:lnTo>
                  <a:lnTo>
                    <a:pt x="47" y="87"/>
                  </a:lnTo>
                  <a:close/>
                  <a:moveTo>
                    <a:pt x="7" y="80"/>
                  </a:moveTo>
                  <a:lnTo>
                    <a:pt x="40" y="80"/>
                  </a:lnTo>
                  <a:lnTo>
                    <a:pt x="40" y="6"/>
                  </a:lnTo>
                  <a:lnTo>
                    <a:pt x="7" y="6"/>
                  </a:lnTo>
                  <a:lnTo>
                    <a:pt x="7" y="8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9" name="Freeform 229">
              <a:extLst>
                <a:ext uri="{FF2B5EF4-FFF2-40B4-BE49-F238E27FC236}">
                  <a16:creationId xmlns:a16="http://schemas.microsoft.com/office/drawing/2014/main" id="{00000000-0008-0000-2D00-00001D000000}"/>
                </a:ext>
              </a:extLst>
            </xdr:cNvPr>
            <xdr:cNvSpPr>
              <a:spLocks noEditPoints="1"/>
            </xdr:cNvSpPr>
          </xdr:nvSpPr>
          <xdr:spPr bwMode="auto">
            <a:xfrm>
              <a:off x="4157419" y="3622389"/>
              <a:ext cx="66141" cy="302560"/>
            </a:xfrm>
            <a:custGeom>
              <a:avLst/>
              <a:gdLst>
                <a:gd name="T0" fmla="*/ 47 w 47"/>
                <a:gd name="T1" fmla="*/ 215 h 215"/>
                <a:gd name="T2" fmla="*/ 0 w 47"/>
                <a:gd name="T3" fmla="*/ 215 h 215"/>
                <a:gd name="T4" fmla="*/ 0 w 47"/>
                <a:gd name="T5" fmla="*/ 0 h 215"/>
                <a:gd name="T6" fmla="*/ 47 w 47"/>
                <a:gd name="T7" fmla="*/ 0 h 215"/>
                <a:gd name="T8" fmla="*/ 47 w 47"/>
                <a:gd name="T9" fmla="*/ 215 h 215"/>
                <a:gd name="T10" fmla="*/ 7 w 47"/>
                <a:gd name="T11" fmla="*/ 208 h 215"/>
                <a:gd name="T12" fmla="*/ 41 w 47"/>
                <a:gd name="T13" fmla="*/ 208 h 215"/>
                <a:gd name="T14" fmla="*/ 41 w 47"/>
                <a:gd name="T15" fmla="*/ 6 h 215"/>
                <a:gd name="T16" fmla="*/ 7 w 47"/>
                <a:gd name="T17" fmla="*/ 6 h 215"/>
                <a:gd name="T18" fmla="*/ 7 w 47"/>
                <a:gd name="T19" fmla="*/ 208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215">
                  <a:moveTo>
                    <a:pt x="47" y="215"/>
                  </a:moveTo>
                  <a:lnTo>
                    <a:pt x="0" y="215"/>
                  </a:lnTo>
                  <a:lnTo>
                    <a:pt x="0" y="0"/>
                  </a:lnTo>
                  <a:lnTo>
                    <a:pt x="47" y="0"/>
                  </a:lnTo>
                  <a:lnTo>
                    <a:pt x="47" y="215"/>
                  </a:lnTo>
                  <a:close/>
                  <a:moveTo>
                    <a:pt x="7" y="208"/>
                  </a:moveTo>
                  <a:lnTo>
                    <a:pt x="41" y="208"/>
                  </a:lnTo>
                  <a:lnTo>
                    <a:pt x="41" y="6"/>
                  </a:lnTo>
                  <a:lnTo>
                    <a:pt x="7" y="6"/>
                  </a:lnTo>
                  <a:lnTo>
                    <a:pt x="7" y="2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507999</xdr:colOff>
      <xdr:row>33</xdr:row>
      <xdr:rowOff>79375</xdr:rowOff>
    </xdr:from>
    <xdr:to>
      <xdr:col>5</xdr:col>
      <xdr:colOff>698500</xdr:colOff>
      <xdr:row>35</xdr:row>
      <xdr:rowOff>111125</xdr:rowOff>
    </xdr:to>
    <xdr:grpSp>
      <xdr:nvGrpSpPr>
        <xdr:cNvPr id="30" name="Grupo 29">
          <a:extLst>
            <a:ext uri="{FF2B5EF4-FFF2-40B4-BE49-F238E27FC236}">
              <a16:creationId xmlns:a16="http://schemas.microsoft.com/office/drawing/2014/main" id="{00000000-0008-0000-2D00-00001E000000}"/>
            </a:ext>
          </a:extLst>
        </xdr:cNvPr>
        <xdr:cNvGrpSpPr/>
      </xdr:nvGrpSpPr>
      <xdr:grpSpPr>
        <a:xfrm>
          <a:off x="589642" y="7250339"/>
          <a:ext cx="3442608" cy="412750"/>
          <a:chOff x="12557124" y="650875"/>
          <a:chExt cx="3444876" cy="412750"/>
        </a:xfrm>
      </xdr:grpSpPr>
      <xdr:sp macro="" textlink="">
        <xdr:nvSpPr>
          <xdr:cNvPr id="31" name="Rectángulo: esquinas redondeadas 60">
            <a:extLst>
              <a:ext uri="{FF2B5EF4-FFF2-40B4-BE49-F238E27FC236}">
                <a16:creationId xmlns:a16="http://schemas.microsoft.com/office/drawing/2014/main" id="{00000000-0008-0000-2D00-00001F000000}"/>
              </a:ext>
            </a:extLst>
          </xdr:cNvPr>
          <xdr:cNvSpPr/>
        </xdr:nvSpPr>
        <xdr:spPr>
          <a:xfrm>
            <a:off x="13066615" y="687164"/>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DOCUMENTOS DEL PROGRAMA</a:t>
            </a:r>
          </a:p>
        </xdr:txBody>
      </xdr:sp>
      <xdr:grpSp>
        <xdr:nvGrpSpPr>
          <xdr:cNvPr id="32" name="Group 696">
            <a:extLst>
              <a:ext uri="{FF2B5EF4-FFF2-40B4-BE49-F238E27FC236}">
                <a16:creationId xmlns:a16="http://schemas.microsoft.com/office/drawing/2014/main" id="{00000000-0008-0000-2D00-000020000000}"/>
              </a:ext>
            </a:extLst>
          </xdr:cNvPr>
          <xdr:cNvGrpSpPr/>
        </xdr:nvGrpSpPr>
        <xdr:grpSpPr>
          <a:xfrm>
            <a:off x="12557124" y="650875"/>
            <a:ext cx="460375" cy="412750"/>
            <a:chOff x="2475342" y="3642305"/>
            <a:chExt cx="301788" cy="289214"/>
          </a:xfrm>
          <a:solidFill>
            <a:schemeClr val="bg1"/>
          </a:solidFill>
        </xdr:grpSpPr>
        <xdr:sp macro="" textlink="">
          <xdr:nvSpPr>
            <xdr:cNvPr id="33" name="Freeform 210">
              <a:extLst>
                <a:ext uri="{FF2B5EF4-FFF2-40B4-BE49-F238E27FC236}">
                  <a16:creationId xmlns:a16="http://schemas.microsoft.com/office/drawing/2014/main" id="{00000000-0008-0000-2D00-000021000000}"/>
                </a:ext>
              </a:extLst>
            </xdr:cNvPr>
            <xdr:cNvSpPr>
              <a:spLocks noEditPoints="1"/>
            </xdr:cNvSpPr>
          </xdr:nvSpPr>
          <xdr:spPr bwMode="auto">
            <a:xfrm>
              <a:off x="2710066" y="3642305"/>
              <a:ext cx="67064" cy="289214"/>
            </a:xfrm>
            <a:custGeom>
              <a:avLst/>
              <a:gdLst>
                <a:gd name="T0" fmla="*/ 9 w 32"/>
                <a:gd name="T1" fmla="*/ 9 h 138"/>
                <a:gd name="T2" fmla="*/ 0 w 32"/>
                <a:gd name="T3" fmla="*/ 9 h 138"/>
                <a:gd name="T4" fmla="*/ 0 w 32"/>
                <a:gd name="T5" fmla="*/ 34 h 138"/>
                <a:gd name="T6" fmla="*/ 5 w 32"/>
                <a:gd name="T7" fmla="*/ 34 h 138"/>
                <a:gd name="T8" fmla="*/ 5 w 32"/>
                <a:gd name="T9" fmla="*/ 14 h 138"/>
                <a:gd name="T10" fmla="*/ 9 w 32"/>
                <a:gd name="T11" fmla="*/ 14 h 138"/>
                <a:gd name="T12" fmla="*/ 9 w 32"/>
                <a:gd name="T13" fmla="*/ 116 h 138"/>
                <a:gd name="T14" fmla="*/ 21 w 32"/>
                <a:gd name="T15" fmla="*/ 138 h 138"/>
                <a:gd name="T16" fmla="*/ 32 w 32"/>
                <a:gd name="T17" fmla="*/ 116 h 138"/>
                <a:gd name="T18" fmla="*/ 32 w 32"/>
                <a:gd name="T19" fmla="*/ 0 h 138"/>
                <a:gd name="T20" fmla="*/ 9 w 32"/>
                <a:gd name="T21" fmla="*/ 0 h 138"/>
                <a:gd name="T22" fmla="*/ 9 w 32"/>
                <a:gd name="T23" fmla="*/ 9 h 138"/>
                <a:gd name="T24" fmla="*/ 14 w 32"/>
                <a:gd name="T25" fmla="*/ 5 h 138"/>
                <a:gd name="T26" fmla="*/ 27 w 32"/>
                <a:gd name="T27" fmla="*/ 5 h 138"/>
                <a:gd name="T28" fmla="*/ 27 w 32"/>
                <a:gd name="T29" fmla="*/ 115 h 138"/>
                <a:gd name="T30" fmla="*/ 21 w 32"/>
                <a:gd name="T31" fmla="*/ 128 h 138"/>
                <a:gd name="T32" fmla="*/ 14 w 32"/>
                <a:gd name="T33" fmla="*/ 115 h 138"/>
                <a:gd name="T34" fmla="*/ 14 w 32"/>
                <a:gd name="T35" fmla="*/ 5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2" h="138">
                  <a:moveTo>
                    <a:pt x="9" y="9"/>
                  </a:moveTo>
                  <a:lnTo>
                    <a:pt x="0" y="9"/>
                  </a:lnTo>
                  <a:lnTo>
                    <a:pt x="0" y="34"/>
                  </a:lnTo>
                  <a:lnTo>
                    <a:pt x="5" y="34"/>
                  </a:lnTo>
                  <a:lnTo>
                    <a:pt x="5" y="14"/>
                  </a:lnTo>
                  <a:lnTo>
                    <a:pt x="9" y="14"/>
                  </a:lnTo>
                  <a:lnTo>
                    <a:pt x="9" y="116"/>
                  </a:lnTo>
                  <a:lnTo>
                    <a:pt x="21" y="138"/>
                  </a:lnTo>
                  <a:lnTo>
                    <a:pt x="32" y="116"/>
                  </a:lnTo>
                  <a:lnTo>
                    <a:pt x="32" y="0"/>
                  </a:lnTo>
                  <a:lnTo>
                    <a:pt x="9" y="0"/>
                  </a:lnTo>
                  <a:lnTo>
                    <a:pt x="9" y="9"/>
                  </a:lnTo>
                  <a:close/>
                  <a:moveTo>
                    <a:pt x="14" y="5"/>
                  </a:moveTo>
                  <a:lnTo>
                    <a:pt x="27" y="5"/>
                  </a:lnTo>
                  <a:lnTo>
                    <a:pt x="27" y="115"/>
                  </a:lnTo>
                  <a:lnTo>
                    <a:pt x="21" y="128"/>
                  </a:lnTo>
                  <a:lnTo>
                    <a:pt x="14" y="115"/>
                  </a:lnTo>
                  <a:lnTo>
                    <a:pt x="14" y="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34" name="Freeform 211">
              <a:extLst>
                <a:ext uri="{FF2B5EF4-FFF2-40B4-BE49-F238E27FC236}">
                  <a16:creationId xmlns:a16="http://schemas.microsoft.com/office/drawing/2014/main" id="{00000000-0008-0000-2D00-000022000000}"/>
                </a:ext>
              </a:extLst>
            </xdr:cNvPr>
            <xdr:cNvSpPr>
              <a:spLocks noEditPoints="1"/>
            </xdr:cNvSpPr>
          </xdr:nvSpPr>
          <xdr:spPr bwMode="auto">
            <a:xfrm>
              <a:off x="2475342" y="3642305"/>
              <a:ext cx="211671" cy="285022"/>
            </a:xfrm>
            <a:custGeom>
              <a:avLst/>
              <a:gdLst>
                <a:gd name="T0" fmla="*/ 101 w 101"/>
                <a:gd name="T1" fmla="*/ 136 h 136"/>
                <a:gd name="T2" fmla="*/ 6 w 101"/>
                <a:gd name="T3" fmla="*/ 0 h 136"/>
                <a:gd name="T4" fmla="*/ 0 w 101"/>
                <a:gd name="T5" fmla="*/ 12 h 136"/>
                <a:gd name="T6" fmla="*/ 6 w 101"/>
                <a:gd name="T7" fmla="*/ 16 h 136"/>
                <a:gd name="T8" fmla="*/ 0 w 101"/>
                <a:gd name="T9" fmla="*/ 30 h 136"/>
                <a:gd name="T10" fmla="*/ 6 w 101"/>
                <a:gd name="T11" fmla="*/ 34 h 136"/>
                <a:gd name="T12" fmla="*/ 0 w 101"/>
                <a:gd name="T13" fmla="*/ 48 h 136"/>
                <a:gd name="T14" fmla="*/ 6 w 101"/>
                <a:gd name="T15" fmla="*/ 52 h 136"/>
                <a:gd name="T16" fmla="*/ 0 w 101"/>
                <a:gd name="T17" fmla="*/ 66 h 136"/>
                <a:gd name="T18" fmla="*/ 6 w 101"/>
                <a:gd name="T19" fmla="*/ 70 h 136"/>
                <a:gd name="T20" fmla="*/ 0 w 101"/>
                <a:gd name="T21" fmla="*/ 84 h 136"/>
                <a:gd name="T22" fmla="*/ 6 w 101"/>
                <a:gd name="T23" fmla="*/ 88 h 136"/>
                <a:gd name="T24" fmla="*/ 0 w 101"/>
                <a:gd name="T25" fmla="*/ 102 h 136"/>
                <a:gd name="T26" fmla="*/ 6 w 101"/>
                <a:gd name="T27" fmla="*/ 106 h 136"/>
                <a:gd name="T28" fmla="*/ 0 w 101"/>
                <a:gd name="T29" fmla="*/ 120 h 136"/>
                <a:gd name="T30" fmla="*/ 6 w 101"/>
                <a:gd name="T31" fmla="*/ 124 h 136"/>
                <a:gd name="T32" fmla="*/ 97 w 101"/>
                <a:gd name="T33" fmla="*/ 131 h 136"/>
                <a:gd name="T34" fmla="*/ 79 w 101"/>
                <a:gd name="T35" fmla="*/ 5 h 136"/>
                <a:gd name="T36" fmla="*/ 97 w 101"/>
                <a:gd name="T37" fmla="*/ 131 h 136"/>
                <a:gd name="T38" fmla="*/ 18 w 101"/>
                <a:gd name="T39" fmla="*/ 106 h 136"/>
                <a:gd name="T40" fmla="*/ 11 w 101"/>
                <a:gd name="T41" fmla="*/ 102 h 136"/>
                <a:gd name="T42" fmla="*/ 18 w 101"/>
                <a:gd name="T43" fmla="*/ 88 h 136"/>
                <a:gd name="T44" fmla="*/ 11 w 101"/>
                <a:gd name="T45" fmla="*/ 84 h 136"/>
                <a:gd name="T46" fmla="*/ 18 w 101"/>
                <a:gd name="T47" fmla="*/ 70 h 136"/>
                <a:gd name="T48" fmla="*/ 11 w 101"/>
                <a:gd name="T49" fmla="*/ 66 h 136"/>
                <a:gd name="T50" fmla="*/ 18 w 101"/>
                <a:gd name="T51" fmla="*/ 52 h 136"/>
                <a:gd name="T52" fmla="*/ 11 w 101"/>
                <a:gd name="T53" fmla="*/ 48 h 136"/>
                <a:gd name="T54" fmla="*/ 18 w 101"/>
                <a:gd name="T55" fmla="*/ 34 h 136"/>
                <a:gd name="T56" fmla="*/ 11 w 101"/>
                <a:gd name="T57" fmla="*/ 30 h 136"/>
                <a:gd name="T58" fmla="*/ 18 w 101"/>
                <a:gd name="T59" fmla="*/ 16 h 136"/>
                <a:gd name="T60" fmla="*/ 11 w 101"/>
                <a:gd name="T61" fmla="*/ 12 h 136"/>
                <a:gd name="T62" fmla="*/ 74 w 101"/>
                <a:gd name="T63" fmla="*/ 5 h 136"/>
                <a:gd name="T64" fmla="*/ 11 w 101"/>
                <a:gd name="T65" fmla="*/ 131 h 136"/>
                <a:gd name="T66" fmla="*/ 18 w 101"/>
                <a:gd name="T67" fmla="*/ 124 h 136"/>
                <a:gd name="T68" fmla="*/ 11 w 101"/>
                <a:gd name="T69" fmla="*/ 120 h 1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101" h="136">
                  <a:moveTo>
                    <a:pt x="6" y="136"/>
                  </a:moveTo>
                  <a:lnTo>
                    <a:pt x="101" y="136"/>
                  </a:lnTo>
                  <a:lnTo>
                    <a:pt x="101" y="0"/>
                  </a:lnTo>
                  <a:lnTo>
                    <a:pt x="6" y="0"/>
                  </a:lnTo>
                  <a:lnTo>
                    <a:pt x="6" y="12"/>
                  </a:lnTo>
                  <a:lnTo>
                    <a:pt x="0" y="12"/>
                  </a:lnTo>
                  <a:lnTo>
                    <a:pt x="0" y="16"/>
                  </a:lnTo>
                  <a:lnTo>
                    <a:pt x="6" y="16"/>
                  </a:lnTo>
                  <a:lnTo>
                    <a:pt x="6" y="30"/>
                  </a:lnTo>
                  <a:lnTo>
                    <a:pt x="0" y="30"/>
                  </a:lnTo>
                  <a:lnTo>
                    <a:pt x="0" y="34"/>
                  </a:lnTo>
                  <a:lnTo>
                    <a:pt x="6" y="34"/>
                  </a:lnTo>
                  <a:lnTo>
                    <a:pt x="6" y="48"/>
                  </a:lnTo>
                  <a:lnTo>
                    <a:pt x="0" y="48"/>
                  </a:lnTo>
                  <a:lnTo>
                    <a:pt x="0" y="52"/>
                  </a:lnTo>
                  <a:lnTo>
                    <a:pt x="6" y="52"/>
                  </a:lnTo>
                  <a:lnTo>
                    <a:pt x="6" y="66"/>
                  </a:lnTo>
                  <a:lnTo>
                    <a:pt x="0" y="66"/>
                  </a:lnTo>
                  <a:lnTo>
                    <a:pt x="0" y="70"/>
                  </a:lnTo>
                  <a:lnTo>
                    <a:pt x="6" y="70"/>
                  </a:lnTo>
                  <a:lnTo>
                    <a:pt x="6" y="84"/>
                  </a:lnTo>
                  <a:lnTo>
                    <a:pt x="0" y="84"/>
                  </a:lnTo>
                  <a:lnTo>
                    <a:pt x="0" y="88"/>
                  </a:lnTo>
                  <a:lnTo>
                    <a:pt x="6" y="88"/>
                  </a:lnTo>
                  <a:lnTo>
                    <a:pt x="6" y="102"/>
                  </a:lnTo>
                  <a:lnTo>
                    <a:pt x="0" y="102"/>
                  </a:lnTo>
                  <a:lnTo>
                    <a:pt x="0" y="106"/>
                  </a:lnTo>
                  <a:lnTo>
                    <a:pt x="6" y="106"/>
                  </a:lnTo>
                  <a:lnTo>
                    <a:pt x="6" y="120"/>
                  </a:lnTo>
                  <a:lnTo>
                    <a:pt x="0" y="120"/>
                  </a:lnTo>
                  <a:lnTo>
                    <a:pt x="0" y="124"/>
                  </a:lnTo>
                  <a:lnTo>
                    <a:pt x="6" y="124"/>
                  </a:lnTo>
                  <a:lnTo>
                    <a:pt x="6" y="136"/>
                  </a:lnTo>
                  <a:close/>
                  <a:moveTo>
                    <a:pt x="97" y="131"/>
                  </a:moveTo>
                  <a:lnTo>
                    <a:pt x="79" y="131"/>
                  </a:lnTo>
                  <a:lnTo>
                    <a:pt x="79" y="5"/>
                  </a:lnTo>
                  <a:lnTo>
                    <a:pt x="97" y="5"/>
                  </a:lnTo>
                  <a:lnTo>
                    <a:pt x="97" y="131"/>
                  </a:lnTo>
                  <a:close/>
                  <a:moveTo>
                    <a:pt x="11" y="106"/>
                  </a:moveTo>
                  <a:lnTo>
                    <a:pt x="18" y="106"/>
                  </a:lnTo>
                  <a:lnTo>
                    <a:pt x="18" y="102"/>
                  </a:lnTo>
                  <a:lnTo>
                    <a:pt x="11" y="102"/>
                  </a:lnTo>
                  <a:lnTo>
                    <a:pt x="11" y="88"/>
                  </a:lnTo>
                  <a:lnTo>
                    <a:pt x="18" y="88"/>
                  </a:lnTo>
                  <a:lnTo>
                    <a:pt x="18" y="84"/>
                  </a:lnTo>
                  <a:lnTo>
                    <a:pt x="11" y="84"/>
                  </a:lnTo>
                  <a:lnTo>
                    <a:pt x="11" y="70"/>
                  </a:lnTo>
                  <a:lnTo>
                    <a:pt x="18" y="70"/>
                  </a:lnTo>
                  <a:lnTo>
                    <a:pt x="18" y="66"/>
                  </a:lnTo>
                  <a:lnTo>
                    <a:pt x="11" y="66"/>
                  </a:lnTo>
                  <a:lnTo>
                    <a:pt x="11" y="52"/>
                  </a:lnTo>
                  <a:lnTo>
                    <a:pt x="18" y="52"/>
                  </a:lnTo>
                  <a:lnTo>
                    <a:pt x="18" y="48"/>
                  </a:lnTo>
                  <a:lnTo>
                    <a:pt x="11" y="48"/>
                  </a:lnTo>
                  <a:lnTo>
                    <a:pt x="11" y="34"/>
                  </a:lnTo>
                  <a:lnTo>
                    <a:pt x="18" y="34"/>
                  </a:lnTo>
                  <a:lnTo>
                    <a:pt x="18" y="30"/>
                  </a:lnTo>
                  <a:lnTo>
                    <a:pt x="11" y="30"/>
                  </a:lnTo>
                  <a:lnTo>
                    <a:pt x="11" y="16"/>
                  </a:lnTo>
                  <a:lnTo>
                    <a:pt x="18" y="16"/>
                  </a:lnTo>
                  <a:lnTo>
                    <a:pt x="18" y="12"/>
                  </a:lnTo>
                  <a:lnTo>
                    <a:pt x="11" y="12"/>
                  </a:lnTo>
                  <a:lnTo>
                    <a:pt x="11" y="5"/>
                  </a:lnTo>
                  <a:lnTo>
                    <a:pt x="74" y="5"/>
                  </a:lnTo>
                  <a:lnTo>
                    <a:pt x="74" y="131"/>
                  </a:lnTo>
                  <a:lnTo>
                    <a:pt x="11" y="131"/>
                  </a:lnTo>
                  <a:lnTo>
                    <a:pt x="11" y="124"/>
                  </a:lnTo>
                  <a:lnTo>
                    <a:pt x="18" y="124"/>
                  </a:lnTo>
                  <a:lnTo>
                    <a:pt x="18" y="120"/>
                  </a:lnTo>
                  <a:lnTo>
                    <a:pt x="11" y="120"/>
                  </a:lnTo>
                  <a:lnTo>
                    <a:pt x="11" y="10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19</xdr:col>
      <xdr:colOff>-1</xdr:colOff>
      <xdr:row>9</xdr:row>
      <xdr:rowOff>142875</xdr:rowOff>
    </xdr:from>
    <xdr:to>
      <xdr:col>32</xdr:col>
      <xdr:colOff>142875</xdr:colOff>
      <xdr:row>41</xdr:row>
      <xdr:rowOff>142875</xdr:rowOff>
    </xdr:to>
    <xdr:graphicFrame macro="">
      <xdr:nvGraphicFramePr>
        <xdr:cNvPr id="35" name="Gráfico 34">
          <a:extLst>
            <a:ext uri="{FF2B5EF4-FFF2-40B4-BE49-F238E27FC236}">
              <a16:creationId xmlns:a16="http://schemas.microsoft.com/office/drawing/2014/main" id="{00000000-0008-0000-2D00-000023000000}"/>
            </a:ext>
            <a:ext uri="{147F2762-F138-4A5C-976F-8EAC2B608ADB}">
              <a16:predDERef xmlns:a16="http://schemas.microsoft.com/office/drawing/2014/main" pred="{00000000-0008-0000-3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517106</xdr:colOff>
      <xdr:row>24</xdr:row>
      <xdr:rowOff>126249</xdr:rowOff>
    </xdr:from>
    <xdr:to>
      <xdr:col>27</xdr:col>
      <xdr:colOff>53722</xdr:colOff>
      <xdr:row>27</xdr:row>
      <xdr:rowOff>84640</xdr:rowOff>
    </xdr:to>
    <xdr:sp macro="" textlink="'PGR Gestión Cero Tolerancia A-P'!$BR$26">
      <xdr:nvSpPr>
        <xdr:cNvPr id="36" name="Diagrama de flujo: conector 47">
          <a:extLst>
            <a:ext uri="{FF2B5EF4-FFF2-40B4-BE49-F238E27FC236}">
              <a16:creationId xmlns:a16="http://schemas.microsoft.com/office/drawing/2014/main" id="{00000000-0008-0000-2D00-000024000000}"/>
            </a:ext>
          </a:extLst>
        </xdr:cNvPr>
        <xdr:cNvSpPr/>
      </xdr:nvSpPr>
      <xdr:spPr>
        <a:xfrm>
          <a:off x="19167056" y="5565024"/>
          <a:ext cx="974891" cy="529891"/>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DEE5AD-F38E-4635-BB42-A882D1C0751C}" type="TxLink">
            <a:rPr lang="en-US" sz="2000" b="0" i="0" u="none" strike="noStrike">
              <a:solidFill>
                <a:schemeClr val="bg1"/>
              </a:solidFill>
              <a:latin typeface="Gentium Basic"/>
              <a:cs typeface="Calibri"/>
            </a:rPr>
            <a:pPr algn="ctr"/>
            <a:t>8%</a:t>
          </a:fld>
          <a:endParaRPr lang="es-CO" sz="2000" b="1">
            <a:solidFill>
              <a:schemeClr val="bg1"/>
            </a:solidFill>
          </a:endParaRPr>
        </a:p>
      </xdr:txBody>
    </xdr:sp>
    <xdr:clientData/>
  </xdr:twoCellAnchor>
  <xdr:twoCellAnchor>
    <xdr:from>
      <xdr:col>1</xdr:col>
      <xdr:colOff>71646</xdr:colOff>
      <xdr:row>13</xdr:row>
      <xdr:rowOff>161836</xdr:rowOff>
    </xdr:from>
    <xdr:to>
      <xdr:col>6</xdr:col>
      <xdr:colOff>623686</xdr:colOff>
      <xdr:row>16</xdr:row>
      <xdr:rowOff>152248</xdr:rowOff>
    </xdr:to>
    <xdr:sp macro="" textlink="">
      <xdr:nvSpPr>
        <xdr:cNvPr id="37" name="Rectángulo 36">
          <a:extLst>
            <a:ext uri="{FF2B5EF4-FFF2-40B4-BE49-F238E27FC236}">
              <a16:creationId xmlns:a16="http://schemas.microsoft.com/office/drawing/2014/main" id="{00000000-0008-0000-2D00-000025000000}"/>
            </a:ext>
            <a:ext uri="{147F2762-F138-4A5C-976F-8EAC2B608ADB}">
              <a16:predDERef xmlns:a16="http://schemas.microsoft.com/office/drawing/2014/main" pred="{00000000-0008-0000-3B00-000024000000}"/>
            </a:ext>
          </a:extLst>
        </xdr:cNvPr>
        <xdr:cNvSpPr/>
      </xdr:nvSpPr>
      <xdr:spPr>
        <a:xfrm>
          <a:off x="147846" y="3505111"/>
          <a:ext cx="4562065"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GESTIÓN DE</a:t>
          </a:r>
          <a:r>
            <a:rPr lang="es-MX" sz="1800" b="1" baseline="0">
              <a:solidFill>
                <a:schemeClr val="bg1"/>
              </a:solidFill>
              <a:latin typeface="Arial" panose="020B0604020202020204" pitchFamily="34" charset="0"/>
              <a:cs typeface="Arial" panose="020B0604020202020204" pitchFamily="34" charset="0"/>
            </a:rPr>
            <a:t> INDICADORES</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88964</xdr:colOff>
      <xdr:row>29</xdr:row>
      <xdr:rowOff>109879</xdr:rowOff>
    </xdr:from>
    <xdr:to>
      <xdr:col>6</xdr:col>
      <xdr:colOff>641004</xdr:colOff>
      <xdr:row>32</xdr:row>
      <xdr:rowOff>100291</xdr:rowOff>
    </xdr:to>
    <xdr:sp macro="" textlink="">
      <xdr:nvSpPr>
        <xdr:cNvPr id="38" name="Rectángulo 37">
          <a:extLst>
            <a:ext uri="{FF2B5EF4-FFF2-40B4-BE49-F238E27FC236}">
              <a16:creationId xmlns:a16="http://schemas.microsoft.com/office/drawing/2014/main" id="{00000000-0008-0000-2D00-000026000000}"/>
            </a:ext>
            <a:ext uri="{147F2762-F138-4A5C-976F-8EAC2B608ADB}">
              <a16:predDERef xmlns:a16="http://schemas.microsoft.com/office/drawing/2014/main" pred="{00000000-0008-0000-3B00-000025000000}"/>
            </a:ext>
          </a:extLst>
        </xdr:cNvPr>
        <xdr:cNvSpPr/>
      </xdr:nvSpPr>
      <xdr:spPr>
        <a:xfrm>
          <a:off x="165164" y="6501154"/>
          <a:ext cx="4562065" cy="561912"/>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chemeClr val="bg1"/>
              </a:solidFill>
              <a:latin typeface="Arial" panose="020B0604020202020204" pitchFamily="34" charset="0"/>
              <a:cs typeface="Arial" panose="020B0604020202020204" pitchFamily="34" charset="0"/>
            </a:rPr>
            <a:t>DOCUMENTOS DEL PROGRAMA</a:t>
          </a:r>
        </a:p>
      </xdr:txBody>
    </xdr:sp>
    <xdr:clientData/>
  </xdr:twoCellAnchor>
  <xdr:twoCellAnchor>
    <xdr:from>
      <xdr:col>29</xdr:col>
      <xdr:colOff>438150</xdr:colOff>
      <xdr:row>5</xdr:row>
      <xdr:rowOff>209550</xdr:rowOff>
    </xdr:from>
    <xdr:to>
      <xdr:col>30</xdr:col>
      <xdr:colOff>652462</xdr:colOff>
      <xdr:row>9</xdr:row>
      <xdr:rowOff>157162</xdr:rowOff>
    </xdr:to>
    <xdr:sp macro="" textlink="">
      <xdr:nvSpPr>
        <xdr:cNvPr id="40" name="Freeform 439">
          <a:hlinkClick xmlns:r="http://schemas.openxmlformats.org/officeDocument/2006/relationships" r:id="rId7"/>
          <a:extLst>
            <a:ext uri="{FF2B5EF4-FFF2-40B4-BE49-F238E27FC236}">
              <a16:creationId xmlns:a16="http://schemas.microsoft.com/office/drawing/2014/main" id="{00000000-0008-0000-2D00-000028000000}"/>
            </a:ext>
          </a:extLst>
        </xdr:cNvPr>
        <xdr:cNvSpPr>
          <a:spLocks noEditPoints="1"/>
        </xdr:cNvSpPr>
      </xdr:nvSpPr>
      <xdr:spPr bwMode="auto">
        <a:xfrm flipH="1">
          <a:off x="23460075" y="1962150"/>
          <a:ext cx="976312" cy="776287"/>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27</xdr:col>
      <xdr:colOff>133350</xdr:colOff>
      <xdr:row>1</xdr:row>
      <xdr:rowOff>266700</xdr:rowOff>
    </xdr:from>
    <xdr:to>
      <xdr:col>28</xdr:col>
      <xdr:colOff>2055366</xdr:colOff>
      <xdr:row>3</xdr:row>
      <xdr:rowOff>361950</xdr:rowOff>
    </xdr:to>
    <xdr:pic>
      <xdr:nvPicPr>
        <xdr:cNvPr id="42" name="Imagen 1">
          <a:extLst>
            <a:ext uri="{FF2B5EF4-FFF2-40B4-BE49-F238E27FC236}">
              <a16:creationId xmlns:a16="http://schemas.microsoft.com/office/drawing/2014/main" id="{00000000-0008-0000-2D00-00002A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20250150" y="457200"/>
          <a:ext cx="2684016"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3</xdr:col>
      <xdr:colOff>1028700</xdr:colOff>
      <xdr:row>76</xdr:row>
      <xdr:rowOff>0</xdr:rowOff>
    </xdr:from>
    <xdr:to>
      <xdr:col>3</xdr:col>
      <xdr:colOff>1543050</xdr:colOff>
      <xdr:row>78</xdr:row>
      <xdr:rowOff>0</xdr:rowOff>
    </xdr:to>
    <xdr:sp macro="" textlink="">
      <xdr:nvSpPr>
        <xdr:cNvPr id="2" name="Rectángulo 1">
          <a:extLst>
            <a:ext uri="{FF2B5EF4-FFF2-40B4-BE49-F238E27FC236}">
              <a16:creationId xmlns:a16="http://schemas.microsoft.com/office/drawing/2014/main" id="{00000000-0008-0000-2E00-000002000000}"/>
            </a:ext>
          </a:extLst>
        </xdr:cNvPr>
        <xdr:cNvSpPr/>
      </xdr:nvSpPr>
      <xdr:spPr>
        <a:xfrm>
          <a:off x="1304925" y="60502800"/>
          <a:ext cx="514350" cy="419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P</a:t>
          </a:r>
        </a:p>
      </xdr:txBody>
    </xdr:sp>
    <xdr:clientData/>
  </xdr:twoCellAnchor>
  <xdr:twoCellAnchor>
    <xdr:from>
      <xdr:col>3</xdr:col>
      <xdr:colOff>1009650</xdr:colOff>
      <xdr:row>79</xdr:row>
      <xdr:rowOff>0</xdr:rowOff>
    </xdr:from>
    <xdr:to>
      <xdr:col>3</xdr:col>
      <xdr:colOff>1524000</xdr:colOff>
      <xdr:row>81</xdr:row>
      <xdr:rowOff>19050</xdr:rowOff>
    </xdr:to>
    <xdr:sp macro="" textlink="">
      <xdr:nvSpPr>
        <xdr:cNvPr id="3" name="Rectángulo 2">
          <a:extLst>
            <a:ext uri="{FF2B5EF4-FFF2-40B4-BE49-F238E27FC236}">
              <a16:creationId xmlns:a16="http://schemas.microsoft.com/office/drawing/2014/main" id="{00000000-0008-0000-2E00-000003000000}"/>
            </a:ext>
          </a:extLst>
        </xdr:cNvPr>
        <xdr:cNvSpPr/>
      </xdr:nvSpPr>
      <xdr:spPr>
        <a:xfrm>
          <a:off x="1285875" y="61093350"/>
          <a:ext cx="514350" cy="41910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accent6">
                  <a:lumMod val="75000"/>
                </a:schemeClr>
              </a:solidFill>
              <a:latin typeface="Arial" panose="020B0604020202020204" pitchFamily="34" charset="0"/>
              <a:cs typeface="Arial" panose="020B0604020202020204" pitchFamily="34" charset="0"/>
            </a:rPr>
            <a:t>E</a:t>
          </a:r>
        </a:p>
      </xdr:txBody>
    </xdr:sp>
    <xdr:clientData/>
  </xdr:twoCellAnchor>
  <xdr:twoCellAnchor>
    <xdr:from>
      <xdr:col>3</xdr:col>
      <xdr:colOff>990600</xdr:colOff>
      <xdr:row>81</xdr:row>
      <xdr:rowOff>152400</xdr:rowOff>
    </xdr:from>
    <xdr:to>
      <xdr:col>3</xdr:col>
      <xdr:colOff>1504950</xdr:colOff>
      <xdr:row>83</xdr:row>
      <xdr:rowOff>152400</xdr:rowOff>
    </xdr:to>
    <xdr:sp macro="" textlink="">
      <xdr:nvSpPr>
        <xdr:cNvPr id="4" name="Rectángulo 3">
          <a:extLst>
            <a:ext uri="{FF2B5EF4-FFF2-40B4-BE49-F238E27FC236}">
              <a16:creationId xmlns:a16="http://schemas.microsoft.com/office/drawing/2014/main" id="{00000000-0008-0000-2E00-000004000000}"/>
            </a:ext>
          </a:extLst>
        </xdr:cNvPr>
        <xdr:cNvSpPr/>
      </xdr:nvSpPr>
      <xdr:spPr>
        <a:xfrm>
          <a:off x="1266825" y="61645800"/>
          <a:ext cx="514350" cy="419100"/>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R</a:t>
          </a:r>
        </a:p>
      </xdr:txBody>
    </xdr:sp>
    <xdr:clientData/>
  </xdr:twoCellAnchor>
  <xdr:twoCellAnchor>
    <xdr:from>
      <xdr:col>3</xdr:col>
      <xdr:colOff>990600</xdr:colOff>
      <xdr:row>84</xdr:row>
      <xdr:rowOff>152400</xdr:rowOff>
    </xdr:from>
    <xdr:to>
      <xdr:col>3</xdr:col>
      <xdr:colOff>1504950</xdr:colOff>
      <xdr:row>86</xdr:row>
      <xdr:rowOff>152400</xdr:rowOff>
    </xdr:to>
    <xdr:sp macro="" textlink="">
      <xdr:nvSpPr>
        <xdr:cNvPr id="5" name="Rectángulo 4">
          <a:extLst>
            <a:ext uri="{FF2B5EF4-FFF2-40B4-BE49-F238E27FC236}">
              <a16:creationId xmlns:a16="http://schemas.microsoft.com/office/drawing/2014/main" id="{00000000-0008-0000-2E00-000005000000}"/>
            </a:ext>
          </a:extLst>
        </xdr:cNvPr>
        <xdr:cNvSpPr/>
      </xdr:nvSpPr>
      <xdr:spPr>
        <a:xfrm>
          <a:off x="1266825" y="62236350"/>
          <a:ext cx="514350" cy="41910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C</a:t>
          </a:r>
        </a:p>
      </xdr:txBody>
    </xdr:sp>
    <xdr:clientData/>
  </xdr:twoCellAnchor>
  <xdr:twoCellAnchor>
    <xdr:from>
      <xdr:col>8</xdr:col>
      <xdr:colOff>476250</xdr:colOff>
      <xdr:row>74</xdr:row>
      <xdr:rowOff>125329</xdr:rowOff>
    </xdr:from>
    <xdr:to>
      <xdr:col>60</xdr:col>
      <xdr:colOff>50131</xdr:colOff>
      <xdr:row>98</xdr:row>
      <xdr:rowOff>0</xdr:rowOff>
    </xdr:to>
    <xdr:graphicFrame macro="">
      <xdr:nvGraphicFramePr>
        <xdr:cNvPr id="7" name="Gráfico 6">
          <a:extLst>
            <a:ext uri="{FF2B5EF4-FFF2-40B4-BE49-F238E27FC236}">
              <a16:creationId xmlns:a16="http://schemas.microsoft.com/office/drawing/2014/main" id="{00000000-0008-0000-2E00-000007000000}"/>
            </a:ext>
            <a:ext uri="{147F2762-F138-4A5C-976F-8EAC2B608ADB}">
              <a16:predDERef xmlns:a16="http://schemas.microsoft.com/office/drawing/2014/main" pred="{00000000-0008-0000-3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25066</xdr:colOff>
      <xdr:row>24</xdr:row>
      <xdr:rowOff>25065</xdr:rowOff>
    </xdr:from>
    <xdr:to>
      <xdr:col>29</xdr:col>
      <xdr:colOff>300789</xdr:colOff>
      <xdr:row>28</xdr:row>
      <xdr:rowOff>150395</xdr:rowOff>
    </xdr:to>
    <xdr:graphicFrame macro="">
      <xdr:nvGraphicFramePr>
        <xdr:cNvPr id="10" name="Gráfico 9">
          <a:extLst>
            <a:ext uri="{FF2B5EF4-FFF2-40B4-BE49-F238E27FC236}">
              <a16:creationId xmlns:a16="http://schemas.microsoft.com/office/drawing/2014/main" id="{00000000-0008-0000-2E00-00000A000000}"/>
            </a:ext>
            <a:ext uri="{147F2762-F138-4A5C-976F-8EAC2B608ADB}">
              <a16:predDERef xmlns:a16="http://schemas.microsoft.com/office/drawing/2014/main" pred="{00000000-0008-0000-3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109286</xdr:colOff>
      <xdr:row>25</xdr:row>
      <xdr:rowOff>1074320</xdr:rowOff>
    </xdr:from>
    <xdr:to>
      <xdr:col>22</xdr:col>
      <xdr:colOff>375985</xdr:colOff>
      <xdr:row>26</xdr:row>
      <xdr:rowOff>250658</xdr:rowOff>
    </xdr:to>
    <xdr:sp macro="" textlink="$BR$26">
      <xdr:nvSpPr>
        <xdr:cNvPr id="11" name="Diagrama de flujo: conector 17">
          <a:extLst>
            <a:ext uri="{FF2B5EF4-FFF2-40B4-BE49-F238E27FC236}">
              <a16:creationId xmlns:a16="http://schemas.microsoft.com/office/drawing/2014/main" id="{00000000-0008-0000-2E00-00000B000000}"/>
            </a:ext>
          </a:extLst>
        </xdr:cNvPr>
        <xdr:cNvSpPr/>
      </xdr:nvSpPr>
      <xdr:spPr>
        <a:xfrm>
          <a:off x="20016536" y="15847595"/>
          <a:ext cx="962024" cy="538413"/>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CD86284-27E4-44EF-A165-893B83B88605}" type="TxLink">
            <a:rPr lang="en-US" sz="2400" b="0" i="0" u="none" strike="noStrike">
              <a:solidFill>
                <a:schemeClr val="bg1"/>
              </a:solidFill>
              <a:latin typeface="Gentium Basic"/>
              <a:cs typeface="Calibri"/>
            </a:rPr>
            <a:pPr algn="ctr"/>
            <a:t>8%</a:t>
          </a:fld>
          <a:endParaRPr lang="es-CO" sz="2400" b="1">
            <a:solidFill>
              <a:schemeClr val="bg1"/>
            </a:solidFill>
          </a:endParaRPr>
        </a:p>
      </xdr:txBody>
    </xdr:sp>
    <xdr:clientData/>
  </xdr:twoCellAnchor>
  <xdr:twoCellAnchor>
    <xdr:from>
      <xdr:col>4</xdr:col>
      <xdr:colOff>214312</xdr:colOff>
      <xdr:row>7</xdr:row>
      <xdr:rowOff>71437</xdr:rowOff>
    </xdr:from>
    <xdr:to>
      <xdr:col>4</xdr:col>
      <xdr:colOff>1190624</xdr:colOff>
      <xdr:row>8</xdr:row>
      <xdr:rowOff>404812</xdr:rowOff>
    </xdr:to>
    <xdr:sp macro="" textlink="">
      <xdr:nvSpPr>
        <xdr:cNvPr id="12" name="Freeform 439">
          <a:hlinkClick xmlns:r="http://schemas.openxmlformats.org/officeDocument/2006/relationships" r:id="rId3"/>
          <a:extLst>
            <a:ext uri="{FF2B5EF4-FFF2-40B4-BE49-F238E27FC236}">
              <a16:creationId xmlns:a16="http://schemas.microsoft.com/office/drawing/2014/main" id="{00000000-0008-0000-2E00-00000C000000}"/>
            </a:ext>
          </a:extLst>
        </xdr:cNvPr>
        <xdr:cNvSpPr>
          <a:spLocks noEditPoints="1"/>
        </xdr:cNvSpPr>
      </xdr:nvSpPr>
      <xdr:spPr bwMode="auto">
        <a:xfrm flipH="1">
          <a:off x="3328987" y="3062287"/>
          <a:ext cx="976312" cy="781050"/>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51</xdr:col>
      <xdr:colOff>95250</xdr:colOff>
      <xdr:row>2</xdr:row>
      <xdr:rowOff>317500</xdr:rowOff>
    </xdr:from>
    <xdr:to>
      <xdr:col>62</xdr:col>
      <xdr:colOff>314110</xdr:colOff>
      <xdr:row>4</xdr:row>
      <xdr:rowOff>571500</xdr:rowOff>
    </xdr:to>
    <xdr:pic>
      <xdr:nvPicPr>
        <xdr:cNvPr id="14" name="Imagen 1">
          <a:extLst>
            <a:ext uri="{FF2B5EF4-FFF2-40B4-BE49-F238E27FC236}">
              <a16:creationId xmlns:a16="http://schemas.microsoft.com/office/drawing/2014/main" id="{00000000-0008-0000-2E00-00000E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2613600" y="565150"/>
          <a:ext cx="4486060"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1120774</xdr:colOff>
      <xdr:row>13</xdr:row>
      <xdr:rowOff>102129</xdr:rowOff>
    </xdr:from>
    <xdr:to>
      <xdr:col>14</xdr:col>
      <xdr:colOff>380999</xdr:colOff>
      <xdr:row>28</xdr:row>
      <xdr:rowOff>129646</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84666</xdr:colOff>
      <xdr:row>1</xdr:row>
      <xdr:rowOff>63499</xdr:rowOff>
    </xdr:from>
    <xdr:to>
      <xdr:col>17</xdr:col>
      <xdr:colOff>698499</xdr:colOff>
      <xdr:row>3</xdr:row>
      <xdr:rowOff>243416</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2F00-000005000000}"/>
            </a:ext>
          </a:extLst>
        </xdr:cNvPr>
        <xdr:cNvSpPr>
          <a:spLocks noEditPoints="1"/>
        </xdr:cNvSpPr>
      </xdr:nvSpPr>
      <xdr:spPr bwMode="auto">
        <a:xfrm flipH="1">
          <a:off x="13314891" y="120649"/>
          <a:ext cx="613833" cy="560917"/>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320386</xdr:colOff>
      <xdr:row>2</xdr:row>
      <xdr:rowOff>145111</xdr:rowOff>
    </xdr:from>
    <xdr:to>
      <xdr:col>15</xdr:col>
      <xdr:colOff>843468</xdr:colOff>
      <xdr:row>5</xdr:row>
      <xdr:rowOff>172196</xdr:rowOff>
    </xdr:to>
    <xdr:pic>
      <xdr:nvPicPr>
        <xdr:cNvPr id="8" name="Imagen 1">
          <a:extLst>
            <a:ext uri="{FF2B5EF4-FFF2-40B4-BE49-F238E27FC236}">
              <a16:creationId xmlns:a16="http://schemas.microsoft.com/office/drawing/2014/main" id="{00000000-0008-0000-2F00-000008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321636" y="283656"/>
          <a:ext cx="2142332" cy="711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148167</xdr:colOff>
      <xdr:row>2</xdr:row>
      <xdr:rowOff>21167</xdr:rowOff>
    </xdr:from>
    <xdr:to>
      <xdr:col>17</xdr:col>
      <xdr:colOff>677334</xdr:colOff>
      <xdr:row>3</xdr:row>
      <xdr:rowOff>169333</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3000-000005000000}"/>
            </a:ext>
          </a:extLst>
        </xdr:cNvPr>
        <xdr:cNvSpPr>
          <a:spLocks noEditPoints="1"/>
        </xdr:cNvSpPr>
      </xdr:nvSpPr>
      <xdr:spPr bwMode="auto">
        <a:xfrm flipH="1">
          <a:off x="13378392" y="154517"/>
          <a:ext cx="529167" cy="452966"/>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116417</xdr:colOff>
      <xdr:row>2</xdr:row>
      <xdr:rowOff>179917</xdr:rowOff>
    </xdr:from>
    <xdr:to>
      <xdr:col>15</xdr:col>
      <xdr:colOff>801134</xdr:colOff>
      <xdr:row>5</xdr:row>
      <xdr:rowOff>87723</xdr:rowOff>
    </xdr:to>
    <xdr:pic>
      <xdr:nvPicPr>
        <xdr:cNvPr id="7" name="Imagen 1">
          <a:extLst>
            <a:ext uri="{FF2B5EF4-FFF2-40B4-BE49-F238E27FC236}">
              <a16:creationId xmlns:a16="http://schemas.microsoft.com/office/drawing/2014/main" id="{00000000-0008-0000-3000-000007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525250" y="306917"/>
          <a:ext cx="2356884" cy="786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89647</xdr:colOff>
      <xdr:row>1</xdr:row>
      <xdr:rowOff>56030</xdr:rowOff>
    </xdr:from>
    <xdr:to>
      <xdr:col>17</xdr:col>
      <xdr:colOff>618814</xdr:colOff>
      <xdr:row>3</xdr:row>
      <xdr:rowOff>130113</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3100-000005000000}"/>
            </a:ext>
          </a:extLst>
        </xdr:cNvPr>
        <xdr:cNvSpPr>
          <a:spLocks noEditPoints="1"/>
        </xdr:cNvSpPr>
      </xdr:nvSpPr>
      <xdr:spPr bwMode="auto">
        <a:xfrm flipH="1">
          <a:off x="13319872" y="113180"/>
          <a:ext cx="529167" cy="455083"/>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1008529</xdr:colOff>
      <xdr:row>2</xdr:row>
      <xdr:rowOff>257880</xdr:rowOff>
    </xdr:from>
    <xdr:to>
      <xdr:col>15</xdr:col>
      <xdr:colOff>776854</xdr:colOff>
      <xdr:row>5</xdr:row>
      <xdr:rowOff>156454</xdr:rowOff>
    </xdr:to>
    <xdr:pic>
      <xdr:nvPicPr>
        <xdr:cNvPr id="7" name="Imagen 1">
          <a:extLst>
            <a:ext uri="{FF2B5EF4-FFF2-40B4-BE49-F238E27FC236}">
              <a16:creationId xmlns:a16="http://schemas.microsoft.com/office/drawing/2014/main" id="{00000000-0008-0000-3100-000007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9200029" y="392351"/>
          <a:ext cx="1785384" cy="595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4</xdr:col>
      <xdr:colOff>657224</xdr:colOff>
      <xdr:row>1</xdr:row>
      <xdr:rowOff>85724</xdr:rowOff>
    </xdr:from>
    <xdr:to>
      <xdr:col>12</xdr:col>
      <xdr:colOff>381000</xdr:colOff>
      <xdr:row>22</xdr:row>
      <xdr:rowOff>19049</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200024</xdr:colOff>
      <xdr:row>11</xdr:row>
      <xdr:rowOff>57150</xdr:rowOff>
    </xdr:from>
    <xdr:to>
      <xdr:col>9</xdr:col>
      <xdr:colOff>19049</xdr:colOff>
      <xdr:row>13</xdr:row>
      <xdr:rowOff>76200</xdr:rowOff>
    </xdr:to>
    <xdr:sp macro="" textlink="$G$24">
      <xdr:nvSpPr>
        <xdr:cNvPr id="3" name="Diagrama de flujo: conector 2">
          <a:extLst>
            <a:ext uri="{FF2B5EF4-FFF2-40B4-BE49-F238E27FC236}">
              <a16:creationId xmlns:a16="http://schemas.microsoft.com/office/drawing/2014/main" id="{00000000-0008-0000-3200-000003000000}"/>
            </a:ext>
          </a:extLst>
        </xdr:cNvPr>
        <xdr:cNvSpPr/>
      </xdr:nvSpPr>
      <xdr:spPr>
        <a:xfrm>
          <a:off x="5915024" y="2152650"/>
          <a:ext cx="581025" cy="400050"/>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EFE34B-A2E0-4994-B2E7-3D7F7919C137}" type="TxLink">
            <a:rPr lang="en-US" sz="1000" b="1" i="0" u="none" strike="noStrike">
              <a:solidFill>
                <a:schemeClr val="bg1"/>
              </a:solidFill>
              <a:latin typeface="Calibri"/>
              <a:cs typeface="Calibri"/>
            </a:rPr>
            <a:pPr algn="ctr"/>
            <a:t>8%</a:t>
          </a:fld>
          <a:endParaRPr lang="es-CO" sz="1000" b="1">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261169</xdr:colOff>
      <xdr:row>5</xdr:row>
      <xdr:rowOff>138266</xdr:rowOff>
    </xdr:from>
    <xdr:to>
      <xdr:col>7</xdr:col>
      <xdr:colOff>15364</xdr:colOff>
      <xdr:row>30</xdr:row>
      <xdr:rowOff>107540</xdr:rowOff>
    </xdr:to>
    <xdr:sp macro="" textlink="">
      <xdr:nvSpPr>
        <xdr:cNvPr id="2" name="Rectángulo 1">
          <a:extLst>
            <a:ext uri="{FF2B5EF4-FFF2-40B4-BE49-F238E27FC236}">
              <a16:creationId xmlns:a16="http://schemas.microsoft.com/office/drawing/2014/main" id="{00000000-0008-0000-3300-000002000000}"/>
            </a:ext>
          </a:extLst>
        </xdr:cNvPr>
        <xdr:cNvSpPr/>
      </xdr:nvSpPr>
      <xdr:spPr>
        <a:xfrm>
          <a:off x="337984" y="2012540"/>
          <a:ext cx="4562783" cy="4608871"/>
        </a:xfrm>
        <a:prstGeom prst="rect">
          <a:avLst/>
        </a:prstGeom>
        <a:solidFill>
          <a:schemeClr val="bg1">
            <a:lumMod val="85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246830</xdr:colOff>
      <xdr:row>5</xdr:row>
      <xdr:rowOff>156701</xdr:rowOff>
    </xdr:from>
    <xdr:to>
      <xdr:col>7</xdr:col>
      <xdr:colOff>30725</xdr:colOff>
      <xdr:row>8</xdr:row>
      <xdr:rowOff>156701</xdr:rowOff>
    </xdr:to>
    <xdr:sp macro="" textlink="">
      <xdr:nvSpPr>
        <xdr:cNvPr id="4" name="Rectángulo 3">
          <a:extLst>
            <a:ext uri="{FF2B5EF4-FFF2-40B4-BE49-F238E27FC236}">
              <a16:creationId xmlns:a16="http://schemas.microsoft.com/office/drawing/2014/main" id="{00000000-0008-0000-3300-000004000000}"/>
            </a:ext>
          </a:extLst>
        </xdr:cNvPr>
        <xdr:cNvSpPr/>
      </xdr:nvSpPr>
      <xdr:spPr>
        <a:xfrm>
          <a:off x="323645" y="2030975"/>
          <a:ext cx="4592483" cy="583791"/>
        </a:xfrm>
        <a:prstGeom prst="rect">
          <a:avLst/>
        </a:prstGeom>
        <a:solidFill>
          <a:srgbClr val="92D050"/>
        </a:solidFill>
        <a:ln>
          <a:noFill/>
        </a:ln>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s-MX" sz="2000" b="1">
              <a:solidFill>
                <a:sysClr val="windowText" lastClr="000000"/>
              </a:solidFill>
              <a:latin typeface="Arial" panose="020B0604020202020204" pitchFamily="34" charset="0"/>
              <a:cs typeface="Arial" panose="020B0604020202020204" pitchFamily="34" charset="0"/>
            </a:rPr>
            <a:t>GESTIÓN DEL PROCESO</a:t>
          </a:r>
        </a:p>
      </xdr:txBody>
    </xdr:sp>
    <xdr:clientData/>
  </xdr:twoCellAnchor>
  <xdr:twoCellAnchor>
    <xdr:from>
      <xdr:col>2</xdr:col>
      <xdr:colOff>188</xdr:colOff>
      <xdr:row>17</xdr:row>
      <xdr:rowOff>124809</xdr:rowOff>
    </xdr:from>
    <xdr:to>
      <xdr:col>6</xdr:col>
      <xdr:colOff>109264</xdr:colOff>
      <xdr:row>19</xdr:row>
      <xdr:rowOff>168850</xdr:rowOff>
    </xdr:to>
    <xdr:grpSp>
      <xdr:nvGrpSpPr>
        <xdr:cNvPr id="6" name="Grupo 5">
          <a:hlinkClick xmlns:r="http://schemas.openxmlformats.org/officeDocument/2006/relationships" r:id="rId1"/>
          <a:extLst>
            <a:ext uri="{FF2B5EF4-FFF2-40B4-BE49-F238E27FC236}">
              <a16:creationId xmlns:a16="http://schemas.microsoft.com/office/drawing/2014/main" id="{00000000-0008-0000-3300-000006000000}"/>
            </a:ext>
          </a:extLst>
        </xdr:cNvPr>
        <xdr:cNvGrpSpPr/>
      </xdr:nvGrpSpPr>
      <xdr:grpSpPr>
        <a:xfrm>
          <a:off x="843831" y="3798738"/>
          <a:ext cx="3361183" cy="425041"/>
          <a:chOff x="603250" y="2476500"/>
          <a:chExt cx="3381374" cy="412750"/>
        </a:xfrm>
        <a:solidFill>
          <a:srgbClr val="92D050"/>
        </a:solidFill>
      </xdr:grpSpPr>
      <xdr:sp macro="" textlink="">
        <xdr:nvSpPr>
          <xdr:cNvPr id="7" name="Freeform 238">
            <a:extLst>
              <a:ext uri="{FF2B5EF4-FFF2-40B4-BE49-F238E27FC236}">
                <a16:creationId xmlns:a16="http://schemas.microsoft.com/office/drawing/2014/main" id="{00000000-0008-0000-3300-000007000000}"/>
              </a:ext>
            </a:extLst>
          </xdr:cNvPr>
          <xdr:cNvSpPr>
            <a:spLocks noEditPoints="1"/>
          </xdr:cNvSpPr>
        </xdr:nvSpPr>
        <xdr:spPr bwMode="auto">
          <a:xfrm>
            <a:off x="603250" y="2476500"/>
            <a:ext cx="476250" cy="412750"/>
          </a:xfrm>
          <a:custGeom>
            <a:avLst/>
            <a:gdLst>
              <a:gd name="T0" fmla="*/ 88 w 176"/>
              <a:gd name="T1" fmla="*/ 0 h 160"/>
              <a:gd name="T2" fmla="*/ 0 w 176"/>
              <a:gd name="T3" fmla="*/ 80 h 160"/>
              <a:gd name="T4" fmla="*/ 88 w 176"/>
              <a:gd name="T5" fmla="*/ 160 h 160"/>
              <a:gd name="T6" fmla="*/ 176 w 176"/>
              <a:gd name="T7" fmla="*/ 80 h 160"/>
              <a:gd name="T8" fmla="*/ 88 w 176"/>
              <a:gd name="T9" fmla="*/ 0 h 160"/>
              <a:gd name="T10" fmla="*/ 88 w 176"/>
              <a:gd name="T11" fmla="*/ 152 h 160"/>
              <a:gd name="T12" fmla="*/ 21 w 176"/>
              <a:gd name="T13" fmla="*/ 120 h 160"/>
              <a:gd name="T14" fmla="*/ 81 w 176"/>
              <a:gd name="T15" fmla="*/ 120 h 160"/>
              <a:gd name="T16" fmla="*/ 110 w 176"/>
              <a:gd name="T17" fmla="*/ 140 h 160"/>
              <a:gd name="T18" fmla="*/ 132 w 176"/>
              <a:gd name="T19" fmla="*/ 116 h 160"/>
              <a:gd name="T20" fmla="*/ 110 w 176"/>
              <a:gd name="T21" fmla="*/ 92 h 160"/>
              <a:gd name="T22" fmla="*/ 81 w 176"/>
              <a:gd name="T23" fmla="*/ 112 h 160"/>
              <a:gd name="T24" fmla="*/ 16 w 176"/>
              <a:gd name="T25" fmla="*/ 112 h 160"/>
              <a:gd name="T26" fmla="*/ 8 w 176"/>
              <a:gd name="T27" fmla="*/ 80 h 160"/>
              <a:gd name="T28" fmla="*/ 16 w 176"/>
              <a:gd name="T29" fmla="*/ 48 h 160"/>
              <a:gd name="T30" fmla="*/ 81 w 176"/>
              <a:gd name="T31" fmla="*/ 48 h 160"/>
              <a:gd name="T32" fmla="*/ 110 w 176"/>
              <a:gd name="T33" fmla="*/ 68 h 160"/>
              <a:gd name="T34" fmla="*/ 132 w 176"/>
              <a:gd name="T35" fmla="*/ 44 h 160"/>
              <a:gd name="T36" fmla="*/ 110 w 176"/>
              <a:gd name="T37" fmla="*/ 20 h 160"/>
              <a:gd name="T38" fmla="*/ 81 w 176"/>
              <a:gd name="T39" fmla="*/ 40 h 160"/>
              <a:gd name="T40" fmla="*/ 21 w 176"/>
              <a:gd name="T41" fmla="*/ 40 h 160"/>
              <a:gd name="T42" fmla="*/ 88 w 176"/>
              <a:gd name="T43" fmla="*/ 8 h 160"/>
              <a:gd name="T44" fmla="*/ 168 w 176"/>
              <a:gd name="T45" fmla="*/ 76 h 160"/>
              <a:gd name="T46" fmla="*/ 87 w 176"/>
              <a:gd name="T47" fmla="*/ 76 h 160"/>
              <a:gd name="T48" fmla="*/ 58 w 176"/>
              <a:gd name="T49" fmla="*/ 56 h 160"/>
              <a:gd name="T50" fmla="*/ 36 w 176"/>
              <a:gd name="T51" fmla="*/ 80 h 160"/>
              <a:gd name="T52" fmla="*/ 58 w 176"/>
              <a:gd name="T53" fmla="*/ 104 h 160"/>
              <a:gd name="T54" fmla="*/ 87 w 176"/>
              <a:gd name="T55" fmla="*/ 84 h 160"/>
              <a:gd name="T56" fmla="*/ 168 w 176"/>
              <a:gd name="T57" fmla="*/ 84 h 160"/>
              <a:gd name="T58" fmla="*/ 88 w 176"/>
              <a:gd name="T59" fmla="*/ 152 h 1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76" h="160">
                <a:moveTo>
                  <a:pt x="88" y="0"/>
                </a:moveTo>
                <a:cubicBezTo>
                  <a:pt x="39" y="0"/>
                  <a:pt x="0" y="36"/>
                  <a:pt x="0" y="80"/>
                </a:cubicBezTo>
                <a:cubicBezTo>
                  <a:pt x="0" y="124"/>
                  <a:pt x="39" y="160"/>
                  <a:pt x="88" y="160"/>
                </a:cubicBezTo>
                <a:cubicBezTo>
                  <a:pt x="137" y="160"/>
                  <a:pt x="176" y="124"/>
                  <a:pt x="176" y="80"/>
                </a:cubicBezTo>
                <a:cubicBezTo>
                  <a:pt x="176" y="36"/>
                  <a:pt x="137" y="0"/>
                  <a:pt x="88" y="0"/>
                </a:cubicBezTo>
                <a:moveTo>
                  <a:pt x="88" y="152"/>
                </a:moveTo>
                <a:cubicBezTo>
                  <a:pt x="60" y="152"/>
                  <a:pt x="36" y="139"/>
                  <a:pt x="21" y="120"/>
                </a:cubicBezTo>
                <a:cubicBezTo>
                  <a:pt x="81" y="120"/>
                  <a:pt x="81" y="120"/>
                  <a:pt x="81" y="120"/>
                </a:cubicBezTo>
                <a:cubicBezTo>
                  <a:pt x="85" y="128"/>
                  <a:pt x="100" y="140"/>
                  <a:pt x="110" y="140"/>
                </a:cubicBezTo>
                <a:cubicBezTo>
                  <a:pt x="122" y="140"/>
                  <a:pt x="132" y="132"/>
                  <a:pt x="132" y="116"/>
                </a:cubicBezTo>
                <a:cubicBezTo>
                  <a:pt x="132" y="100"/>
                  <a:pt x="122" y="92"/>
                  <a:pt x="110" y="92"/>
                </a:cubicBezTo>
                <a:cubicBezTo>
                  <a:pt x="100" y="92"/>
                  <a:pt x="85" y="104"/>
                  <a:pt x="81" y="112"/>
                </a:cubicBezTo>
                <a:cubicBezTo>
                  <a:pt x="16" y="112"/>
                  <a:pt x="16" y="112"/>
                  <a:pt x="16" y="112"/>
                </a:cubicBezTo>
                <a:cubicBezTo>
                  <a:pt x="11" y="102"/>
                  <a:pt x="8" y="92"/>
                  <a:pt x="8" y="80"/>
                </a:cubicBezTo>
                <a:cubicBezTo>
                  <a:pt x="8" y="68"/>
                  <a:pt x="11" y="58"/>
                  <a:pt x="16" y="48"/>
                </a:cubicBezTo>
                <a:cubicBezTo>
                  <a:pt x="81" y="48"/>
                  <a:pt x="81" y="48"/>
                  <a:pt x="81" y="48"/>
                </a:cubicBezTo>
                <a:cubicBezTo>
                  <a:pt x="85" y="56"/>
                  <a:pt x="100" y="68"/>
                  <a:pt x="110" y="68"/>
                </a:cubicBezTo>
                <a:cubicBezTo>
                  <a:pt x="122" y="68"/>
                  <a:pt x="132" y="60"/>
                  <a:pt x="132" y="44"/>
                </a:cubicBezTo>
                <a:cubicBezTo>
                  <a:pt x="132" y="28"/>
                  <a:pt x="122" y="20"/>
                  <a:pt x="110" y="20"/>
                </a:cubicBezTo>
                <a:cubicBezTo>
                  <a:pt x="100" y="20"/>
                  <a:pt x="85" y="32"/>
                  <a:pt x="81" y="40"/>
                </a:cubicBezTo>
                <a:cubicBezTo>
                  <a:pt x="21" y="40"/>
                  <a:pt x="21" y="40"/>
                  <a:pt x="21" y="40"/>
                </a:cubicBezTo>
                <a:cubicBezTo>
                  <a:pt x="36" y="21"/>
                  <a:pt x="60" y="8"/>
                  <a:pt x="88" y="8"/>
                </a:cubicBezTo>
                <a:cubicBezTo>
                  <a:pt x="131" y="8"/>
                  <a:pt x="165" y="38"/>
                  <a:pt x="168" y="76"/>
                </a:cubicBezTo>
                <a:cubicBezTo>
                  <a:pt x="87" y="76"/>
                  <a:pt x="87" y="76"/>
                  <a:pt x="87" y="76"/>
                </a:cubicBezTo>
                <a:cubicBezTo>
                  <a:pt x="83" y="68"/>
                  <a:pt x="68" y="56"/>
                  <a:pt x="58" y="56"/>
                </a:cubicBezTo>
                <a:cubicBezTo>
                  <a:pt x="46" y="56"/>
                  <a:pt x="36" y="64"/>
                  <a:pt x="36" y="80"/>
                </a:cubicBezTo>
                <a:cubicBezTo>
                  <a:pt x="36" y="96"/>
                  <a:pt x="46" y="104"/>
                  <a:pt x="58" y="104"/>
                </a:cubicBezTo>
                <a:cubicBezTo>
                  <a:pt x="68" y="104"/>
                  <a:pt x="83" y="92"/>
                  <a:pt x="87" y="84"/>
                </a:cubicBezTo>
                <a:cubicBezTo>
                  <a:pt x="168" y="84"/>
                  <a:pt x="168" y="84"/>
                  <a:pt x="168" y="84"/>
                </a:cubicBezTo>
                <a:cubicBezTo>
                  <a:pt x="165" y="122"/>
                  <a:pt x="131" y="152"/>
                  <a:pt x="88" y="152"/>
                </a:cubicBezTo>
              </a:path>
            </a:pathLst>
          </a:custGeom>
          <a:grp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sp macro="" textlink="">
        <xdr:nvSpPr>
          <xdr:cNvPr id="8" name="Rectángulo: esquinas redondeadas 7">
            <a:extLst>
              <a:ext uri="{FF2B5EF4-FFF2-40B4-BE49-F238E27FC236}">
                <a16:creationId xmlns:a16="http://schemas.microsoft.com/office/drawing/2014/main" id="{00000000-0008-0000-3300-000008000000}"/>
              </a:ext>
            </a:extLst>
          </xdr:cNvPr>
          <xdr:cNvSpPr/>
        </xdr:nvSpPr>
        <xdr:spPr>
          <a:xfrm>
            <a:off x="1182687" y="2496345"/>
            <a:ext cx="2801937" cy="392905"/>
          </a:xfrm>
          <a:prstGeom prst="roundRect">
            <a:avLst/>
          </a:prstGeom>
          <a:grp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MX" sz="1600" b="1">
                <a:solidFill>
                  <a:schemeClr val="tx1"/>
                </a:solidFill>
              </a:rPr>
              <a:t>Recursos</a:t>
            </a:r>
          </a:p>
        </xdr:txBody>
      </xdr:sp>
    </xdr:grpSp>
    <xdr:clientData/>
  </xdr:twoCellAnchor>
  <xdr:twoCellAnchor>
    <xdr:from>
      <xdr:col>2</xdr:col>
      <xdr:colOff>31423</xdr:colOff>
      <xdr:row>14</xdr:row>
      <xdr:rowOff>33657</xdr:rowOff>
    </xdr:from>
    <xdr:to>
      <xdr:col>6</xdr:col>
      <xdr:colOff>140499</xdr:colOff>
      <xdr:row>16</xdr:row>
      <xdr:rowOff>77697</xdr:rowOff>
    </xdr:to>
    <xdr:grpSp>
      <xdr:nvGrpSpPr>
        <xdr:cNvPr id="9" name="Grupo 8">
          <a:hlinkClick xmlns:r="http://schemas.openxmlformats.org/officeDocument/2006/relationships" r:id="rId2"/>
          <a:extLst>
            <a:ext uri="{FF2B5EF4-FFF2-40B4-BE49-F238E27FC236}">
              <a16:creationId xmlns:a16="http://schemas.microsoft.com/office/drawing/2014/main" id="{00000000-0008-0000-3300-000009000000}"/>
            </a:ext>
          </a:extLst>
        </xdr:cNvPr>
        <xdr:cNvGrpSpPr/>
      </xdr:nvGrpSpPr>
      <xdr:grpSpPr>
        <a:xfrm>
          <a:off x="875066" y="3136086"/>
          <a:ext cx="3361183" cy="425040"/>
          <a:chOff x="603250" y="2476500"/>
          <a:chExt cx="3381374" cy="412750"/>
        </a:xfrm>
        <a:solidFill>
          <a:srgbClr val="92D050"/>
        </a:solidFill>
      </xdr:grpSpPr>
      <xdr:sp macro="" textlink="">
        <xdr:nvSpPr>
          <xdr:cNvPr id="10" name="Freeform 238">
            <a:extLst>
              <a:ext uri="{FF2B5EF4-FFF2-40B4-BE49-F238E27FC236}">
                <a16:creationId xmlns:a16="http://schemas.microsoft.com/office/drawing/2014/main" id="{00000000-0008-0000-3300-00000A000000}"/>
              </a:ext>
            </a:extLst>
          </xdr:cNvPr>
          <xdr:cNvSpPr>
            <a:spLocks noEditPoints="1"/>
          </xdr:cNvSpPr>
        </xdr:nvSpPr>
        <xdr:spPr bwMode="auto">
          <a:xfrm>
            <a:off x="603250" y="2476500"/>
            <a:ext cx="476250" cy="412750"/>
          </a:xfrm>
          <a:custGeom>
            <a:avLst/>
            <a:gdLst>
              <a:gd name="T0" fmla="*/ 88 w 176"/>
              <a:gd name="T1" fmla="*/ 0 h 160"/>
              <a:gd name="T2" fmla="*/ 0 w 176"/>
              <a:gd name="T3" fmla="*/ 80 h 160"/>
              <a:gd name="T4" fmla="*/ 88 w 176"/>
              <a:gd name="T5" fmla="*/ 160 h 160"/>
              <a:gd name="T6" fmla="*/ 176 w 176"/>
              <a:gd name="T7" fmla="*/ 80 h 160"/>
              <a:gd name="T8" fmla="*/ 88 w 176"/>
              <a:gd name="T9" fmla="*/ 0 h 160"/>
              <a:gd name="T10" fmla="*/ 88 w 176"/>
              <a:gd name="T11" fmla="*/ 152 h 160"/>
              <a:gd name="T12" fmla="*/ 21 w 176"/>
              <a:gd name="T13" fmla="*/ 120 h 160"/>
              <a:gd name="T14" fmla="*/ 81 w 176"/>
              <a:gd name="T15" fmla="*/ 120 h 160"/>
              <a:gd name="T16" fmla="*/ 110 w 176"/>
              <a:gd name="T17" fmla="*/ 140 h 160"/>
              <a:gd name="T18" fmla="*/ 132 w 176"/>
              <a:gd name="T19" fmla="*/ 116 h 160"/>
              <a:gd name="T20" fmla="*/ 110 w 176"/>
              <a:gd name="T21" fmla="*/ 92 h 160"/>
              <a:gd name="T22" fmla="*/ 81 w 176"/>
              <a:gd name="T23" fmla="*/ 112 h 160"/>
              <a:gd name="T24" fmla="*/ 16 w 176"/>
              <a:gd name="T25" fmla="*/ 112 h 160"/>
              <a:gd name="T26" fmla="*/ 8 w 176"/>
              <a:gd name="T27" fmla="*/ 80 h 160"/>
              <a:gd name="T28" fmla="*/ 16 w 176"/>
              <a:gd name="T29" fmla="*/ 48 h 160"/>
              <a:gd name="T30" fmla="*/ 81 w 176"/>
              <a:gd name="T31" fmla="*/ 48 h 160"/>
              <a:gd name="T32" fmla="*/ 110 w 176"/>
              <a:gd name="T33" fmla="*/ 68 h 160"/>
              <a:gd name="T34" fmla="*/ 132 w 176"/>
              <a:gd name="T35" fmla="*/ 44 h 160"/>
              <a:gd name="T36" fmla="*/ 110 w 176"/>
              <a:gd name="T37" fmla="*/ 20 h 160"/>
              <a:gd name="T38" fmla="*/ 81 w 176"/>
              <a:gd name="T39" fmla="*/ 40 h 160"/>
              <a:gd name="T40" fmla="*/ 21 w 176"/>
              <a:gd name="T41" fmla="*/ 40 h 160"/>
              <a:gd name="T42" fmla="*/ 88 w 176"/>
              <a:gd name="T43" fmla="*/ 8 h 160"/>
              <a:gd name="T44" fmla="*/ 168 w 176"/>
              <a:gd name="T45" fmla="*/ 76 h 160"/>
              <a:gd name="T46" fmla="*/ 87 w 176"/>
              <a:gd name="T47" fmla="*/ 76 h 160"/>
              <a:gd name="T48" fmla="*/ 58 w 176"/>
              <a:gd name="T49" fmla="*/ 56 h 160"/>
              <a:gd name="T50" fmla="*/ 36 w 176"/>
              <a:gd name="T51" fmla="*/ 80 h 160"/>
              <a:gd name="T52" fmla="*/ 58 w 176"/>
              <a:gd name="T53" fmla="*/ 104 h 160"/>
              <a:gd name="T54" fmla="*/ 87 w 176"/>
              <a:gd name="T55" fmla="*/ 84 h 160"/>
              <a:gd name="T56" fmla="*/ 168 w 176"/>
              <a:gd name="T57" fmla="*/ 84 h 160"/>
              <a:gd name="T58" fmla="*/ 88 w 176"/>
              <a:gd name="T59" fmla="*/ 152 h 1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76" h="160">
                <a:moveTo>
                  <a:pt x="88" y="0"/>
                </a:moveTo>
                <a:cubicBezTo>
                  <a:pt x="39" y="0"/>
                  <a:pt x="0" y="36"/>
                  <a:pt x="0" y="80"/>
                </a:cubicBezTo>
                <a:cubicBezTo>
                  <a:pt x="0" y="124"/>
                  <a:pt x="39" y="160"/>
                  <a:pt x="88" y="160"/>
                </a:cubicBezTo>
                <a:cubicBezTo>
                  <a:pt x="137" y="160"/>
                  <a:pt x="176" y="124"/>
                  <a:pt x="176" y="80"/>
                </a:cubicBezTo>
                <a:cubicBezTo>
                  <a:pt x="176" y="36"/>
                  <a:pt x="137" y="0"/>
                  <a:pt x="88" y="0"/>
                </a:cubicBezTo>
                <a:moveTo>
                  <a:pt x="88" y="152"/>
                </a:moveTo>
                <a:cubicBezTo>
                  <a:pt x="60" y="152"/>
                  <a:pt x="36" y="139"/>
                  <a:pt x="21" y="120"/>
                </a:cubicBezTo>
                <a:cubicBezTo>
                  <a:pt x="81" y="120"/>
                  <a:pt x="81" y="120"/>
                  <a:pt x="81" y="120"/>
                </a:cubicBezTo>
                <a:cubicBezTo>
                  <a:pt x="85" y="128"/>
                  <a:pt x="100" y="140"/>
                  <a:pt x="110" y="140"/>
                </a:cubicBezTo>
                <a:cubicBezTo>
                  <a:pt x="122" y="140"/>
                  <a:pt x="132" y="132"/>
                  <a:pt x="132" y="116"/>
                </a:cubicBezTo>
                <a:cubicBezTo>
                  <a:pt x="132" y="100"/>
                  <a:pt x="122" y="92"/>
                  <a:pt x="110" y="92"/>
                </a:cubicBezTo>
                <a:cubicBezTo>
                  <a:pt x="100" y="92"/>
                  <a:pt x="85" y="104"/>
                  <a:pt x="81" y="112"/>
                </a:cubicBezTo>
                <a:cubicBezTo>
                  <a:pt x="16" y="112"/>
                  <a:pt x="16" y="112"/>
                  <a:pt x="16" y="112"/>
                </a:cubicBezTo>
                <a:cubicBezTo>
                  <a:pt x="11" y="102"/>
                  <a:pt x="8" y="92"/>
                  <a:pt x="8" y="80"/>
                </a:cubicBezTo>
                <a:cubicBezTo>
                  <a:pt x="8" y="68"/>
                  <a:pt x="11" y="58"/>
                  <a:pt x="16" y="48"/>
                </a:cubicBezTo>
                <a:cubicBezTo>
                  <a:pt x="81" y="48"/>
                  <a:pt x="81" y="48"/>
                  <a:pt x="81" y="48"/>
                </a:cubicBezTo>
                <a:cubicBezTo>
                  <a:pt x="85" y="56"/>
                  <a:pt x="100" y="68"/>
                  <a:pt x="110" y="68"/>
                </a:cubicBezTo>
                <a:cubicBezTo>
                  <a:pt x="122" y="68"/>
                  <a:pt x="132" y="60"/>
                  <a:pt x="132" y="44"/>
                </a:cubicBezTo>
                <a:cubicBezTo>
                  <a:pt x="132" y="28"/>
                  <a:pt x="122" y="20"/>
                  <a:pt x="110" y="20"/>
                </a:cubicBezTo>
                <a:cubicBezTo>
                  <a:pt x="100" y="20"/>
                  <a:pt x="85" y="32"/>
                  <a:pt x="81" y="40"/>
                </a:cubicBezTo>
                <a:cubicBezTo>
                  <a:pt x="21" y="40"/>
                  <a:pt x="21" y="40"/>
                  <a:pt x="21" y="40"/>
                </a:cubicBezTo>
                <a:cubicBezTo>
                  <a:pt x="36" y="21"/>
                  <a:pt x="60" y="8"/>
                  <a:pt x="88" y="8"/>
                </a:cubicBezTo>
                <a:cubicBezTo>
                  <a:pt x="131" y="8"/>
                  <a:pt x="165" y="38"/>
                  <a:pt x="168" y="76"/>
                </a:cubicBezTo>
                <a:cubicBezTo>
                  <a:pt x="87" y="76"/>
                  <a:pt x="87" y="76"/>
                  <a:pt x="87" y="76"/>
                </a:cubicBezTo>
                <a:cubicBezTo>
                  <a:pt x="83" y="68"/>
                  <a:pt x="68" y="56"/>
                  <a:pt x="58" y="56"/>
                </a:cubicBezTo>
                <a:cubicBezTo>
                  <a:pt x="46" y="56"/>
                  <a:pt x="36" y="64"/>
                  <a:pt x="36" y="80"/>
                </a:cubicBezTo>
                <a:cubicBezTo>
                  <a:pt x="36" y="96"/>
                  <a:pt x="46" y="104"/>
                  <a:pt x="58" y="104"/>
                </a:cubicBezTo>
                <a:cubicBezTo>
                  <a:pt x="68" y="104"/>
                  <a:pt x="83" y="92"/>
                  <a:pt x="87" y="84"/>
                </a:cubicBezTo>
                <a:cubicBezTo>
                  <a:pt x="168" y="84"/>
                  <a:pt x="168" y="84"/>
                  <a:pt x="168" y="84"/>
                </a:cubicBezTo>
                <a:cubicBezTo>
                  <a:pt x="165" y="122"/>
                  <a:pt x="131" y="152"/>
                  <a:pt x="88" y="152"/>
                </a:cubicBezTo>
              </a:path>
            </a:pathLst>
          </a:custGeom>
          <a:grp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sp macro="" textlink="">
        <xdr:nvSpPr>
          <xdr:cNvPr id="11" name="Rectángulo: esquinas redondeadas 10">
            <a:extLst>
              <a:ext uri="{FF2B5EF4-FFF2-40B4-BE49-F238E27FC236}">
                <a16:creationId xmlns:a16="http://schemas.microsoft.com/office/drawing/2014/main" id="{00000000-0008-0000-3300-00000B000000}"/>
              </a:ext>
            </a:extLst>
          </xdr:cNvPr>
          <xdr:cNvSpPr/>
        </xdr:nvSpPr>
        <xdr:spPr>
          <a:xfrm>
            <a:off x="1182687" y="2496345"/>
            <a:ext cx="2801937" cy="392905"/>
          </a:xfrm>
          <a:prstGeom prst="roundRect">
            <a:avLst/>
          </a:prstGeom>
          <a:grp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MX" sz="1600" b="1">
                <a:solidFill>
                  <a:schemeClr val="tx1"/>
                </a:solidFill>
              </a:rPr>
              <a:t>Planeación</a:t>
            </a:r>
            <a:r>
              <a:rPr lang="es-MX" sz="1600" b="1" baseline="0">
                <a:solidFill>
                  <a:schemeClr val="tx1"/>
                </a:solidFill>
              </a:rPr>
              <a:t> PDT</a:t>
            </a:r>
            <a:endParaRPr lang="es-MX" sz="1600" b="1">
              <a:solidFill>
                <a:schemeClr val="tx1"/>
              </a:solidFill>
            </a:endParaRPr>
          </a:p>
        </xdr:txBody>
      </xdr:sp>
    </xdr:grpSp>
    <xdr:clientData/>
  </xdr:twoCellAnchor>
  <xdr:twoCellAnchor>
    <xdr:from>
      <xdr:col>7</xdr:col>
      <xdr:colOff>122903</xdr:colOff>
      <xdr:row>5</xdr:row>
      <xdr:rowOff>138266</xdr:rowOff>
    </xdr:from>
    <xdr:to>
      <xdr:col>23</xdr:col>
      <xdr:colOff>136071</xdr:colOff>
      <xdr:row>9</xdr:row>
      <xdr:rowOff>52066</xdr:rowOff>
    </xdr:to>
    <xdr:grpSp>
      <xdr:nvGrpSpPr>
        <xdr:cNvPr id="14" name="Grupo 13">
          <a:extLst>
            <a:ext uri="{FF2B5EF4-FFF2-40B4-BE49-F238E27FC236}">
              <a16:creationId xmlns:a16="http://schemas.microsoft.com/office/drawing/2014/main" id="{00000000-0008-0000-3300-00000E000000}"/>
            </a:ext>
          </a:extLst>
        </xdr:cNvPr>
        <xdr:cNvGrpSpPr/>
      </xdr:nvGrpSpPr>
      <xdr:grpSpPr>
        <a:xfrm>
          <a:off x="4980653" y="1498980"/>
          <a:ext cx="13062418" cy="703015"/>
          <a:chOff x="5508625" y="841375"/>
          <a:chExt cx="15843250" cy="667658"/>
        </a:xfrm>
      </xdr:grpSpPr>
      <xdr:sp macro="" textlink="">
        <xdr:nvSpPr>
          <xdr:cNvPr id="15" name="Rectángulo 14">
            <a:extLst>
              <a:ext uri="{FF2B5EF4-FFF2-40B4-BE49-F238E27FC236}">
                <a16:creationId xmlns:a16="http://schemas.microsoft.com/office/drawing/2014/main" id="{00000000-0008-0000-3300-00000F000000}"/>
              </a:ext>
            </a:extLst>
          </xdr:cNvPr>
          <xdr:cNvSpPr/>
        </xdr:nvSpPr>
        <xdr:spPr>
          <a:xfrm>
            <a:off x="5508625" y="873125"/>
            <a:ext cx="15843250" cy="460376"/>
          </a:xfrm>
          <a:prstGeom prst="rect">
            <a:avLst/>
          </a:prstGeom>
          <a:solidFill>
            <a:schemeClr val="bg1">
              <a:lumMod val="8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sp macro="" textlink="">
        <xdr:nvSpPr>
          <xdr:cNvPr id="16" name="CuadroTexto 15">
            <a:extLst>
              <a:ext uri="{FF2B5EF4-FFF2-40B4-BE49-F238E27FC236}">
                <a16:creationId xmlns:a16="http://schemas.microsoft.com/office/drawing/2014/main" id="{00000000-0008-0000-3300-000010000000}"/>
              </a:ext>
            </a:extLst>
          </xdr:cNvPr>
          <xdr:cNvSpPr txBox="1"/>
        </xdr:nvSpPr>
        <xdr:spPr>
          <a:xfrm>
            <a:off x="10266714" y="841375"/>
            <a:ext cx="6656391" cy="667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b="1">
                <a:solidFill>
                  <a:sysClr val="windowText" lastClr="000000"/>
                </a:solidFill>
              </a:rPr>
              <a:t>CUMPLIMIENTO DEL PROGRAMA</a:t>
            </a:r>
          </a:p>
        </xdr:txBody>
      </xdr:sp>
    </xdr:grpSp>
    <xdr:clientData/>
  </xdr:twoCellAnchor>
  <xdr:twoCellAnchor>
    <xdr:from>
      <xdr:col>7</xdr:col>
      <xdr:colOff>611547</xdr:colOff>
      <xdr:row>9</xdr:row>
      <xdr:rowOff>34636</xdr:rowOff>
    </xdr:from>
    <xdr:to>
      <xdr:col>15</xdr:col>
      <xdr:colOff>732310</xdr:colOff>
      <xdr:row>24</xdr:row>
      <xdr:rowOff>163904</xdr:rowOff>
    </xdr:to>
    <xdr:graphicFrame macro="">
      <xdr:nvGraphicFramePr>
        <xdr:cNvPr id="24" name="Gráfico 23">
          <a:extLst>
            <a:ext uri="{FF2B5EF4-FFF2-40B4-BE49-F238E27FC236}">
              <a16:creationId xmlns:a16="http://schemas.microsoft.com/office/drawing/2014/main" id="{00000000-0008-0000-3300-000018000000}"/>
            </a:ext>
            <a:ext uri="{147F2762-F138-4A5C-976F-8EAC2B608ADB}">
              <a16:predDERef xmlns:a16="http://schemas.microsoft.com/office/drawing/2014/main" pred="{00000000-0008-0000-4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103909</xdr:colOff>
      <xdr:row>9</xdr:row>
      <xdr:rowOff>17628</xdr:rowOff>
    </xdr:from>
    <xdr:to>
      <xdr:col>23</xdr:col>
      <xdr:colOff>242454</xdr:colOff>
      <xdr:row>24</xdr:row>
      <xdr:rowOff>155864</xdr:rowOff>
    </xdr:to>
    <xdr:graphicFrame macro="">
      <xdr:nvGraphicFramePr>
        <xdr:cNvPr id="25" name="Gráfico 24">
          <a:extLst>
            <a:ext uri="{FF2B5EF4-FFF2-40B4-BE49-F238E27FC236}">
              <a16:creationId xmlns:a16="http://schemas.microsoft.com/office/drawing/2014/main" id="{00000000-0008-0000-3300-000019000000}"/>
            </a:ext>
            <a:ext uri="{147F2762-F138-4A5C-976F-8EAC2B608ADB}">
              <a16:predDERef xmlns:a16="http://schemas.microsoft.com/office/drawing/2014/main" pred="{00000000-0008-0000-4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103908</xdr:colOff>
      <xdr:row>1</xdr:row>
      <xdr:rowOff>232559</xdr:rowOff>
    </xdr:from>
    <xdr:to>
      <xdr:col>23</xdr:col>
      <xdr:colOff>902155</xdr:colOff>
      <xdr:row>3</xdr:row>
      <xdr:rowOff>95250</xdr:rowOff>
    </xdr:to>
    <xdr:pic>
      <xdr:nvPicPr>
        <xdr:cNvPr id="12" name="Imagen 1">
          <a:extLst>
            <a:ext uri="{FF2B5EF4-FFF2-40B4-BE49-F238E27FC236}">
              <a16:creationId xmlns:a16="http://schemas.microsoft.com/office/drawing/2014/main" id="{00000000-0008-0000-3300-00000C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6446087" y="423059"/>
          <a:ext cx="2363068" cy="65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48</xdr:col>
      <xdr:colOff>158750</xdr:colOff>
      <xdr:row>0</xdr:row>
      <xdr:rowOff>62742</xdr:rowOff>
    </xdr:from>
    <xdr:to>
      <xdr:col>53</xdr:col>
      <xdr:colOff>222250</xdr:colOff>
      <xdr:row>0</xdr:row>
      <xdr:rowOff>892779</xdr:rowOff>
    </xdr:to>
    <xdr:pic>
      <xdr:nvPicPr>
        <xdr:cNvPr id="2" name="Imagen 1" descr="Un dibujo animado con letras&#10;&#10;Descripción generada automáticamente con confianza media">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 r="109"/>
        <a:stretch>
          <a:fillRect/>
        </a:stretch>
      </xdr:blipFill>
      <xdr:spPr bwMode="auto">
        <a:xfrm>
          <a:off x="30257750" y="62742"/>
          <a:ext cx="2127250" cy="830037"/>
        </a:xfrm>
        <a:prstGeom prst="rect">
          <a:avLst/>
        </a:prstGeom>
        <a:ln>
          <a:noFill/>
        </a:ln>
        <a:extLst>
          <a:ext uri="{53640926-AAD7-44D8-BBD7-CCE9431645EC}">
            <a14:shadowObscured xmlns:a14="http://schemas.microsoft.com/office/drawing/2010/main"/>
          </a:ext>
        </a:extLst>
      </xdr:spPr>
    </xdr:pic>
    <xdr:clientData/>
  </xdr:twoCellAnchor>
  <xdr:twoCellAnchor>
    <xdr:from>
      <xdr:col>54</xdr:col>
      <xdr:colOff>825498</xdr:colOff>
      <xdr:row>1</xdr:row>
      <xdr:rowOff>63500</xdr:rowOff>
    </xdr:from>
    <xdr:to>
      <xdr:col>56</xdr:col>
      <xdr:colOff>79373</xdr:colOff>
      <xdr:row>2</xdr:row>
      <xdr:rowOff>127000</xdr:rowOff>
    </xdr:to>
    <xdr:sp macro="" textlink="">
      <xdr:nvSpPr>
        <xdr:cNvPr id="3" name="Freeform 439">
          <a:hlinkClick xmlns:r="http://schemas.openxmlformats.org/officeDocument/2006/relationships" r:id="rId2"/>
          <a:extLst>
            <a:ext uri="{FF2B5EF4-FFF2-40B4-BE49-F238E27FC236}">
              <a16:creationId xmlns:a16="http://schemas.microsoft.com/office/drawing/2014/main" id="{00000000-0008-0000-3400-000003000000}"/>
            </a:ext>
          </a:extLst>
        </xdr:cNvPr>
        <xdr:cNvSpPr>
          <a:spLocks noEditPoints="1"/>
        </xdr:cNvSpPr>
      </xdr:nvSpPr>
      <xdr:spPr bwMode="auto">
        <a:xfrm flipH="1">
          <a:off x="40243123" y="1174750"/>
          <a:ext cx="936625" cy="762000"/>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86591</xdr:colOff>
      <xdr:row>1</xdr:row>
      <xdr:rowOff>103909</xdr:rowOff>
    </xdr:from>
    <xdr:to>
      <xdr:col>9</xdr:col>
      <xdr:colOff>183284</xdr:colOff>
      <xdr:row>2</xdr:row>
      <xdr:rowOff>545523</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3500-000002000000}"/>
            </a:ext>
          </a:extLst>
        </xdr:cNvPr>
        <xdr:cNvSpPr>
          <a:spLocks noEditPoints="1"/>
        </xdr:cNvSpPr>
      </xdr:nvSpPr>
      <xdr:spPr bwMode="auto">
        <a:xfrm flipH="1">
          <a:off x="8581159" y="303068"/>
          <a:ext cx="936625" cy="762000"/>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1028700</xdr:colOff>
      <xdr:row>58</xdr:row>
      <xdr:rowOff>0</xdr:rowOff>
    </xdr:from>
    <xdr:to>
      <xdr:col>3</xdr:col>
      <xdr:colOff>1543050</xdr:colOff>
      <xdr:row>60</xdr:row>
      <xdr:rowOff>0</xdr:rowOff>
    </xdr:to>
    <xdr:sp macro="" textlink="">
      <xdr:nvSpPr>
        <xdr:cNvPr id="3" name="Rectángulo 2">
          <a:extLst>
            <a:ext uri="{FF2B5EF4-FFF2-40B4-BE49-F238E27FC236}">
              <a16:creationId xmlns:a16="http://schemas.microsoft.com/office/drawing/2014/main" id="{00000000-0008-0000-0700-000003000000}"/>
            </a:ext>
          </a:extLst>
        </xdr:cNvPr>
        <xdr:cNvSpPr/>
      </xdr:nvSpPr>
      <xdr:spPr>
        <a:xfrm>
          <a:off x="1257300" y="21164550"/>
          <a:ext cx="514350" cy="419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P</a:t>
          </a:r>
        </a:p>
      </xdr:txBody>
    </xdr:sp>
    <xdr:clientData/>
  </xdr:twoCellAnchor>
  <xdr:twoCellAnchor>
    <xdr:from>
      <xdr:col>3</xdr:col>
      <xdr:colOff>1009650</xdr:colOff>
      <xdr:row>61</xdr:row>
      <xdr:rowOff>0</xdr:rowOff>
    </xdr:from>
    <xdr:to>
      <xdr:col>3</xdr:col>
      <xdr:colOff>1524000</xdr:colOff>
      <xdr:row>63</xdr:row>
      <xdr:rowOff>19050</xdr:rowOff>
    </xdr:to>
    <xdr:sp macro="" textlink="">
      <xdr:nvSpPr>
        <xdr:cNvPr id="4" name="Rectángulo 3">
          <a:extLst>
            <a:ext uri="{FF2B5EF4-FFF2-40B4-BE49-F238E27FC236}">
              <a16:creationId xmlns:a16="http://schemas.microsoft.com/office/drawing/2014/main" id="{00000000-0008-0000-0700-000004000000}"/>
            </a:ext>
          </a:extLst>
        </xdr:cNvPr>
        <xdr:cNvSpPr/>
      </xdr:nvSpPr>
      <xdr:spPr>
        <a:xfrm>
          <a:off x="1238250" y="21755100"/>
          <a:ext cx="514350" cy="41910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accent6">
                  <a:lumMod val="75000"/>
                </a:schemeClr>
              </a:solidFill>
              <a:latin typeface="Arial" panose="020B0604020202020204" pitchFamily="34" charset="0"/>
              <a:cs typeface="Arial" panose="020B0604020202020204" pitchFamily="34" charset="0"/>
            </a:rPr>
            <a:t>E</a:t>
          </a:r>
        </a:p>
      </xdr:txBody>
    </xdr:sp>
    <xdr:clientData/>
  </xdr:twoCellAnchor>
  <xdr:twoCellAnchor>
    <xdr:from>
      <xdr:col>3</xdr:col>
      <xdr:colOff>990600</xdr:colOff>
      <xdr:row>63</xdr:row>
      <xdr:rowOff>152400</xdr:rowOff>
    </xdr:from>
    <xdr:to>
      <xdr:col>3</xdr:col>
      <xdr:colOff>1504950</xdr:colOff>
      <xdr:row>65</xdr:row>
      <xdr:rowOff>152400</xdr:rowOff>
    </xdr:to>
    <xdr:sp macro="" textlink="">
      <xdr:nvSpPr>
        <xdr:cNvPr id="5" name="Rectángulo 4">
          <a:extLst>
            <a:ext uri="{FF2B5EF4-FFF2-40B4-BE49-F238E27FC236}">
              <a16:creationId xmlns:a16="http://schemas.microsoft.com/office/drawing/2014/main" id="{00000000-0008-0000-0700-000005000000}"/>
            </a:ext>
          </a:extLst>
        </xdr:cNvPr>
        <xdr:cNvSpPr/>
      </xdr:nvSpPr>
      <xdr:spPr>
        <a:xfrm>
          <a:off x="1219200" y="22307550"/>
          <a:ext cx="514350" cy="419100"/>
        </a:xfrm>
        <a:prstGeom prst="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R</a:t>
          </a:r>
        </a:p>
      </xdr:txBody>
    </xdr:sp>
    <xdr:clientData/>
  </xdr:twoCellAnchor>
  <xdr:twoCellAnchor>
    <xdr:from>
      <xdr:col>3</xdr:col>
      <xdr:colOff>990600</xdr:colOff>
      <xdr:row>66</xdr:row>
      <xdr:rowOff>152400</xdr:rowOff>
    </xdr:from>
    <xdr:to>
      <xdr:col>3</xdr:col>
      <xdr:colOff>1504950</xdr:colOff>
      <xdr:row>68</xdr:row>
      <xdr:rowOff>152400</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1219200" y="22898100"/>
          <a:ext cx="514350" cy="41910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solidFill>
                <a:schemeClr val="tx1"/>
              </a:solidFill>
              <a:latin typeface="Arial" panose="020B0604020202020204" pitchFamily="34" charset="0"/>
              <a:cs typeface="Arial" panose="020B0604020202020204" pitchFamily="34" charset="0"/>
            </a:rPr>
            <a:t>C</a:t>
          </a:r>
        </a:p>
      </xdr:txBody>
    </xdr:sp>
    <xdr:clientData/>
  </xdr:twoCellAnchor>
  <xdr:twoCellAnchor>
    <xdr:from>
      <xdr:col>8</xdr:col>
      <xdr:colOff>325854</xdr:colOff>
      <xdr:row>6</xdr:row>
      <xdr:rowOff>285749</xdr:rowOff>
    </xdr:from>
    <xdr:to>
      <xdr:col>8</xdr:col>
      <xdr:colOff>1453816</xdr:colOff>
      <xdr:row>8</xdr:row>
      <xdr:rowOff>150395</xdr:rowOff>
    </xdr:to>
    <xdr:sp macro="" textlink="">
      <xdr:nvSpPr>
        <xdr:cNvPr id="9" name="Freeform 439">
          <a:hlinkClick xmlns:r="http://schemas.openxmlformats.org/officeDocument/2006/relationships" r:id="rId1"/>
          <a:extLst>
            <a:ext uri="{FF2B5EF4-FFF2-40B4-BE49-F238E27FC236}">
              <a16:creationId xmlns:a16="http://schemas.microsoft.com/office/drawing/2014/main" id="{00000000-0008-0000-0700-000009000000}"/>
            </a:ext>
          </a:extLst>
        </xdr:cNvPr>
        <xdr:cNvSpPr>
          <a:spLocks noEditPoints="1"/>
        </xdr:cNvSpPr>
      </xdr:nvSpPr>
      <xdr:spPr bwMode="auto">
        <a:xfrm flipH="1">
          <a:off x="12255917" y="3071812"/>
          <a:ext cx="1127962" cy="912396"/>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51</xdr:col>
      <xdr:colOff>266701</xdr:colOff>
      <xdr:row>2</xdr:row>
      <xdr:rowOff>333375</xdr:rowOff>
    </xdr:from>
    <xdr:to>
      <xdr:col>61</xdr:col>
      <xdr:colOff>95251</xdr:colOff>
      <xdr:row>5</xdr:row>
      <xdr:rowOff>338011</xdr:rowOff>
    </xdr:to>
    <xdr:pic>
      <xdr:nvPicPr>
        <xdr:cNvPr id="2" name="Imagen 1">
          <a:extLst>
            <a:ext uri="{FF2B5EF4-FFF2-40B4-BE49-F238E27FC236}">
              <a16:creationId xmlns:a16="http://schemas.microsoft.com/office/drawing/2014/main" id="{00000000-0008-0000-0700-000002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0575251" y="561975"/>
          <a:ext cx="3867150" cy="1280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119063</xdr:colOff>
      <xdr:row>55</xdr:row>
      <xdr:rowOff>71437</xdr:rowOff>
    </xdr:from>
    <xdr:to>
      <xdr:col>43</xdr:col>
      <xdr:colOff>270933</xdr:colOff>
      <xdr:row>70</xdr:row>
      <xdr:rowOff>11642</xdr:rowOff>
    </xdr:to>
    <xdr:graphicFrame macro="">
      <xdr:nvGraphicFramePr>
        <xdr:cNvPr id="8" name="Gráfico 7">
          <a:extLst>
            <a:ext uri="{FF2B5EF4-FFF2-40B4-BE49-F238E27FC236}">
              <a16:creationId xmlns:a16="http://schemas.microsoft.com/office/drawing/2014/main" id="{539013C0-F1A0-42BA-8B0E-2C72590F0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657224</xdr:colOff>
      <xdr:row>1</xdr:row>
      <xdr:rowOff>85724</xdr:rowOff>
    </xdr:from>
    <xdr:to>
      <xdr:col>12</xdr:col>
      <xdr:colOff>381000</xdr:colOff>
      <xdr:row>22</xdr:row>
      <xdr:rowOff>19049</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114300</xdr:colOff>
      <xdr:row>10</xdr:row>
      <xdr:rowOff>123825</xdr:rowOff>
    </xdr:from>
    <xdr:to>
      <xdr:col>9</xdr:col>
      <xdr:colOff>19049</xdr:colOff>
      <xdr:row>12</xdr:row>
      <xdr:rowOff>142875</xdr:rowOff>
    </xdr:to>
    <xdr:sp macro="" textlink="#REF!">
      <xdr:nvSpPr>
        <xdr:cNvPr id="3" name="Diagrama de flujo: conector 2">
          <a:extLst>
            <a:ext uri="{FF2B5EF4-FFF2-40B4-BE49-F238E27FC236}">
              <a16:creationId xmlns:a16="http://schemas.microsoft.com/office/drawing/2014/main" id="{00000000-0008-0000-3600-000003000000}"/>
            </a:ext>
          </a:extLst>
        </xdr:cNvPr>
        <xdr:cNvSpPr/>
      </xdr:nvSpPr>
      <xdr:spPr>
        <a:xfrm>
          <a:off x="6210300" y="2028825"/>
          <a:ext cx="666749" cy="400050"/>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B95F3D7-ADB0-4ECE-8E77-2A23D80C5DD9}" type="TxLink">
            <a:rPr lang="en-US" sz="1200" b="0" i="0" u="none" strike="noStrike">
              <a:solidFill>
                <a:schemeClr val="bg1"/>
              </a:solidFill>
              <a:latin typeface="Gentium Basic"/>
              <a:cs typeface="Calibri"/>
            </a:rPr>
            <a:pPr algn="ctr"/>
            <a:t>#¡DIV/0!</a:t>
          </a:fld>
          <a:endParaRPr lang="es-CO" sz="200" b="1">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190500</xdr:colOff>
      <xdr:row>6</xdr:row>
      <xdr:rowOff>0</xdr:rowOff>
    </xdr:from>
    <xdr:to>
      <xdr:col>6</xdr:col>
      <xdr:colOff>666751</xdr:colOff>
      <xdr:row>33</xdr:row>
      <xdr:rowOff>76200</xdr:rowOff>
    </xdr:to>
    <xdr:sp macro="" textlink="">
      <xdr:nvSpPr>
        <xdr:cNvPr id="2" name="Rectángulo 1">
          <a:extLst>
            <a:ext uri="{FF2B5EF4-FFF2-40B4-BE49-F238E27FC236}">
              <a16:creationId xmlns:a16="http://schemas.microsoft.com/office/drawing/2014/main" id="{00000000-0008-0000-3700-000002000000}"/>
            </a:ext>
          </a:extLst>
        </xdr:cNvPr>
        <xdr:cNvSpPr/>
      </xdr:nvSpPr>
      <xdr:spPr>
        <a:xfrm>
          <a:off x="269875" y="2000250"/>
          <a:ext cx="4492626" cy="5902325"/>
        </a:xfrm>
        <a:prstGeom prst="rect">
          <a:avLst/>
        </a:prstGeom>
        <a:solidFill>
          <a:schemeClr val="bg1">
            <a:lumMod val="85000"/>
          </a:schemeClr>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238125</xdr:colOff>
      <xdr:row>6</xdr:row>
      <xdr:rowOff>96890</xdr:rowOff>
    </xdr:from>
    <xdr:to>
      <xdr:col>6</xdr:col>
      <xdr:colOff>638839</xdr:colOff>
      <xdr:row>9</xdr:row>
      <xdr:rowOff>52666</xdr:rowOff>
    </xdr:to>
    <xdr:sp macro="" textlink="">
      <xdr:nvSpPr>
        <xdr:cNvPr id="3" name="Rectángulo 2">
          <a:extLst>
            <a:ext uri="{FF2B5EF4-FFF2-40B4-BE49-F238E27FC236}">
              <a16:creationId xmlns:a16="http://schemas.microsoft.com/office/drawing/2014/main" id="{00000000-0008-0000-3700-000003000000}"/>
            </a:ext>
            <a:ext uri="{147F2762-F138-4A5C-976F-8EAC2B608ADB}">
              <a16:predDERef xmlns:a16="http://schemas.microsoft.com/office/drawing/2014/main" pred="{00000000-0008-0000-4700-000002000000}"/>
            </a:ext>
          </a:extLst>
        </xdr:cNvPr>
        <xdr:cNvSpPr/>
      </xdr:nvSpPr>
      <xdr:spPr>
        <a:xfrm>
          <a:off x="317500" y="2097140"/>
          <a:ext cx="4417089" cy="559026"/>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indent="0" algn="ctr"/>
          <a:r>
            <a:rPr lang="en-US" sz="1800" b="1">
              <a:solidFill>
                <a:schemeClr val="tx1"/>
              </a:solidFill>
              <a:latin typeface="Arial" panose="020B0604020202020204" pitchFamily="34" charset="0"/>
              <a:cs typeface="Arial" panose="020B0604020202020204" pitchFamily="34" charset="0"/>
            </a:rPr>
            <a:t>GESTIÓN DEL PROCESO</a:t>
          </a:r>
        </a:p>
      </xdr:txBody>
    </xdr:sp>
    <xdr:clientData/>
  </xdr:twoCellAnchor>
  <xdr:twoCellAnchor>
    <xdr:from>
      <xdr:col>6</xdr:col>
      <xdr:colOff>752475</xdr:colOff>
      <xdr:row>5</xdr:row>
      <xdr:rowOff>204788</xdr:rowOff>
    </xdr:from>
    <xdr:to>
      <xdr:col>28</xdr:col>
      <xdr:colOff>1968500</xdr:colOff>
      <xdr:row>9</xdr:row>
      <xdr:rowOff>48533</xdr:rowOff>
    </xdr:to>
    <xdr:grpSp>
      <xdr:nvGrpSpPr>
        <xdr:cNvPr id="4" name="Grupo 3">
          <a:extLst>
            <a:ext uri="{FF2B5EF4-FFF2-40B4-BE49-F238E27FC236}">
              <a16:creationId xmlns:a16="http://schemas.microsoft.com/office/drawing/2014/main" id="{00000000-0008-0000-3700-000004000000}"/>
            </a:ext>
          </a:extLst>
        </xdr:cNvPr>
        <xdr:cNvGrpSpPr/>
      </xdr:nvGrpSpPr>
      <xdr:grpSpPr>
        <a:xfrm>
          <a:off x="4848225" y="1982788"/>
          <a:ext cx="18837275" cy="669245"/>
          <a:chOff x="5508625" y="841375"/>
          <a:chExt cx="15843250" cy="667658"/>
        </a:xfrm>
      </xdr:grpSpPr>
      <xdr:sp macro="" textlink="">
        <xdr:nvSpPr>
          <xdr:cNvPr id="5" name="Rectángulo 4">
            <a:extLst>
              <a:ext uri="{FF2B5EF4-FFF2-40B4-BE49-F238E27FC236}">
                <a16:creationId xmlns:a16="http://schemas.microsoft.com/office/drawing/2014/main" id="{00000000-0008-0000-3700-000005000000}"/>
              </a:ext>
            </a:extLst>
          </xdr:cNvPr>
          <xdr:cNvSpPr/>
        </xdr:nvSpPr>
        <xdr:spPr>
          <a:xfrm>
            <a:off x="5508625" y="873125"/>
            <a:ext cx="15843250" cy="460376"/>
          </a:xfrm>
          <a:prstGeom prst="rect">
            <a:avLst/>
          </a:prstGeom>
          <a:solidFill>
            <a:schemeClr val="bg1">
              <a:lumMod val="8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sp macro="" textlink="">
        <xdr:nvSpPr>
          <xdr:cNvPr id="6" name="CuadroTexto 5">
            <a:extLst>
              <a:ext uri="{FF2B5EF4-FFF2-40B4-BE49-F238E27FC236}">
                <a16:creationId xmlns:a16="http://schemas.microsoft.com/office/drawing/2014/main" id="{00000000-0008-0000-3700-000006000000}"/>
              </a:ext>
            </a:extLst>
          </xdr:cNvPr>
          <xdr:cNvSpPr txBox="1"/>
        </xdr:nvSpPr>
        <xdr:spPr>
          <a:xfrm>
            <a:off x="10699750" y="841375"/>
            <a:ext cx="5699125" cy="667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b="1">
                <a:solidFill>
                  <a:sysClr val="windowText" lastClr="000000"/>
                </a:solidFill>
              </a:rPr>
              <a:t>CUMPLIMIENTO DEL PROGRAMA</a:t>
            </a:r>
          </a:p>
        </xdr:txBody>
      </xdr:sp>
    </xdr:grpSp>
    <xdr:clientData/>
  </xdr:twoCellAnchor>
  <xdr:twoCellAnchor>
    <xdr:from>
      <xdr:col>1</xdr:col>
      <xdr:colOff>672521</xdr:colOff>
      <xdr:row>9</xdr:row>
      <xdr:rowOff>129022</xdr:rowOff>
    </xdr:from>
    <xdr:to>
      <xdr:col>6</xdr:col>
      <xdr:colOff>212146</xdr:colOff>
      <xdr:row>9</xdr:row>
      <xdr:rowOff>653832</xdr:rowOff>
    </xdr:to>
    <xdr:grpSp>
      <xdr:nvGrpSpPr>
        <xdr:cNvPr id="10" name="Grupo 9">
          <a:hlinkClick xmlns:r="http://schemas.openxmlformats.org/officeDocument/2006/relationships" r:id="rId1"/>
          <a:extLst>
            <a:ext uri="{FF2B5EF4-FFF2-40B4-BE49-F238E27FC236}">
              <a16:creationId xmlns:a16="http://schemas.microsoft.com/office/drawing/2014/main" id="{00000000-0008-0000-3700-00000A000000}"/>
            </a:ext>
          </a:extLst>
        </xdr:cNvPr>
        <xdr:cNvGrpSpPr/>
      </xdr:nvGrpSpPr>
      <xdr:grpSpPr>
        <a:xfrm>
          <a:off x="751896" y="2732522"/>
          <a:ext cx="3556000" cy="524810"/>
          <a:chOff x="12636499" y="666750"/>
          <a:chExt cx="3556000" cy="524810"/>
        </a:xfrm>
      </xdr:grpSpPr>
      <xdr:grpSp>
        <xdr:nvGrpSpPr>
          <xdr:cNvPr id="11" name="Группа 509">
            <a:extLst>
              <a:ext uri="{FF2B5EF4-FFF2-40B4-BE49-F238E27FC236}">
                <a16:creationId xmlns:a16="http://schemas.microsoft.com/office/drawing/2014/main" id="{00000000-0008-0000-3700-00000B000000}"/>
              </a:ext>
            </a:extLst>
          </xdr:cNvPr>
          <xdr:cNvGrpSpPr/>
        </xdr:nvGrpSpPr>
        <xdr:grpSpPr>
          <a:xfrm>
            <a:off x="12636499" y="666750"/>
            <a:ext cx="492125" cy="524810"/>
            <a:chOff x="3296180" y="3622389"/>
            <a:chExt cx="218124" cy="302560"/>
          </a:xfrm>
          <a:solidFill>
            <a:schemeClr val="bg1"/>
          </a:solidFill>
        </xdr:grpSpPr>
        <xdr:sp macro="" textlink="">
          <xdr:nvSpPr>
            <xdr:cNvPr id="13" name="Freeform 220">
              <a:extLst>
                <a:ext uri="{FF2B5EF4-FFF2-40B4-BE49-F238E27FC236}">
                  <a16:creationId xmlns:a16="http://schemas.microsoft.com/office/drawing/2014/main" id="{00000000-0008-0000-3700-00000D000000}"/>
                </a:ext>
              </a:extLst>
            </xdr:cNvPr>
            <xdr:cNvSpPr>
              <a:spLocks noEditPoints="1"/>
            </xdr:cNvSpPr>
          </xdr:nvSpPr>
          <xdr:spPr bwMode="auto">
            <a:xfrm>
              <a:off x="3296180" y="3830663"/>
              <a:ext cx="66141" cy="94286"/>
            </a:xfrm>
            <a:custGeom>
              <a:avLst/>
              <a:gdLst>
                <a:gd name="T0" fmla="*/ 47 w 47"/>
                <a:gd name="T1" fmla="*/ 67 h 67"/>
                <a:gd name="T2" fmla="*/ 0 w 47"/>
                <a:gd name="T3" fmla="*/ 67 h 67"/>
                <a:gd name="T4" fmla="*/ 0 w 47"/>
                <a:gd name="T5" fmla="*/ 0 h 67"/>
                <a:gd name="T6" fmla="*/ 47 w 47"/>
                <a:gd name="T7" fmla="*/ 0 h 67"/>
                <a:gd name="T8" fmla="*/ 47 w 47"/>
                <a:gd name="T9" fmla="*/ 67 h 67"/>
                <a:gd name="T10" fmla="*/ 7 w 47"/>
                <a:gd name="T11" fmla="*/ 60 h 67"/>
                <a:gd name="T12" fmla="*/ 41 w 47"/>
                <a:gd name="T13" fmla="*/ 60 h 67"/>
                <a:gd name="T14" fmla="*/ 41 w 47"/>
                <a:gd name="T15" fmla="*/ 6 h 67"/>
                <a:gd name="T16" fmla="*/ 7 w 47"/>
                <a:gd name="T17" fmla="*/ 6 h 67"/>
                <a:gd name="T18" fmla="*/ 7 w 47"/>
                <a:gd name="T19" fmla="*/ 60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67">
                  <a:moveTo>
                    <a:pt x="47" y="67"/>
                  </a:moveTo>
                  <a:lnTo>
                    <a:pt x="0" y="67"/>
                  </a:lnTo>
                  <a:lnTo>
                    <a:pt x="0" y="0"/>
                  </a:lnTo>
                  <a:lnTo>
                    <a:pt x="47" y="0"/>
                  </a:lnTo>
                  <a:lnTo>
                    <a:pt x="47" y="67"/>
                  </a:lnTo>
                  <a:close/>
                  <a:moveTo>
                    <a:pt x="7" y="60"/>
                  </a:moveTo>
                  <a:lnTo>
                    <a:pt x="41" y="60"/>
                  </a:lnTo>
                  <a:lnTo>
                    <a:pt x="41" y="6"/>
                  </a:lnTo>
                  <a:lnTo>
                    <a:pt x="7" y="6"/>
                  </a:lnTo>
                  <a:lnTo>
                    <a:pt x="7" y="6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4" name="Freeform 221">
              <a:extLst>
                <a:ext uri="{FF2B5EF4-FFF2-40B4-BE49-F238E27FC236}">
                  <a16:creationId xmlns:a16="http://schemas.microsoft.com/office/drawing/2014/main" id="{00000000-0008-0000-3700-00000E000000}"/>
                </a:ext>
              </a:extLst>
            </xdr:cNvPr>
            <xdr:cNvSpPr>
              <a:spLocks noEditPoints="1"/>
            </xdr:cNvSpPr>
          </xdr:nvSpPr>
          <xdr:spPr bwMode="auto">
            <a:xfrm>
              <a:off x="3448163" y="3702603"/>
              <a:ext cx="66141" cy="222346"/>
            </a:xfrm>
            <a:custGeom>
              <a:avLst/>
              <a:gdLst>
                <a:gd name="T0" fmla="*/ 47 w 47"/>
                <a:gd name="T1" fmla="*/ 158 h 158"/>
                <a:gd name="T2" fmla="*/ 0 w 47"/>
                <a:gd name="T3" fmla="*/ 158 h 158"/>
                <a:gd name="T4" fmla="*/ 0 w 47"/>
                <a:gd name="T5" fmla="*/ 0 h 158"/>
                <a:gd name="T6" fmla="*/ 47 w 47"/>
                <a:gd name="T7" fmla="*/ 0 h 158"/>
                <a:gd name="T8" fmla="*/ 47 w 47"/>
                <a:gd name="T9" fmla="*/ 158 h 158"/>
                <a:gd name="T10" fmla="*/ 7 w 47"/>
                <a:gd name="T11" fmla="*/ 151 h 158"/>
                <a:gd name="T12" fmla="*/ 40 w 47"/>
                <a:gd name="T13" fmla="*/ 151 h 158"/>
                <a:gd name="T14" fmla="*/ 40 w 47"/>
                <a:gd name="T15" fmla="*/ 7 h 158"/>
                <a:gd name="T16" fmla="*/ 7 w 47"/>
                <a:gd name="T17" fmla="*/ 7 h 158"/>
                <a:gd name="T18" fmla="*/ 7 w 47"/>
                <a:gd name="T19" fmla="*/ 151 h 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58">
                  <a:moveTo>
                    <a:pt x="47" y="158"/>
                  </a:moveTo>
                  <a:lnTo>
                    <a:pt x="0" y="158"/>
                  </a:lnTo>
                  <a:lnTo>
                    <a:pt x="0" y="0"/>
                  </a:lnTo>
                  <a:lnTo>
                    <a:pt x="47" y="0"/>
                  </a:lnTo>
                  <a:lnTo>
                    <a:pt x="47" y="158"/>
                  </a:lnTo>
                  <a:close/>
                  <a:moveTo>
                    <a:pt x="7" y="151"/>
                  </a:moveTo>
                  <a:lnTo>
                    <a:pt x="40" y="151"/>
                  </a:lnTo>
                  <a:lnTo>
                    <a:pt x="40" y="7"/>
                  </a:lnTo>
                  <a:lnTo>
                    <a:pt x="7" y="7"/>
                  </a:lnTo>
                  <a:lnTo>
                    <a:pt x="7" y="15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5" name="Freeform 222">
              <a:extLst>
                <a:ext uri="{FF2B5EF4-FFF2-40B4-BE49-F238E27FC236}">
                  <a16:creationId xmlns:a16="http://schemas.microsoft.com/office/drawing/2014/main" id="{00000000-0008-0000-3700-00000F000000}"/>
                </a:ext>
              </a:extLst>
            </xdr:cNvPr>
            <xdr:cNvSpPr>
              <a:spLocks noEditPoints="1"/>
            </xdr:cNvSpPr>
          </xdr:nvSpPr>
          <xdr:spPr bwMode="auto">
            <a:xfrm>
              <a:off x="3372172" y="3768743"/>
              <a:ext cx="66141" cy="156206"/>
            </a:xfrm>
            <a:custGeom>
              <a:avLst/>
              <a:gdLst>
                <a:gd name="T0" fmla="*/ 47 w 47"/>
                <a:gd name="T1" fmla="*/ 111 h 111"/>
                <a:gd name="T2" fmla="*/ 0 w 47"/>
                <a:gd name="T3" fmla="*/ 111 h 111"/>
                <a:gd name="T4" fmla="*/ 0 w 47"/>
                <a:gd name="T5" fmla="*/ 0 h 111"/>
                <a:gd name="T6" fmla="*/ 47 w 47"/>
                <a:gd name="T7" fmla="*/ 0 h 111"/>
                <a:gd name="T8" fmla="*/ 47 w 47"/>
                <a:gd name="T9" fmla="*/ 111 h 111"/>
                <a:gd name="T10" fmla="*/ 7 w 47"/>
                <a:gd name="T11" fmla="*/ 104 h 111"/>
                <a:gd name="T12" fmla="*/ 40 w 47"/>
                <a:gd name="T13" fmla="*/ 104 h 111"/>
                <a:gd name="T14" fmla="*/ 40 w 47"/>
                <a:gd name="T15" fmla="*/ 7 h 111"/>
                <a:gd name="T16" fmla="*/ 7 w 47"/>
                <a:gd name="T17" fmla="*/ 7 h 111"/>
                <a:gd name="T18" fmla="*/ 7 w 47"/>
                <a:gd name="T19" fmla="*/ 104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11">
                  <a:moveTo>
                    <a:pt x="47" y="111"/>
                  </a:moveTo>
                  <a:lnTo>
                    <a:pt x="0" y="111"/>
                  </a:lnTo>
                  <a:lnTo>
                    <a:pt x="0" y="0"/>
                  </a:lnTo>
                  <a:lnTo>
                    <a:pt x="47" y="0"/>
                  </a:lnTo>
                  <a:lnTo>
                    <a:pt x="47" y="111"/>
                  </a:lnTo>
                  <a:close/>
                  <a:moveTo>
                    <a:pt x="7" y="104"/>
                  </a:moveTo>
                  <a:lnTo>
                    <a:pt x="40" y="104"/>
                  </a:lnTo>
                  <a:lnTo>
                    <a:pt x="40" y="7"/>
                  </a:lnTo>
                  <a:lnTo>
                    <a:pt x="7" y="7"/>
                  </a:lnTo>
                  <a:lnTo>
                    <a:pt x="7" y="10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6" name="Freeform 223">
              <a:extLst>
                <a:ext uri="{FF2B5EF4-FFF2-40B4-BE49-F238E27FC236}">
                  <a16:creationId xmlns:a16="http://schemas.microsoft.com/office/drawing/2014/main" id="{00000000-0008-0000-3700-000010000000}"/>
                </a:ext>
              </a:extLst>
            </xdr:cNvPr>
            <xdr:cNvSpPr>
              <a:spLocks/>
            </xdr:cNvSpPr>
          </xdr:nvSpPr>
          <xdr:spPr bwMode="auto">
            <a:xfrm>
              <a:off x="3317289" y="3623797"/>
              <a:ext cx="180128" cy="181536"/>
            </a:xfrm>
            <a:custGeom>
              <a:avLst/>
              <a:gdLst>
                <a:gd name="T0" fmla="*/ 124 w 128"/>
                <a:gd name="T1" fmla="*/ 0 h 129"/>
                <a:gd name="T2" fmla="*/ 128 w 128"/>
                <a:gd name="T3" fmla="*/ 5 h 129"/>
                <a:gd name="T4" fmla="*/ 4 w 128"/>
                <a:gd name="T5" fmla="*/ 129 h 129"/>
                <a:gd name="T6" fmla="*/ 0 w 128"/>
                <a:gd name="T7" fmla="*/ 124 h 129"/>
                <a:gd name="T8" fmla="*/ 124 w 128"/>
                <a:gd name="T9" fmla="*/ 0 h 129"/>
              </a:gdLst>
              <a:ahLst/>
              <a:cxnLst>
                <a:cxn ang="0">
                  <a:pos x="T0" y="T1"/>
                </a:cxn>
                <a:cxn ang="0">
                  <a:pos x="T2" y="T3"/>
                </a:cxn>
                <a:cxn ang="0">
                  <a:pos x="T4" y="T5"/>
                </a:cxn>
                <a:cxn ang="0">
                  <a:pos x="T6" y="T7"/>
                </a:cxn>
                <a:cxn ang="0">
                  <a:pos x="T8" y="T9"/>
                </a:cxn>
              </a:cxnLst>
              <a:rect l="0" t="0" r="r" b="b"/>
              <a:pathLst>
                <a:path w="128" h="129">
                  <a:moveTo>
                    <a:pt x="124" y="0"/>
                  </a:moveTo>
                  <a:lnTo>
                    <a:pt x="128" y="5"/>
                  </a:lnTo>
                  <a:lnTo>
                    <a:pt x="4" y="129"/>
                  </a:lnTo>
                  <a:lnTo>
                    <a:pt x="0" y="124"/>
                  </a:lnTo>
                  <a:lnTo>
                    <a:pt x="12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17" name="Freeform 224">
              <a:extLst>
                <a:ext uri="{FF2B5EF4-FFF2-40B4-BE49-F238E27FC236}">
                  <a16:creationId xmlns:a16="http://schemas.microsoft.com/office/drawing/2014/main" id="{00000000-0008-0000-3700-000011000000}"/>
                </a:ext>
              </a:extLst>
            </xdr:cNvPr>
            <xdr:cNvSpPr>
              <a:spLocks/>
            </xdr:cNvSpPr>
          </xdr:nvSpPr>
          <xdr:spPr bwMode="auto">
            <a:xfrm>
              <a:off x="3442534" y="3622389"/>
              <a:ext cx="57698" cy="56290"/>
            </a:xfrm>
            <a:custGeom>
              <a:avLst/>
              <a:gdLst>
                <a:gd name="T0" fmla="*/ 41 w 41"/>
                <a:gd name="T1" fmla="*/ 40 h 40"/>
                <a:gd name="T2" fmla="*/ 34 w 41"/>
                <a:gd name="T3" fmla="*/ 40 h 40"/>
                <a:gd name="T4" fmla="*/ 34 w 41"/>
                <a:gd name="T5" fmla="*/ 6 h 40"/>
                <a:gd name="T6" fmla="*/ 0 w 41"/>
                <a:gd name="T7" fmla="*/ 6 h 40"/>
                <a:gd name="T8" fmla="*/ 0 w 41"/>
                <a:gd name="T9" fmla="*/ 0 h 40"/>
                <a:gd name="T10" fmla="*/ 37 w 41"/>
                <a:gd name="T11" fmla="*/ 0 h 40"/>
                <a:gd name="T12" fmla="*/ 41 w 41"/>
                <a:gd name="T13" fmla="*/ 3 h 40"/>
                <a:gd name="T14" fmla="*/ 41 w 41"/>
                <a:gd name="T15" fmla="*/ 40 h 4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1" h="40">
                  <a:moveTo>
                    <a:pt x="41" y="40"/>
                  </a:moveTo>
                  <a:lnTo>
                    <a:pt x="34" y="40"/>
                  </a:lnTo>
                  <a:lnTo>
                    <a:pt x="34" y="6"/>
                  </a:lnTo>
                  <a:lnTo>
                    <a:pt x="0" y="6"/>
                  </a:lnTo>
                  <a:lnTo>
                    <a:pt x="0" y="0"/>
                  </a:lnTo>
                  <a:lnTo>
                    <a:pt x="37" y="0"/>
                  </a:lnTo>
                  <a:lnTo>
                    <a:pt x="41" y="3"/>
                  </a:lnTo>
                  <a:lnTo>
                    <a:pt x="41" y="4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sp macro="" textlink="">
        <xdr:nvSpPr>
          <xdr:cNvPr id="12" name="Rectángulo: esquinas redondeadas 11">
            <a:extLst>
              <a:ext uri="{FF2B5EF4-FFF2-40B4-BE49-F238E27FC236}">
                <a16:creationId xmlns:a16="http://schemas.microsoft.com/office/drawing/2014/main" id="{00000000-0008-0000-3700-00000C000000}"/>
              </a:ext>
            </a:extLst>
          </xdr:cNvPr>
          <xdr:cNvSpPr/>
        </xdr:nvSpPr>
        <xdr:spPr>
          <a:xfrm>
            <a:off x="13257114" y="845912"/>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INDICADOR DE CUMPLIMIENTO</a:t>
            </a:r>
          </a:p>
        </xdr:txBody>
      </xdr:sp>
    </xdr:grpSp>
    <xdr:clientData/>
  </xdr:twoCellAnchor>
  <xdr:twoCellAnchor>
    <xdr:from>
      <xdr:col>7</xdr:col>
      <xdr:colOff>111124</xdr:colOff>
      <xdr:row>9</xdr:row>
      <xdr:rowOff>150813</xdr:rowOff>
    </xdr:from>
    <xdr:to>
      <xdr:col>20</xdr:col>
      <xdr:colOff>404812</xdr:colOff>
      <xdr:row>32</xdr:row>
      <xdr:rowOff>47624</xdr:rowOff>
    </xdr:to>
    <xdr:graphicFrame macro="">
      <xdr:nvGraphicFramePr>
        <xdr:cNvPr id="18" name="Gráfico 17">
          <a:extLst>
            <a:ext uri="{FF2B5EF4-FFF2-40B4-BE49-F238E27FC236}">
              <a16:creationId xmlns:a16="http://schemas.microsoft.com/office/drawing/2014/main" id="{00000000-0008-0000-3700-000012000000}"/>
            </a:ext>
            <a:ext uri="{147F2762-F138-4A5C-976F-8EAC2B608ADB}">
              <a16:predDERef xmlns:a16="http://schemas.microsoft.com/office/drawing/2014/main" pred="{00000000-0008-0000-4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637597</xdr:colOff>
      <xdr:row>16</xdr:row>
      <xdr:rowOff>55995</xdr:rowOff>
    </xdr:from>
    <xdr:to>
      <xdr:col>6</xdr:col>
      <xdr:colOff>81972</xdr:colOff>
      <xdr:row>18</xdr:row>
      <xdr:rowOff>167119</xdr:rowOff>
    </xdr:to>
    <xdr:grpSp>
      <xdr:nvGrpSpPr>
        <xdr:cNvPr id="19" name="Grupo 18">
          <a:hlinkClick xmlns:r="http://schemas.openxmlformats.org/officeDocument/2006/relationships" r:id="rId3"/>
          <a:extLst>
            <a:ext uri="{FF2B5EF4-FFF2-40B4-BE49-F238E27FC236}">
              <a16:creationId xmlns:a16="http://schemas.microsoft.com/office/drawing/2014/main" id="{00000000-0008-0000-3700-000013000000}"/>
            </a:ext>
          </a:extLst>
        </xdr:cNvPr>
        <xdr:cNvGrpSpPr/>
      </xdr:nvGrpSpPr>
      <xdr:grpSpPr>
        <a:xfrm>
          <a:off x="716972" y="4643870"/>
          <a:ext cx="3460750" cy="492124"/>
          <a:chOff x="10604500" y="1063625"/>
          <a:chExt cx="3460750" cy="492124"/>
        </a:xfrm>
      </xdr:grpSpPr>
      <xdr:sp macro="" textlink="">
        <xdr:nvSpPr>
          <xdr:cNvPr id="20" name="Rectángulo: esquinas redondeadas 33">
            <a:extLst>
              <a:ext uri="{FF2B5EF4-FFF2-40B4-BE49-F238E27FC236}">
                <a16:creationId xmlns:a16="http://schemas.microsoft.com/office/drawing/2014/main" id="{00000000-0008-0000-3700-000014000000}"/>
              </a:ext>
            </a:extLst>
          </xdr:cNvPr>
          <xdr:cNvSpPr/>
        </xdr:nvSpPr>
        <xdr:spPr>
          <a:xfrm>
            <a:off x="11129865" y="1179287"/>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MATRIZ DE IDENTIFICACIÓN </a:t>
            </a:r>
          </a:p>
        </xdr:txBody>
      </xdr:sp>
      <xdr:grpSp>
        <xdr:nvGrpSpPr>
          <xdr:cNvPr id="21" name="Группа 510">
            <a:extLst>
              <a:ext uri="{FF2B5EF4-FFF2-40B4-BE49-F238E27FC236}">
                <a16:creationId xmlns:a16="http://schemas.microsoft.com/office/drawing/2014/main" id="{00000000-0008-0000-3700-000015000000}"/>
              </a:ext>
            </a:extLst>
          </xdr:cNvPr>
          <xdr:cNvGrpSpPr/>
        </xdr:nvGrpSpPr>
        <xdr:grpSpPr>
          <a:xfrm>
            <a:off x="10604500" y="1063625"/>
            <a:ext cx="428625" cy="492124"/>
            <a:chOff x="3646586" y="3622389"/>
            <a:chExt cx="302560" cy="302560"/>
          </a:xfrm>
          <a:solidFill>
            <a:schemeClr val="bg1"/>
          </a:solidFill>
        </xdr:grpSpPr>
        <xdr:sp macro="" textlink="">
          <xdr:nvSpPr>
            <xdr:cNvPr id="22" name="Freeform 225">
              <a:extLst>
                <a:ext uri="{FF2B5EF4-FFF2-40B4-BE49-F238E27FC236}">
                  <a16:creationId xmlns:a16="http://schemas.microsoft.com/office/drawing/2014/main" id="{00000000-0008-0000-3700-000016000000}"/>
                </a:ext>
              </a:extLst>
            </xdr:cNvPr>
            <xdr:cNvSpPr>
              <a:spLocks noEditPoints="1"/>
            </xdr:cNvSpPr>
          </xdr:nvSpPr>
          <xdr:spPr bwMode="auto">
            <a:xfrm>
              <a:off x="3646586" y="3660385"/>
              <a:ext cx="264564" cy="264564"/>
            </a:xfrm>
            <a:custGeom>
              <a:avLst/>
              <a:gdLst>
                <a:gd name="T0" fmla="*/ 112 w 224"/>
                <a:gd name="T1" fmla="*/ 224 h 224"/>
                <a:gd name="T2" fmla="*/ 33 w 224"/>
                <a:gd name="T3" fmla="*/ 192 h 224"/>
                <a:gd name="T4" fmla="*/ 0 w 224"/>
                <a:gd name="T5" fmla="*/ 112 h 224"/>
                <a:gd name="T6" fmla="*/ 32 w 224"/>
                <a:gd name="T7" fmla="*/ 33 h 224"/>
                <a:gd name="T8" fmla="*/ 112 w 224"/>
                <a:gd name="T9" fmla="*/ 0 h 224"/>
                <a:gd name="T10" fmla="*/ 116 w 224"/>
                <a:gd name="T11" fmla="*/ 0 h 224"/>
                <a:gd name="T12" fmla="*/ 116 w 224"/>
                <a:gd name="T13" fmla="*/ 108 h 224"/>
                <a:gd name="T14" fmla="*/ 224 w 224"/>
                <a:gd name="T15" fmla="*/ 108 h 224"/>
                <a:gd name="T16" fmla="*/ 224 w 224"/>
                <a:gd name="T17" fmla="*/ 112 h 224"/>
                <a:gd name="T18" fmla="*/ 191 w 224"/>
                <a:gd name="T19" fmla="*/ 192 h 224"/>
                <a:gd name="T20" fmla="*/ 112 w 224"/>
                <a:gd name="T21" fmla="*/ 224 h 224"/>
                <a:gd name="T22" fmla="*/ 112 w 224"/>
                <a:gd name="T23" fmla="*/ 224 h 224"/>
                <a:gd name="T24" fmla="*/ 108 w 224"/>
                <a:gd name="T25" fmla="*/ 8 h 224"/>
                <a:gd name="T26" fmla="*/ 38 w 224"/>
                <a:gd name="T27" fmla="*/ 39 h 224"/>
                <a:gd name="T28" fmla="*/ 8 w 224"/>
                <a:gd name="T29" fmla="*/ 112 h 224"/>
                <a:gd name="T30" fmla="*/ 38 w 224"/>
                <a:gd name="T31" fmla="*/ 186 h 224"/>
                <a:gd name="T32" fmla="*/ 112 w 224"/>
                <a:gd name="T33" fmla="*/ 216 h 224"/>
                <a:gd name="T34" fmla="*/ 112 w 224"/>
                <a:gd name="T35" fmla="*/ 216 h 224"/>
                <a:gd name="T36" fmla="*/ 112 w 224"/>
                <a:gd name="T37" fmla="*/ 216 h 224"/>
                <a:gd name="T38" fmla="*/ 185 w 224"/>
                <a:gd name="T39" fmla="*/ 186 h 224"/>
                <a:gd name="T40" fmla="*/ 216 w 224"/>
                <a:gd name="T41" fmla="*/ 116 h 224"/>
                <a:gd name="T42" fmla="*/ 108 w 224"/>
                <a:gd name="T43" fmla="*/ 116 h 224"/>
                <a:gd name="T44" fmla="*/ 108 w 224"/>
                <a:gd name="T45" fmla="*/ 8 h 2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224" h="224">
                  <a:moveTo>
                    <a:pt x="112" y="224"/>
                  </a:moveTo>
                  <a:cubicBezTo>
                    <a:pt x="82" y="224"/>
                    <a:pt x="54" y="213"/>
                    <a:pt x="33" y="192"/>
                  </a:cubicBezTo>
                  <a:cubicBezTo>
                    <a:pt x="11" y="170"/>
                    <a:pt x="0" y="142"/>
                    <a:pt x="0" y="112"/>
                  </a:cubicBezTo>
                  <a:cubicBezTo>
                    <a:pt x="0" y="82"/>
                    <a:pt x="11" y="54"/>
                    <a:pt x="32" y="33"/>
                  </a:cubicBezTo>
                  <a:cubicBezTo>
                    <a:pt x="53" y="12"/>
                    <a:pt x="82" y="0"/>
                    <a:pt x="112" y="0"/>
                  </a:cubicBezTo>
                  <a:cubicBezTo>
                    <a:pt x="116" y="0"/>
                    <a:pt x="116" y="0"/>
                    <a:pt x="116" y="0"/>
                  </a:cubicBezTo>
                  <a:cubicBezTo>
                    <a:pt x="116" y="108"/>
                    <a:pt x="116" y="108"/>
                    <a:pt x="116" y="108"/>
                  </a:cubicBezTo>
                  <a:cubicBezTo>
                    <a:pt x="224" y="108"/>
                    <a:pt x="224" y="108"/>
                    <a:pt x="224" y="108"/>
                  </a:cubicBezTo>
                  <a:cubicBezTo>
                    <a:pt x="224" y="112"/>
                    <a:pt x="224" y="112"/>
                    <a:pt x="224" y="112"/>
                  </a:cubicBezTo>
                  <a:cubicBezTo>
                    <a:pt x="224" y="142"/>
                    <a:pt x="212" y="170"/>
                    <a:pt x="191" y="192"/>
                  </a:cubicBezTo>
                  <a:cubicBezTo>
                    <a:pt x="170" y="213"/>
                    <a:pt x="142" y="224"/>
                    <a:pt x="112" y="224"/>
                  </a:cubicBezTo>
                  <a:cubicBezTo>
                    <a:pt x="112" y="224"/>
                    <a:pt x="112" y="224"/>
                    <a:pt x="112" y="224"/>
                  </a:cubicBezTo>
                  <a:close/>
                  <a:moveTo>
                    <a:pt x="108" y="8"/>
                  </a:moveTo>
                  <a:cubicBezTo>
                    <a:pt x="81" y="9"/>
                    <a:pt x="57" y="20"/>
                    <a:pt x="38" y="39"/>
                  </a:cubicBezTo>
                  <a:cubicBezTo>
                    <a:pt x="18" y="58"/>
                    <a:pt x="8" y="84"/>
                    <a:pt x="8" y="112"/>
                  </a:cubicBezTo>
                  <a:cubicBezTo>
                    <a:pt x="8" y="140"/>
                    <a:pt x="19" y="166"/>
                    <a:pt x="38" y="186"/>
                  </a:cubicBezTo>
                  <a:cubicBezTo>
                    <a:pt x="58" y="205"/>
                    <a:pt x="84" y="216"/>
                    <a:pt x="112" y="216"/>
                  </a:cubicBezTo>
                  <a:cubicBezTo>
                    <a:pt x="112" y="216"/>
                    <a:pt x="112" y="216"/>
                    <a:pt x="112" y="216"/>
                  </a:cubicBezTo>
                  <a:cubicBezTo>
                    <a:pt x="112" y="216"/>
                    <a:pt x="112" y="216"/>
                    <a:pt x="112" y="216"/>
                  </a:cubicBezTo>
                  <a:cubicBezTo>
                    <a:pt x="139" y="216"/>
                    <a:pt x="166" y="205"/>
                    <a:pt x="185" y="186"/>
                  </a:cubicBezTo>
                  <a:cubicBezTo>
                    <a:pt x="204" y="167"/>
                    <a:pt x="215" y="143"/>
                    <a:pt x="216" y="116"/>
                  </a:cubicBezTo>
                  <a:cubicBezTo>
                    <a:pt x="108" y="116"/>
                    <a:pt x="108" y="116"/>
                    <a:pt x="108" y="116"/>
                  </a:cubicBezTo>
                  <a:lnTo>
                    <a:pt x="108" y="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3" name="Freeform 226">
              <a:extLst>
                <a:ext uri="{FF2B5EF4-FFF2-40B4-BE49-F238E27FC236}">
                  <a16:creationId xmlns:a16="http://schemas.microsoft.com/office/drawing/2014/main" id="{00000000-0008-0000-3700-000017000000}"/>
                </a:ext>
              </a:extLst>
            </xdr:cNvPr>
            <xdr:cNvSpPr>
              <a:spLocks noEditPoints="1"/>
            </xdr:cNvSpPr>
          </xdr:nvSpPr>
          <xdr:spPr bwMode="auto">
            <a:xfrm>
              <a:off x="3812642" y="3622389"/>
              <a:ext cx="136504" cy="136504"/>
            </a:xfrm>
            <a:custGeom>
              <a:avLst/>
              <a:gdLst>
                <a:gd name="T0" fmla="*/ 116 w 116"/>
                <a:gd name="T1" fmla="*/ 116 h 116"/>
                <a:gd name="T2" fmla="*/ 0 w 116"/>
                <a:gd name="T3" fmla="*/ 116 h 116"/>
                <a:gd name="T4" fmla="*/ 0 w 116"/>
                <a:gd name="T5" fmla="*/ 0 h 116"/>
                <a:gd name="T6" fmla="*/ 4 w 116"/>
                <a:gd name="T7" fmla="*/ 0 h 116"/>
                <a:gd name="T8" fmla="*/ 83 w 116"/>
                <a:gd name="T9" fmla="*/ 33 h 116"/>
                <a:gd name="T10" fmla="*/ 116 w 116"/>
                <a:gd name="T11" fmla="*/ 112 h 116"/>
                <a:gd name="T12" fmla="*/ 116 w 116"/>
                <a:gd name="T13" fmla="*/ 116 h 116"/>
                <a:gd name="T14" fmla="*/ 8 w 116"/>
                <a:gd name="T15" fmla="*/ 108 h 116"/>
                <a:gd name="T16" fmla="*/ 108 w 116"/>
                <a:gd name="T17" fmla="*/ 108 h 116"/>
                <a:gd name="T18" fmla="*/ 77 w 116"/>
                <a:gd name="T19" fmla="*/ 39 h 116"/>
                <a:gd name="T20" fmla="*/ 8 w 116"/>
                <a:gd name="T21" fmla="*/ 8 h 116"/>
                <a:gd name="T22" fmla="*/ 8 w 116"/>
                <a:gd name="T23" fmla="*/ 108 h 1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6" h="116">
                  <a:moveTo>
                    <a:pt x="116" y="116"/>
                  </a:moveTo>
                  <a:cubicBezTo>
                    <a:pt x="0" y="116"/>
                    <a:pt x="0" y="116"/>
                    <a:pt x="0" y="116"/>
                  </a:cubicBezTo>
                  <a:cubicBezTo>
                    <a:pt x="0" y="0"/>
                    <a:pt x="0" y="0"/>
                    <a:pt x="0" y="0"/>
                  </a:cubicBezTo>
                  <a:cubicBezTo>
                    <a:pt x="4" y="0"/>
                    <a:pt x="4" y="0"/>
                    <a:pt x="4" y="0"/>
                  </a:cubicBezTo>
                  <a:cubicBezTo>
                    <a:pt x="34" y="0"/>
                    <a:pt x="62" y="12"/>
                    <a:pt x="83" y="33"/>
                  </a:cubicBezTo>
                  <a:cubicBezTo>
                    <a:pt x="104" y="54"/>
                    <a:pt x="116" y="82"/>
                    <a:pt x="116" y="112"/>
                  </a:cubicBezTo>
                  <a:lnTo>
                    <a:pt x="116" y="116"/>
                  </a:lnTo>
                  <a:close/>
                  <a:moveTo>
                    <a:pt x="8" y="108"/>
                  </a:moveTo>
                  <a:cubicBezTo>
                    <a:pt x="108" y="108"/>
                    <a:pt x="108" y="108"/>
                    <a:pt x="108" y="108"/>
                  </a:cubicBezTo>
                  <a:cubicBezTo>
                    <a:pt x="107" y="82"/>
                    <a:pt x="96" y="57"/>
                    <a:pt x="77" y="39"/>
                  </a:cubicBezTo>
                  <a:cubicBezTo>
                    <a:pt x="59" y="20"/>
                    <a:pt x="34" y="9"/>
                    <a:pt x="8" y="8"/>
                  </a:cubicBezTo>
                  <a:lnTo>
                    <a:pt x="8" y="1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xdr:col>
      <xdr:colOff>594590</xdr:colOff>
      <xdr:row>23</xdr:row>
      <xdr:rowOff>183281</xdr:rowOff>
    </xdr:from>
    <xdr:to>
      <xdr:col>6</xdr:col>
      <xdr:colOff>7215</xdr:colOff>
      <xdr:row>26</xdr:row>
      <xdr:rowOff>56282</xdr:rowOff>
    </xdr:to>
    <xdr:grpSp>
      <xdr:nvGrpSpPr>
        <xdr:cNvPr id="24" name="Grupo 23">
          <a:hlinkClick xmlns:r="http://schemas.openxmlformats.org/officeDocument/2006/relationships" r:id="rId4"/>
          <a:extLst>
            <a:ext uri="{FF2B5EF4-FFF2-40B4-BE49-F238E27FC236}">
              <a16:creationId xmlns:a16="http://schemas.microsoft.com/office/drawing/2014/main" id="{00000000-0008-0000-3700-000018000000}"/>
            </a:ext>
          </a:extLst>
        </xdr:cNvPr>
        <xdr:cNvGrpSpPr/>
      </xdr:nvGrpSpPr>
      <xdr:grpSpPr>
        <a:xfrm>
          <a:off x="673965" y="6104656"/>
          <a:ext cx="3429000" cy="444501"/>
          <a:chOff x="12414250" y="460374"/>
          <a:chExt cx="3429000" cy="444501"/>
        </a:xfrm>
      </xdr:grpSpPr>
      <xdr:sp macro="" textlink="">
        <xdr:nvSpPr>
          <xdr:cNvPr id="25" name="Rectángulo: esquinas redondeadas 43">
            <a:extLst>
              <a:ext uri="{FF2B5EF4-FFF2-40B4-BE49-F238E27FC236}">
                <a16:creationId xmlns:a16="http://schemas.microsoft.com/office/drawing/2014/main" id="{00000000-0008-0000-3700-000019000000}"/>
              </a:ext>
            </a:extLst>
          </xdr:cNvPr>
          <xdr:cNvSpPr/>
        </xdr:nvSpPr>
        <xdr:spPr>
          <a:xfrm>
            <a:off x="12907865" y="576038"/>
            <a:ext cx="2935385" cy="316256"/>
          </a:xfrm>
          <a:prstGeom prst="roundRect">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400" b="1">
                <a:solidFill>
                  <a:sysClr val="windowText" lastClr="000000"/>
                </a:solidFill>
              </a:rPr>
              <a:t>COBERTURA DEL PROGRAMA</a:t>
            </a:r>
          </a:p>
        </xdr:txBody>
      </xdr:sp>
      <xdr:grpSp>
        <xdr:nvGrpSpPr>
          <xdr:cNvPr id="26" name="Группа 511">
            <a:extLst>
              <a:ext uri="{FF2B5EF4-FFF2-40B4-BE49-F238E27FC236}">
                <a16:creationId xmlns:a16="http://schemas.microsoft.com/office/drawing/2014/main" id="{00000000-0008-0000-3700-00001A000000}"/>
              </a:ext>
            </a:extLst>
          </xdr:cNvPr>
          <xdr:cNvGrpSpPr/>
        </xdr:nvGrpSpPr>
        <xdr:grpSpPr>
          <a:xfrm>
            <a:off x="12414250" y="460374"/>
            <a:ext cx="396875" cy="444501"/>
            <a:chOff x="4081427" y="3622389"/>
            <a:chExt cx="218125" cy="302560"/>
          </a:xfrm>
          <a:solidFill>
            <a:schemeClr val="bg1"/>
          </a:solidFill>
        </xdr:grpSpPr>
        <xdr:sp macro="" textlink="">
          <xdr:nvSpPr>
            <xdr:cNvPr id="27" name="Freeform 227">
              <a:extLst>
                <a:ext uri="{FF2B5EF4-FFF2-40B4-BE49-F238E27FC236}">
                  <a16:creationId xmlns:a16="http://schemas.microsoft.com/office/drawing/2014/main" id="{00000000-0008-0000-3700-00001B000000}"/>
                </a:ext>
              </a:extLst>
            </xdr:cNvPr>
            <xdr:cNvSpPr>
              <a:spLocks noEditPoints="1"/>
            </xdr:cNvSpPr>
          </xdr:nvSpPr>
          <xdr:spPr bwMode="auto">
            <a:xfrm>
              <a:off x="4081427" y="3754671"/>
              <a:ext cx="66141" cy="170278"/>
            </a:xfrm>
            <a:custGeom>
              <a:avLst/>
              <a:gdLst>
                <a:gd name="T0" fmla="*/ 47 w 47"/>
                <a:gd name="T1" fmla="*/ 121 h 121"/>
                <a:gd name="T2" fmla="*/ 0 w 47"/>
                <a:gd name="T3" fmla="*/ 121 h 121"/>
                <a:gd name="T4" fmla="*/ 0 w 47"/>
                <a:gd name="T5" fmla="*/ 0 h 121"/>
                <a:gd name="T6" fmla="*/ 47 w 47"/>
                <a:gd name="T7" fmla="*/ 0 h 121"/>
                <a:gd name="T8" fmla="*/ 47 w 47"/>
                <a:gd name="T9" fmla="*/ 121 h 121"/>
                <a:gd name="T10" fmla="*/ 7 w 47"/>
                <a:gd name="T11" fmla="*/ 114 h 121"/>
                <a:gd name="T12" fmla="*/ 41 w 47"/>
                <a:gd name="T13" fmla="*/ 114 h 121"/>
                <a:gd name="T14" fmla="*/ 41 w 47"/>
                <a:gd name="T15" fmla="*/ 7 h 121"/>
                <a:gd name="T16" fmla="*/ 7 w 47"/>
                <a:gd name="T17" fmla="*/ 7 h 121"/>
                <a:gd name="T18" fmla="*/ 7 w 47"/>
                <a:gd name="T19" fmla="*/ 114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121">
                  <a:moveTo>
                    <a:pt x="47" y="121"/>
                  </a:moveTo>
                  <a:lnTo>
                    <a:pt x="0" y="121"/>
                  </a:lnTo>
                  <a:lnTo>
                    <a:pt x="0" y="0"/>
                  </a:lnTo>
                  <a:lnTo>
                    <a:pt x="47" y="0"/>
                  </a:lnTo>
                  <a:lnTo>
                    <a:pt x="47" y="121"/>
                  </a:lnTo>
                  <a:close/>
                  <a:moveTo>
                    <a:pt x="7" y="114"/>
                  </a:moveTo>
                  <a:lnTo>
                    <a:pt x="41" y="114"/>
                  </a:lnTo>
                  <a:lnTo>
                    <a:pt x="41" y="7"/>
                  </a:lnTo>
                  <a:lnTo>
                    <a:pt x="7" y="7"/>
                  </a:lnTo>
                  <a:lnTo>
                    <a:pt x="7" y="11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8" name="Freeform 228">
              <a:extLst>
                <a:ext uri="{FF2B5EF4-FFF2-40B4-BE49-F238E27FC236}">
                  <a16:creationId xmlns:a16="http://schemas.microsoft.com/office/drawing/2014/main" id="{00000000-0008-0000-3700-00001C000000}"/>
                </a:ext>
              </a:extLst>
            </xdr:cNvPr>
            <xdr:cNvSpPr>
              <a:spLocks noEditPoints="1"/>
            </xdr:cNvSpPr>
          </xdr:nvSpPr>
          <xdr:spPr bwMode="auto">
            <a:xfrm>
              <a:off x="4233411" y="3802518"/>
              <a:ext cx="66141" cy="122431"/>
            </a:xfrm>
            <a:custGeom>
              <a:avLst/>
              <a:gdLst>
                <a:gd name="T0" fmla="*/ 47 w 47"/>
                <a:gd name="T1" fmla="*/ 87 h 87"/>
                <a:gd name="T2" fmla="*/ 0 w 47"/>
                <a:gd name="T3" fmla="*/ 87 h 87"/>
                <a:gd name="T4" fmla="*/ 0 w 47"/>
                <a:gd name="T5" fmla="*/ 0 h 87"/>
                <a:gd name="T6" fmla="*/ 47 w 47"/>
                <a:gd name="T7" fmla="*/ 0 h 87"/>
                <a:gd name="T8" fmla="*/ 47 w 47"/>
                <a:gd name="T9" fmla="*/ 87 h 87"/>
                <a:gd name="T10" fmla="*/ 7 w 47"/>
                <a:gd name="T11" fmla="*/ 80 h 87"/>
                <a:gd name="T12" fmla="*/ 40 w 47"/>
                <a:gd name="T13" fmla="*/ 80 h 87"/>
                <a:gd name="T14" fmla="*/ 40 w 47"/>
                <a:gd name="T15" fmla="*/ 6 h 87"/>
                <a:gd name="T16" fmla="*/ 7 w 47"/>
                <a:gd name="T17" fmla="*/ 6 h 87"/>
                <a:gd name="T18" fmla="*/ 7 w 47"/>
                <a:gd name="T19" fmla="*/ 80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87">
                  <a:moveTo>
                    <a:pt x="47" y="87"/>
                  </a:moveTo>
                  <a:lnTo>
                    <a:pt x="0" y="87"/>
                  </a:lnTo>
                  <a:lnTo>
                    <a:pt x="0" y="0"/>
                  </a:lnTo>
                  <a:lnTo>
                    <a:pt x="47" y="0"/>
                  </a:lnTo>
                  <a:lnTo>
                    <a:pt x="47" y="87"/>
                  </a:lnTo>
                  <a:close/>
                  <a:moveTo>
                    <a:pt x="7" y="80"/>
                  </a:moveTo>
                  <a:lnTo>
                    <a:pt x="40" y="80"/>
                  </a:lnTo>
                  <a:lnTo>
                    <a:pt x="40" y="6"/>
                  </a:lnTo>
                  <a:lnTo>
                    <a:pt x="7" y="6"/>
                  </a:lnTo>
                  <a:lnTo>
                    <a:pt x="7" y="8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29" name="Freeform 229">
              <a:extLst>
                <a:ext uri="{FF2B5EF4-FFF2-40B4-BE49-F238E27FC236}">
                  <a16:creationId xmlns:a16="http://schemas.microsoft.com/office/drawing/2014/main" id="{00000000-0008-0000-3700-00001D000000}"/>
                </a:ext>
              </a:extLst>
            </xdr:cNvPr>
            <xdr:cNvSpPr>
              <a:spLocks noEditPoints="1"/>
            </xdr:cNvSpPr>
          </xdr:nvSpPr>
          <xdr:spPr bwMode="auto">
            <a:xfrm>
              <a:off x="4157419" y="3622389"/>
              <a:ext cx="66141" cy="302560"/>
            </a:xfrm>
            <a:custGeom>
              <a:avLst/>
              <a:gdLst>
                <a:gd name="T0" fmla="*/ 47 w 47"/>
                <a:gd name="T1" fmla="*/ 215 h 215"/>
                <a:gd name="T2" fmla="*/ 0 w 47"/>
                <a:gd name="T3" fmla="*/ 215 h 215"/>
                <a:gd name="T4" fmla="*/ 0 w 47"/>
                <a:gd name="T5" fmla="*/ 0 h 215"/>
                <a:gd name="T6" fmla="*/ 47 w 47"/>
                <a:gd name="T7" fmla="*/ 0 h 215"/>
                <a:gd name="T8" fmla="*/ 47 w 47"/>
                <a:gd name="T9" fmla="*/ 215 h 215"/>
                <a:gd name="T10" fmla="*/ 7 w 47"/>
                <a:gd name="T11" fmla="*/ 208 h 215"/>
                <a:gd name="T12" fmla="*/ 41 w 47"/>
                <a:gd name="T13" fmla="*/ 208 h 215"/>
                <a:gd name="T14" fmla="*/ 41 w 47"/>
                <a:gd name="T15" fmla="*/ 6 h 215"/>
                <a:gd name="T16" fmla="*/ 7 w 47"/>
                <a:gd name="T17" fmla="*/ 6 h 215"/>
                <a:gd name="T18" fmla="*/ 7 w 47"/>
                <a:gd name="T19" fmla="*/ 208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7" h="215">
                  <a:moveTo>
                    <a:pt x="47" y="215"/>
                  </a:moveTo>
                  <a:lnTo>
                    <a:pt x="0" y="215"/>
                  </a:lnTo>
                  <a:lnTo>
                    <a:pt x="0" y="0"/>
                  </a:lnTo>
                  <a:lnTo>
                    <a:pt x="47" y="0"/>
                  </a:lnTo>
                  <a:lnTo>
                    <a:pt x="47" y="215"/>
                  </a:lnTo>
                  <a:close/>
                  <a:moveTo>
                    <a:pt x="7" y="208"/>
                  </a:moveTo>
                  <a:lnTo>
                    <a:pt x="41" y="208"/>
                  </a:lnTo>
                  <a:lnTo>
                    <a:pt x="41" y="6"/>
                  </a:lnTo>
                  <a:lnTo>
                    <a:pt x="7" y="6"/>
                  </a:lnTo>
                  <a:lnTo>
                    <a:pt x="7" y="20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19</xdr:col>
      <xdr:colOff>-1</xdr:colOff>
      <xdr:row>9</xdr:row>
      <xdr:rowOff>142875</xdr:rowOff>
    </xdr:from>
    <xdr:to>
      <xdr:col>32</xdr:col>
      <xdr:colOff>142875</xdr:colOff>
      <xdr:row>37</xdr:row>
      <xdr:rowOff>142875</xdr:rowOff>
    </xdr:to>
    <xdr:graphicFrame macro="">
      <xdr:nvGraphicFramePr>
        <xdr:cNvPr id="35" name="Gráfico 34">
          <a:extLst>
            <a:ext uri="{FF2B5EF4-FFF2-40B4-BE49-F238E27FC236}">
              <a16:creationId xmlns:a16="http://schemas.microsoft.com/office/drawing/2014/main" id="{00000000-0008-0000-3700-000023000000}"/>
            </a:ext>
            <a:ext uri="{147F2762-F138-4A5C-976F-8EAC2B608ADB}">
              <a16:predDERef xmlns:a16="http://schemas.microsoft.com/office/drawing/2014/main" pred="{00000000-0008-0000-4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345656</xdr:colOff>
      <xdr:row>20</xdr:row>
      <xdr:rowOff>183399</xdr:rowOff>
    </xdr:from>
    <xdr:to>
      <xdr:col>27</xdr:col>
      <xdr:colOff>644272</xdr:colOff>
      <xdr:row>23</xdr:row>
      <xdr:rowOff>141790</xdr:rowOff>
    </xdr:to>
    <xdr:sp macro="" textlink="#REF!">
      <xdr:nvSpPr>
        <xdr:cNvPr id="36" name="Diagrama de flujo: conector 47">
          <a:extLst>
            <a:ext uri="{FF2B5EF4-FFF2-40B4-BE49-F238E27FC236}">
              <a16:creationId xmlns:a16="http://schemas.microsoft.com/office/drawing/2014/main" id="{00000000-0008-0000-3700-000024000000}"/>
            </a:ext>
          </a:extLst>
        </xdr:cNvPr>
        <xdr:cNvSpPr/>
      </xdr:nvSpPr>
      <xdr:spPr>
        <a:xfrm>
          <a:off x="19776656" y="4907799"/>
          <a:ext cx="984416" cy="529891"/>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DEE5AD-F38E-4635-BB42-A882D1C0751C}" type="TxLink">
            <a:rPr lang="en-US" sz="2000" b="0" i="0" u="none" strike="noStrike">
              <a:solidFill>
                <a:schemeClr val="bg1"/>
              </a:solidFill>
              <a:latin typeface="Gentium Basic"/>
              <a:cs typeface="Calibri"/>
            </a:rPr>
            <a:pPr algn="ctr"/>
            <a:t> </a:t>
          </a:fld>
          <a:endParaRPr lang="es-CO" sz="2000" b="1">
            <a:solidFill>
              <a:schemeClr val="bg1"/>
            </a:solidFill>
          </a:endParaRPr>
        </a:p>
      </xdr:txBody>
    </xdr:sp>
    <xdr:clientData/>
  </xdr:twoCellAnchor>
  <xdr:twoCellAnchor>
    <xdr:from>
      <xdr:col>1</xdr:col>
      <xdr:colOff>222250</xdr:colOff>
      <xdr:row>10</xdr:row>
      <xdr:rowOff>0</xdr:rowOff>
    </xdr:from>
    <xdr:to>
      <xdr:col>6</xdr:col>
      <xdr:colOff>623686</xdr:colOff>
      <xdr:row>12</xdr:row>
      <xdr:rowOff>152248</xdr:rowOff>
    </xdr:to>
    <xdr:sp macro="" textlink="">
      <xdr:nvSpPr>
        <xdr:cNvPr id="37" name="Rectángulo 36">
          <a:extLst>
            <a:ext uri="{FF2B5EF4-FFF2-40B4-BE49-F238E27FC236}">
              <a16:creationId xmlns:a16="http://schemas.microsoft.com/office/drawing/2014/main" id="{00000000-0008-0000-3700-000025000000}"/>
            </a:ext>
            <a:ext uri="{147F2762-F138-4A5C-976F-8EAC2B608ADB}">
              <a16:predDERef xmlns:a16="http://schemas.microsoft.com/office/drawing/2014/main" pred="{00000000-0008-0000-4700-000024000000}"/>
            </a:ext>
          </a:extLst>
        </xdr:cNvPr>
        <xdr:cNvSpPr/>
      </xdr:nvSpPr>
      <xdr:spPr>
        <a:xfrm>
          <a:off x="301625" y="3444875"/>
          <a:ext cx="4417811" cy="533248"/>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MX" sz="1800" b="1">
              <a:solidFill>
                <a:sysClr val="windowText" lastClr="000000"/>
              </a:solidFill>
              <a:latin typeface="Arial" panose="020B0604020202020204" pitchFamily="34" charset="0"/>
              <a:cs typeface="Arial" panose="020B0604020202020204" pitchFamily="34" charset="0"/>
            </a:rPr>
            <a:t>GESTIÓN DE</a:t>
          </a:r>
          <a:r>
            <a:rPr lang="es-MX" sz="1800" b="1" baseline="0">
              <a:solidFill>
                <a:sysClr val="windowText" lastClr="000000"/>
              </a:solidFill>
              <a:latin typeface="Arial" panose="020B0604020202020204" pitchFamily="34" charset="0"/>
              <a:cs typeface="Arial" panose="020B0604020202020204" pitchFamily="34" charset="0"/>
            </a:rPr>
            <a:t> INDICADORES</a:t>
          </a:r>
          <a:endParaRPr lang="es-MX" sz="1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29</xdr:col>
      <xdr:colOff>438150</xdr:colOff>
      <xdr:row>5</xdr:row>
      <xdr:rowOff>209550</xdr:rowOff>
    </xdr:from>
    <xdr:to>
      <xdr:col>30</xdr:col>
      <xdr:colOff>652462</xdr:colOff>
      <xdr:row>9</xdr:row>
      <xdr:rowOff>157162</xdr:rowOff>
    </xdr:to>
    <xdr:sp macro="" textlink="">
      <xdr:nvSpPr>
        <xdr:cNvPr id="40" name="Freeform 439">
          <a:hlinkClick xmlns:r="http://schemas.openxmlformats.org/officeDocument/2006/relationships" r:id="rId6"/>
          <a:extLst>
            <a:ext uri="{FF2B5EF4-FFF2-40B4-BE49-F238E27FC236}">
              <a16:creationId xmlns:a16="http://schemas.microsoft.com/office/drawing/2014/main" id="{00000000-0008-0000-3700-000028000000}"/>
            </a:ext>
          </a:extLst>
        </xdr:cNvPr>
        <xdr:cNvSpPr>
          <a:spLocks noEditPoints="1"/>
        </xdr:cNvSpPr>
      </xdr:nvSpPr>
      <xdr:spPr bwMode="auto">
        <a:xfrm flipH="1">
          <a:off x="23460075" y="1962150"/>
          <a:ext cx="976312" cy="776287"/>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27</xdr:col>
      <xdr:colOff>396875</xdr:colOff>
      <xdr:row>1</xdr:row>
      <xdr:rowOff>190501</xdr:rowOff>
    </xdr:from>
    <xdr:to>
      <xdr:col>28</xdr:col>
      <xdr:colOff>1921454</xdr:colOff>
      <xdr:row>4</xdr:row>
      <xdr:rowOff>46094</xdr:rowOff>
    </xdr:to>
    <xdr:pic>
      <xdr:nvPicPr>
        <xdr:cNvPr id="43" name="Imagen 1">
          <a:extLst>
            <a:ext uri="{FF2B5EF4-FFF2-40B4-BE49-F238E27FC236}">
              <a16:creationId xmlns:a16="http://schemas.microsoft.com/office/drawing/2014/main" id="{00000000-0008-0000-3700-00002B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20478750" y="381001"/>
          <a:ext cx="3159704" cy="1046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136071</xdr:colOff>
      <xdr:row>5</xdr:row>
      <xdr:rowOff>0</xdr:rowOff>
    </xdr:from>
    <xdr:to>
      <xdr:col>2</xdr:col>
      <xdr:colOff>0</xdr:colOff>
      <xdr:row>9</xdr:row>
      <xdr:rowOff>0</xdr:rowOff>
    </xdr:to>
    <xdr:cxnSp macro="">
      <xdr:nvCxnSpPr>
        <xdr:cNvPr id="3" name="Conector recto 2">
          <a:extLst>
            <a:ext uri="{FF2B5EF4-FFF2-40B4-BE49-F238E27FC236}">
              <a16:creationId xmlns:a16="http://schemas.microsoft.com/office/drawing/2014/main" id="{00000000-0008-0000-3800-000003000000}"/>
            </a:ext>
          </a:extLst>
        </xdr:cNvPr>
        <xdr:cNvCxnSpPr/>
      </xdr:nvCxnSpPr>
      <xdr:spPr>
        <a:xfrm>
          <a:off x="50346" y="4053073"/>
          <a:ext cx="5207454" cy="179527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258535</xdr:colOff>
      <xdr:row>6</xdr:row>
      <xdr:rowOff>0</xdr:rowOff>
    </xdr:from>
    <xdr:to>
      <xdr:col>1</xdr:col>
      <xdr:colOff>872368</xdr:colOff>
      <xdr:row>7</xdr:row>
      <xdr:rowOff>166309</xdr:rowOff>
    </xdr:to>
    <xdr:sp macro="" textlink="">
      <xdr:nvSpPr>
        <xdr:cNvPr id="7" name="Freeform 439">
          <a:hlinkClick xmlns:r="http://schemas.openxmlformats.org/officeDocument/2006/relationships" r:id="rId1"/>
          <a:extLst>
            <a:ext uri="{FF2B5EF4-FFF2-40B4-BE49-F238E27FC236}">
              <a16:creationId xmlns:a16="http://schemas.microsoft.com/office/drawing/2014/main" id="{00000000-0008-0000-3800-000007000000}"/>
            </a:ext>
          </a:extLst>
        </xdr:cNvPr>
        <xdr:cNvSpPr>
          <a:spLocks noEditPoints="1"/>
        </xdr:cNvSpPr>
      </xdr:nvSpPr>
      <xdr:spPr bwMode="auto">
        <a:xfrm flipH="1">
          <a:off x="312964" y="2326821"/>
          <a:ext cx="613833" cy="560917"/>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20</xdr:col>
      <xdr:colOff>138545</xdr:colOff>
      <xdr:row>0</xdr:row>
      <xdr:rowOff>311727</xdr:rowOff>
    </xdr:from>
    <xdr:to>
      <xdr:col>21</xdr:col>
      <xdr:colOff>1140405</xdr:colOff>
      <xdr:row>3</xdr:row>
      <xdr:rowOff>155863</xdr:rowOff>
    </xdr:to>
    <xdr:pic>
      <xdr:nvPicPr>
        <xdr:cNvPr id="6" name="Imagen 1">
          <a:extLst>
            <a:ext uri="{FF2B5EF4-FFF2-40B4-BE49-F238E27FC236}">
              <a16:creationId xmlns:a16="http://schemas.microsoft.com/office/drawing/2014/main" id="{00000000-0008-0000-38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8782818" y="311727"/>
          <a:ext cx="2300723"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89647</xdr:colOff>
      <xdr:row>1</xdr:row>
      <xdr:rowOff>56030</xdr:rowOff>
    </xdr:from>
    <xdr:to>
      <xdr:col>17</xdr:col>
      <xdr:colOff>618814</xdr:colOff>
      <xdr:row>3</xdr:row>
      <xdr:rowOff>130113</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3A00-000005000000}"/>
            </a:ext>
          </a:extLst>
        </xdr:cNvPr>
        <xdr:cNvSpPr>
          <a:spLocks noEditPoints="1"/>
        </xdr:cNvSpPr>
      </xdr:nvSpPr>
      <xdr:spPr bwMode="auto">
        <a:xfrm flipH="1">
          <a:off x="13319872" y="113180"/>
          <a:ext cx="529167" cy="455083"/>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206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2</xdr:col>
      <xdr:colOff>246530</xdr:colOff>
      <xdr:row>2</xdr:row>
      <xdr:rowOff>44824</xdr:rowOff>
    </xdr:from>
    <xdr:to>
      <xdr:col>4</xdr:col>
      <xdr:colOff>560295</xdr:colOff>
      <xdr:row>5</xdr:row>
      <xdr:rowOff>239085</xdr:rowOff>
    </xdr:to>
    <xdr:pic>
      <xdr:nvPicPr>
        <xdr:cNvPr id="3" name="Imagen 2">
          <a:hlinkClick xmlns:r="http://schemas.openxmlformats.org/officeDocument/2006/relationships" r:id="rId3"/>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4618" y="179295"/>
          <a:ext cx="3081618" cy="1068319"/>
        </a:xfrm>
        <a:prstGeom prst="rect">
          <a:avLst/>
        </a:prstGeom>
      </xdr:spPr>
    </xdr:pic>
    <xdr:clientData/>
  </xdr:twoCellAnchor>
  <xdr:twoCellAnchor editAs="oneCell">
    <xdr:from>
      <xdr:col>13</xdr:col>
      <xdr:colOff>134471</xdr:colOff>
      <xdr:row>2</xdr:row>
      <xdr:rowOff>145676</xdr:rowOff>
    </xdr:from>
    <xdr:to>
      <xdr:col>15</xdr:col>
      <xdr:colOff>851648</xdr:colOff>
      <xdr:row>5</xdr:row>
      <xdr:rowOff>67838</xdr:rowOff>
    </xdr:to>
    <xdr:pic>
      <xdr:nvPicPr>
        <xdr:cNvPr id="7" name="Imagen 1">
          <a:extLst>
            <a:ext uri="{FF2B5EF4-FFF2-40B4-BE49-F238E27FC236}">
              <a16:creationId xmlns:a16="http://schemas.microsoft.com/office/drawing/2014/main" id="{00000000-0008-0000-3A00-000007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1407589" y="280147"/>
          <a:ext cx="2386853" cy="79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225135</xdr:colOff>
      <xdr:row>22</xdr:row>
      <xdr:rowOff>173181</xdr:rowOff>
    </xdr:from>
    <xdr:to>
      <xdr:col>13</xdr:col>
      <xdr:colOff>1558636</xdr:colOff>
      <xdr:row>34</xdr:row>
      <xdr:rowOff>51954</xdr:rowOff>
    </xdr:to>
    <xdr:grpSp>
      <xdr:nvGrpSpPr>
        <xdr:cNvPr id="31" name="Group 67">
          <a:extLst>
            <a:ext uri="{FF2B5EF4-FFF2-40B4-BE49-F238E27FC236}">
              <a16:creationId xmlns:a16="http://schemas.microsoft.com/office/drawing/2014/main" id="{00000000-0008-0000-3B00-00001F000000}"/>
            </a:ext>
          </a:extLst>
        </xdr:cNvPr>
        <xdr:cNvGrpSpPr/>
      </xdr:nvGrpSpPr>
      <xdr:grpSpPr>
        <a:xfrm>
          <a:off x="294408" y="5697681"/>
          <a:ext cx="19742728" cy="2164773"/>
          <a:chOff x="-127" y="9237192"/>
          <a:chExt cx="24378031" cy="3290433"/>
        </a:xfrm>
      </xdr:grpSpPr>
      <xdr:sp macro="" textlink="">
        <xdr:nvSpPr>
          <xdr:cNvPr id="32" name="Freeform 15">
            <a:extLst>
              <a:ext uri="{FF2B5EF4-FFF2-40B4-BE49-F238E27FC236}">
                <a16:creationId xmlns:a16="http://schemas.microsoft.com/office/drawing/2014/main" id="{00000000-0008-0000-3B00-000020000000}"/>
              </a:ext>
            </a:extLst>
          </xdr:cNvPr>
          <xdr:cNvSpPr>
            <a:spLocks noChangeArrowheads="1"/>
          </xdr:cNvSpPr>
        </xdr:nvSpPr>
        <xdr:spPr bwMode="auto">
          <a:xfrm>
            <a:off x="0" y="9237192"/>
            <a:ext cx="24377650" cy="3290433"/>
          </a:xfrm>
          <a:custGeom>
            <a:avLst/>
            <a:gdLst>
              <a:gd name="T0" fmla="*/ 0 w 19577"/>
              <a:gd name="T1" fmla="*/ 3627 h 3628"/>
              <a:gd name="T2" fmla="*/ 19576 w 19577"/>
              <a:gd name="T3" fmla="*/ 3627 h 3628"/>
              <a:gd name="T4" fmla="*/ 19576 w 19577"/>
              <a:gd name="T5" fmla="*/ 0 h 3628"/>
              <a:gd name="T6" fmla="*/ 0 w 19577"/>
              <a:gd name="T7" fmla="*/ 0 h 3628"/>
              <a:gd name="T8" fmla="*/ 0 w 19577"/>
              <a:gd name="T9" fmla="*/ 3627 h 3628"/>
            </a:gdLst>
            <a:ahLst/>
            <a:cxnLst>
              <a:cxn ang="0">
                <a:pos x="T0" y="T1"/>
              </a:cxn>
              <a:cxn ang="0">
                <a:pos x="T2" y="T3"/>
              </a:cxn>
              <a:cxn ang="0">
                <a:pos x="T4" y="T5"/>
              </a:cxn>
              <a:cxn ang="0">
                <a:pos x="T6" y="T7"/>
              </a:cxn>
              <a:cxn ang="0">
                <a:pos x="T8" y="T9"/>
              </a:cxn>
            </a:cxnLst>
            <a:rect l="0" t="0" r="r" b="b"/>
            <a:pathLst>
              <a:path w="19577" h="3628">
                <a:moveTo>
                  <a:pt x="0" y="3627"/>
                </a:moveTo>
                <a:lnTo>
                  <a:pt x="19576" y="3627"/>
                </a:lnTo>
                <a:lnTo>
                  <a:pt x="19576" y="0"/>
                </a:lnTo>
                <a:lnTo>
                  <a:pt x="0" y="0"/>
                </a:lnTo>
                <a:lnTo>
                  <a:pt x="0" y="3627"/>
                </a:lnTo>
              </a:path>
            </a:pathLst>
          </a:custGeom>
          <a:solidFill>
            <a:srgbClr val="000000"/>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33" name="Freeform 16">
            <a:extLst>
              <a:ext uri="{FF2B5EF4-FFF2-40B4-BE49-F238E27FC236}">
                <a16:creationId xmlns:a16="http://schemas.microsoft.com/office/drawing/2014/main" id="{00000000-0008-0000-3B00-000021000000}"/>
              </a:ext>
            </a:extLst>
          </xdr:cNvPr>
          <xdr:cNvSpPr>
            <a:spLocks noChangeArrowheads="1"/>
          </xdr:cNvSpPr>
        </xdr:nvSpPr>
        <xdr:spPr bwMode="auto">
          <a:xfrm>
            <a:off x="0" y="9660993"/>
            <a:ext cx="24377904" cy="71965"/>
          </a:xfrm>
          <a:custGeom>
            <a:avLst/>
            <a:gdLst>
              <a:gd name="T0" fmla="*/ 26949 w 26950"/>
              <a:gd name="T1" fmla="*/ 0 h 78"/>
              <a:gd name="T2" fmla="*/ 0 w 26950"/>
              <a:gd name="T3" fmla="*/ 0 h 78"/>
              <a:gd name="T4" fmla="*/ 0 w 26950"/>
              <a:gd name="T5" fmla="*/ 77 h 78"/>
              <a:gd name="T6" fmla="*/ 26949 w 26950"/>
              <a:gd name="T7" fmla="*/ 77 h 78"/>
              <a:gd name="T8" fmla="*/ 26949 w 26950"/>
              <a:gd name="T9" fmla="*/ 0 h 78"/>
            </a:gdLst>
            <a:ahLst/>
            <a:cxnLst>
              <a:cxn ang="0">
                <a:pos x="T0" y="T1"/>
              </a:cxn>
              <a:cxn ang="0">
                <a:pos x="T2" y="T3"/>
              </a:cxn>
              <a:cxn ang="0">
                <a:pos x="T4" y="T5"/>
              </a:cxn>
              <a:cxn ang="0">
                <a:pos x="T6" y="T7"/>
              </a:cxn>
              <a:cxn ang="0">
                <a:pos x="T8" y="T9"/>
              </a:cxn>
            </a:cxnLst>
            <a:rect l="0" t="0" r="r" b="b"/>
            <a:pathLst>
              <a:path w="26950" h="78">
                <a:moveTo>
                  <a:pt x="26949" y="0"/>
                </a:moveTo>
                <a:lnTo>
                  <a:pt x="0" y="0"/>
                </a:lnTo>
                <a:lnTo>
                  <a:pt x="0" y="77"/>
                </a:lnTo>
                <a:lnTo>
                  <a:pt x="26949" y="77"/>
                </a:lnTo>
                <a:lnTo>
                  <a:pt x="26949" y="0"/>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34" name="Freeform 17">
            <a:extLst>
              <a:ext uri="{FF2B5EF4-FFF2-40B4-BE49-F238E27FC236}">
                <a16:creationId xmlns:a16="http://schemas.microsoft.com/office/drawing/2014/main" id="{00000000-0008-0000-3B00-000022000000}"/>
              </a:ext>
            </a:extLst>
          </xdr:cNvPr>
          <xdr:cNvSpPr>
            <a:spLocks noChangeArrowheads="1"/>
          </xdr:cNvSpPr>
        </xdr:nvSpPr>
        <xdr:spPr bwMode="auto">
          <a:xfrm>
            <a:off x="0" y="11995881"/>
            <a:ext cx="24377904" cy="71965"/>
          </a:xfrm>
          <a:custGeom>
            <a:avLst/>
            <a:gdLst>
              <a:gd name="T0" fmla="*/ 26949 w 26950"/>
              <a:gd name="T1" fmla="*/ 0 h 78"/>
              <a:gd name="T2" fmla="*/ 0 w 26950"/>
              <a:gd name="T3" fmla="*/ 0 h 78"/>
              <a:gd name="T4" fmla="*/ 0 w 26950"/>
              <a:gd name="T5" fmla="*/ 77 h 78"/>
              <a:gd name="T6" fmla="*/ 26949 w 26950"/>
              <a:gd name="T7" fmla="*/ 77 h 78"/>
              <a:gd name="T8" fmla="*/ 26949 w 26950"/>
              <a:gd name="T9" fmla="*/ 0 h 78"/>
            </a:gdLst>
            <a:ahLst/>
            <a:cxnLst>
              <a:cxn ang="0">
                <a:pos x="T0" y="T1"/>
              </a:cxn>
              <a:cxn ang="0">
                <a:pos x="T2" y="T3"/>
              </a:cxn>
              <a:cxn ang="0">
                <a:pos x="T4" y="T5"/>
              </a:cxn>
              <a:cxn ang="0">
                <a:pos x="T6" y="T7"/>
              </a:cxn>
              <a:cxn ang="0">
                <a:pos x="T8" y="T9"/>
              </a:cxn>
            </a:cxnLst>
            <a:rect l="0" t="0" r="r" b="b"/>
            <a:pathLst>
              <a:path w="26950" h="78">
                <a:moveTo>
                  <a:pt x="26949" y="0"/>
                </a:moveTo>
                <a:lnTo>
                  <a:pt x="0" y="0"/>
                </a:lnTo>
                <a:lnTo>
                  <a:pt x="0" y="77"/>
                </a:lnTo>
                <a:lnTo>
                  <a:pt x="26949" y="77"/>
                </a:lnTo>
                <a:lnTo>
                  <a:pt x="26949" y="0"/>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35" name="Freeform 18">
            <a:extLst>
              <a:ext uri="{FF2B5EF4-FFF2-40B4-BE49-F238E27FC236}">
                <a16:creationId xmlns:a16="http://schemas.microsoft.com/office/drawing/2014/main" id="{00000000-0008-0000-3B00-000023000000}"/>
              </a:ext>
            </a:extLst>
          </xdr:cNvPr>
          <xdr:cNvSpPr>
            <a:spLocks noChangeArrowheads="1"/>
          </xdr:cNvSpPr>
        </xdr:nvSpPr>
        <xdr:spPr bwMode="auto">
          <a:xfrm>
            <a:off x="5040861" y="10848426"/>
            <a:ext cx="842790" cy="71965"/>
          </a:xfrm>
          <a:custGeom>
            <a:avLst/>
            <a:gdLst>
              <a:gd name="T0" fmla="*/ 0 w 943"/>
              <a:gd name="T1" fmla="*/ 78 h 79"/>
              <a:gd name="T2" fmla="*/ 942 w 943"/>
              <a:gd name="T3" fmla="*/ 78 h 79"/>
              <a:gd name="T4" fmla="*/ 942 w 943"/>
              <a:gd name="T5" fmla="*/ 0 h 79"/>
              <a:gd name="T6" fmla="*/ 0 w 943"/>
              <a:gd name="T7" fmla="*/ 0 h 79"/>
              <a:gd name="T8" fmla="*/ 0 w 943"/>
              <a:gd name="T9" fmla="*/ 78 h 79"/>
            </a:gdLst>
            <a:ahLst/>
            <a:cxnLst>
              <a:cxn ang="0">
                <a:pos x="T0" y="T1"/>
              </a:cxn>
              <a:cxn ang="0">
                <a:pos x="T2" y="T3"/>
              </a:cxn>
              <a:cxn ang="0">
                <a:pos x="T4" y="T5"/>
              </a:cxn>
              <a:cxn ang="0">
                <a:pos x="T6" y="T7"/>
              </a:cxn>
              <a:cxn ang="0">
                <a:pos x="T8" y="T9"/>
              </a:cxn>
            </a:cxnLst>
            <a:rect l="0" t="0" r="r" b="b"/>
            <a:pathLst>
              <a:path w="943" h="79">
                <a:moveTo>
                  <a:pt x="0" y="78"/>
                </a:moveTo>
                <a:lnTo>
                  <a:pt x="942" y="78"/>
                </a:lnTo>
                <a:lnTo>
                  <a:pt x="942"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36" name="Freeform 19">
            <a:extLst>
              <a:ext uri="{FF2B5EF4-FFF2-40B4-BE49-F238E27FC236}">
                <a16:creationId xmlns:a16="http://schemas.microsoft.com/office/drawing/2014/main" id="{00000000-0008-0000-3B00-000024000000}"/>
              </a:ext>
            </a:extLst>
          </xdr:cNvPr>
          <xdr:cNvSpPr>
            <a:spLocks noChangeArrowheads="1"/>
          </xdr:cNvSpPr>
        </xdr:nvSpPr>
        <xdr:spPr bwMode="auto">
          <a:xfrm>
            <a:off x="6722505" y="10848426"/>
            <a:ext cx="842790" cy="71965"/>
          </a:xfrm>
          <a:custGeom>
            <a:avLst/>
            <a:gdLst>
              <a:gd name="T0" fmla="*/ 0 w 942"/>
              <a:gd name="T1" fmla="*/ 78 h 79"/>
              <a:gd name="T2" fmla="*/ 941 w 942"/>
              <a:gd name="T3" fmla="*/ 78 h 79"/>
              <a:gd name="T4" fmla="*/ 941 w 942"/>
              <a:gd name="T5" fmla="*/ 0 h 79"/>
              <a:gd name="T6" fmla="*/ 0 w 942"/>
              <a:gd name="T7" fmla="*/ 0 h 79"/>
              <a:gd name="T8" fmla="*/ 0 w 942"/>
              <a:gd name="T9" fmla="*/ 78 h 79"/>
            </a:gdLst>
            <a:ahLst/>
            <a:cxnLst>
              <a:cxn ang="0">
                <a:pos x="T0" y="T1"/>
              </a:cxn>
              <a:cxn ang="0">
                <a:pos x="T2" y="T3"/>
              </a:cxn>
              <a:cxn ang="0">
                <a:pos x="T4" y="T5"/>
              </a:cxn>
              <a:cxn ang="0">
                <a:pos x="T6" y="T7"/>
              </a:cxn>
              <a:cxn ang="0">
                <a:pos x="T8" y="T9"/>
              </a:cxn>
            </a:cxnLst>
            <a:rect l="0" t="0" r="r" b="b"/>
            <a:pathLst>
              <a:path w="942" h="79">
                <a:moveTo>
                  <a:pt x="0" y="78"/>
                </a:moveTo>
                <a:lnTo>
                  <a:pt x="941" y="78"/>
                </a:lnTo>
                <a:lnTo>
                  <a:pt x="941"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37" name="Freeform 20">
            <a:extLst>
              <a:ext uri="{FF2B5EF4-FFF2-40B4-BE49-F238E27FC236}">
                <a16:creationId xmlns:a16="http://schemas.microsoft.com/office/drawing/2014/main" id="{00000000-0008-0000-3B00-000025000000}"/>
              </a:ext>
            </a:extLst>
          </xdr:cNvPr>
          <xdr:cNvSpPr>
            <a:spLocks noChangeArrowheads="1"/>
          </xdr:cNvSpPr>
        </xdr:nvSpPr>
        <xdr:spPr bwMode="auto">
          <a:xfrm>
            <a:off x="-127" y="10848426"/>
            <a:ext cx="842790" cy="71965"/>
          </a:xfrm>
          <a:custGeom>
            <a:avLst/>
            <a:gdLst>
              <a:gd name="T0" fmla="*/ 0 w 942"/>
              <a:gd name="T1" fmla="*/ 78 h 79"/>
              <a:gd name="T2" fmla="*/ 941 w 942"/>
              <a:gd name="T3" fmla="*/ 78 h 79"/>
              <a:gd name="T4" fmla="*/ 941 w 942"/>
              <a:gd name="T5" fmla="*/ 0 h 79"/>
              <a:gd name="T6" fmla="*/ 0 w 942"/>
              <a:gd name="T7" fmla="*/ 0 h 79"/>
              <a:gd name="T8" fmla="*/ 0 w 942"/>
              <a:gd name="T9" fmla="*/ 78 h 79"/>
            </a:gdLst>
            <a:ahLst/>
            <a:cxnLst>
              <a:cxn ang="0">
                <a:pos x="T0" y="T1"/>
              </a:cxn>
              <a:cxn ang="0">
                <a:pos x="T2" y="T3"/>
              </a:cxn>
              <a:cxn ang="0">
                <a:pos x="T4" y="T5"/>
              </a:cxn>
              <a:cxn ang="0">
                <a:pos x="T6" y="T7"/>
              </a:cxn>
              <a:cxn ang="0">
                <a:pos x="T8" y="T9"/>
              </a:cxn>
            </a:cxnLst>
            <a:rect l="0" t="0" r="r" b="b"/>
            <a:pathLst>
              <a:path w="942" h="79">
                <a:moveTo>
                  <a:pt x="0" y="78"/>
                </a:moveTo>
                <a:lnTo>
                  <a:pt x="941" y="78"/>
                </a:lnTo>
                <a:lnTo>
                  <a:pt x="941"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38" name="Freeform 21">
            <a:extLst>
              <a:ext uri="{FF2B5EF4-FFF2-40B4-BE49-F238E27FC236}">
                <a16:creationId xmlns:a16="http://schemas.microsoft.com/office/drawing/2014/main" id="{00000000-0008-0000-3B00-000026000000}"/>
              </a:ext>
            </a:extLst>
          </xdr:cNvPr>
          <xdr:cNvSpPr>
            <a:spLocks noChangeArrowheads="1"/>
          </xdr:cNvSpPr>
        </xdr:nvSpPr>
        <xdr:spPr bwMode="auto">
          <a:xfrm>
            <a:off x="1681516" y="10848426"/>
            <a:ext cx="842790" cy="71965"/>
          </a:xfrm>
          <a:custGeom>
            <a:avLst/>
            <a:gdLst>
              <a:gd name="T0" fmla="*/ 0 w 942"/>
              <a:gd name="T1" fmla="*/ 78 h 79"/>
              <a:gd name="T2" fmla="*/ 941 w 942"/>
              <a:gd name="T3" fmla="*/ 78 h 79"/>
              <a:gd name="T4" fmla="*/ 941 w 942"/>
              <a:gd name="T5" fmla="*/ 0 h 79"/>
              <a:gd name="T6" fmla="*/ 0 w 942"/>
              <a:gd name="T7" fmla="*/ 0 h 79"/>
              <a:gd name="T8" fmla="*/ 0 w 942"/>
              <a:gd name="T9" fmla="*/ 78 h 79"/>
            </a:gdLst>
            <a:ahLst/>
            <a:cxnLst>
              <a:cxn ang="0">
                <a:pos x="T0" y="T1"/>
              </a:cxn>
              <a:cxn ang="0">
                <a:pos x="T2" y="T3"/>
              </a:cxn>
              <a:cxn ang="0">
                <a:pos x="T4" y="T5"/>
              </a:cxn>
              <a:cxn ang="0">
                <a:pos x="T6" y="T7"/>
              </a:cxn>
              <a:cxn ang="0">
                <a:pos x="T8" y="T9"/>
              </a:cxn>
            </a:cxnLst>
            <a:rect l="0" t="0" r="r" b="b"/>
            <a:pathLst>
              <a:path w="942" h="79">
                <a:moveTo>
                  <a:pt x="0" y="78"/>
                </a:moveTo>
                <a:lnTo>
                  <a:pt x="941" y="78"/>
                </a:lnTo>
                <a:lnTo>
                  <a:pt x="941"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39" name="Freeform 22">
            <a:extLst>
              <a:ext uri="{FF2B5EF4-FFF2-40B4-BE49-F238E27FC236}">
                <a16:creationId xmlns:a16="http://schemas.microsoft.com/office/drawing/2014/main" id="{00000000-0008-0000-3B00-000027000000}"/>
              </a:ext>
            </a:extLst>
          </xdr:cNvPr>
          <xdr:cNvSpPr>
            <a:spLocks noChangeArrowheads="1"/>
          </xdr:cNvSpPr>
        </xdr:nvSpPr>
        <xdr:spPr bwMode="auto">
          <a:xfrm>
            <a:off x="8404145" y="10848426"/>
            <a:ext cx="842790" cy="71965"/>
          </a:xfrm>
          <a:custGeom>
            <a:avLst/>
            <a:gdLst>
              <a:gd name="T0" fmla="*/ 0 w 943"/>
              <a:gd name="T1" fmla="*/ 78 h 79"/>
              <a:gd name="T2" fmla="*/ 942 w 943"/>
              <a:gd name="T3" fmla="*/ 78 h 79"/>
              <a:gd name="T4" fmla="*/ 942 w 943"/>
              <a:gd name="T5" fmla="*/ 0 h 79"/>
              <a:gd name="T6" fmla="*/ 0 w 943"/>
              <a:gd name="T7" fmla="*/ 0 h 79"/>
              <a:gd name="T8" fmla="*/ 0 w 943"/>
              <a:gd name="T9" fmla="*/ 78 h 79"/>
            </a:gdLst>
            <a:ahLst/>
            <a:cxnLst>
              <a:cxn ang="0">
                <a:pos x="T0" y="T1"/>
              </a:cxn>
              <a:cxn ang="0">
                <a:pos x="T2" y="T3"/>
              </a:cxn>
              <a:cxn ang="0">
                <a:pos x="T4" y="T5"/>
              </a:cxn>
              <a:cxn ang="0">
                <a:pos x="T6" y="T7"/>
              </a:cxn>
              <a:cxn ang="0">
                <a:pos x="T8" y="T9"/>
              </a:cxn>
            </a:cxnLst>
            <a:rect l="0" t="0" r="r" b="b"/>
            <a:pathLst>
              <a:path w="943" h="79">
                <a:moveTo>
                  <a:pt x="0" y="78"/>
                </a:moveTo>
                <a:lnTo>
                  <a:pt x="942" y="78"/>
                </a:lnTo>
                <a:lnTo>
                  <a:pt x="942"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0" name="Freeform 23">
            <a:extLst>
              <a:ext uri="{FF2B5EF4-FFF2-40B4-BE49-F238E27FC236}">
                <a16:creationId xmlns:a16="http://schemas.microsoft.com/office/drawing/2014/main" id="{00000000-0008-0000-3B00-000028000000}"/>
              </a:ext>
            </a:extLst>
          </xdr:cNvPr>
          <xdr:cNvSpPr>
            <a:spLocks noChangeArrowheads="1"/>
          </xdr:cNvSpPr>
        </xdr:nvSpPr>
        <xdr:spPr bwMode="auto">
          <a:xfrm>
            <a:off x="3359220" y="10848426"/>
            <a:ext cx="842790" cy="71965"/>
          </a:xfrm>
          <a:custGeom>
            <a:avLst/>
            <a:gdLst>
              <a:gd name="T0" fmla="*/ 0 w 943"/>
              <a:gd name="T1" fmla="*/ 78 h 79"/>
              <a:gd name="T2" fmla="*/ 942 w 943"/>
              <a:gd name="T3" fmla="*/ 78 h 79"/>
              <a:gd name="T4" fmla="*/ 942 w 943"/>
              <a:gd name="T5" fmla="*/ 0 h 79"/>
              <a:gd name="T6" fmla="*/ 0 w 943"/>
              <a:gd name="T7" fmla="*/ 0 h 79"/>
              <a:gd name="T8" fmla="*/ 0 w 943"/>
              <a:gd name="T9" fmla="*/ 78 h 79"/>
            </a:gdLst>
            <a:ahLst/>
            <a:cxnLst>
              <a:cxn ang="0">
                <a:pos x="T0" y="T1"/>
              </a:cxn>
              <a:cxn ang="0">
                <a:pos x="T2" y="T3"/>
              </a:cxn>
              <a:cxn ang="0">
                <a:pos x="T4" y="T5"/>
              </a:cxn>
              <a:cxn ang="0">
                <a:pos x="T6" y="T7"/>
              </a:cxn>
              <a:cxn ang="0">
                <a:pos x="T8" y="T9"/>
              </a:cxn>
            </a:cxnLst>
            <a:rect l="0" t="0" r="r" b="b"/>
            <a:pathLst>
              <a:path w="943" h="79">
                <a:moveTo>
                  <a:pt x="0" y="78"/>
                </a:moveTo>
                <a:lnTo>
                  <a:pt x="942" y="78"/>
                </a:lnTo>
                <a:lnTo>
                  <a:pt x="942"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1" name="Freeform 24">
            <a:extLst>
              <a:ext uri="{FF2B5EF4-FFF2-40B4-BE49-F238E27FC236}">
                <a16:creationId xmlns:a16="http://schemas.microsoft.com/office/drawing/2014/main" id="{00000000-0008-0000-3B00-000029000000}"/>
              </a:ext>
            </a:extLst>
          </xdr:cNvPr>
          <xdr:cNvSpPr>
            <a:spLocks noChangeArrowheads="1"/>
          </xdr:cNvSpPr>
        </xdr:nvSpPr>
        <xdr:spPr bwMode="auto">
          <a:xfrm>
            <a:off x="16812356" y="10848426"/>
            <a:ext cx="842790" cy="71965"/>
          </a:xfrm>
          <a:custGeom>
            <a:avLst/>
            <a:gdLst>
              <a:gd name="T0" fmla="*/ 0 w 942"/>
              <a:gd name="T1" fmla="*/ 78 h 79"/>
              <a:gd name="T2" fmla="*/ 941 w 942"/>
              <a:gd name="T3" fmla="*/ 78 h 79"/>
              <a:gd name="T4" fmla="*/ 941 w 942"/>
              <a:gd name="T5" fmla="*/ 0 h 79"/>
              <a:gd name="T6" fmla="*/ 0 w 942"/>
              <a:gd name="T7" fmla="*/ 0 h 79"/>
              <a:gd name="T8" fmla="*/ 0 w 942"/>
              <a:gd name="T9" fmla="*/ 78 h 79"/>
            </a:gdLst>
            <a:ahLst/>
            <a:cxnLst>
              <a:cxn ang="0">
                <a:pos x="T0" y="T1"/>
              </a:cxn>
              <a:cxn ang="0">
                <a:pos x="T2" y="T3"/>
              </a:cxn>
              <a:cxn ang="0">
                <a:pos x="T4" y="T5"/>
              </a:cxn>
              <a:cxn ang="0">
                <a:pos x="T6" y="T7"/>
              </a:cxn>
              <a:cxn ang="0">
                <a:pos x="T8" y="T9"/>
              </a:cxn>
            </a:cxnLst>
            <a:rect l="0" t="0" r="r" b="b"/>
            <a:pathLst>
              <a:path w="942" h="79">
                <a:moveTo>
                  <a:pt x="0" y="78"/>
                </a:moveTo>
                <a:lnTo>
                  <a:pt x="941" y="78"/>
                </a:lnTo>
                <a:lnTo>
                  <a:pt x="941"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2" name="Freeform 25">
            <a:extLst>
              <a:ext uri="{FF2B5EF4-FFF2-40B4-BE49-F238E27FC236}">
                <a16:creationId xmlns:a16="http://schemas.microsoft.com/office/drawing/2014/main" id="{00000000-0008-0000-3B00-00002A000000}"/>
              </a:ext>
            </a:extLst>
          </xdr:cNvPr>
          <xdr:cNvSpPr>
            <a:spLocks noChangeArrowheads="1"/>
          </xdr:cNvSpPr>
        </xdr:nvSpPr>
        <xdr:spPr bwMode="auto">
          <a:xfrm>
            <a:off x="11767429" y="10848426"/>
            <a:ext cx="842790" cy="71965"/>
          </a:xfrm>
          <a:custGeom>
            <a:avLst/>
            <a:gdLst>
              <a:gd name="T0" fmla="*/ 0 w 942"/>
              <a:gd name="T1" fmla="*/ 78 h 79"/>
              <a:gd name="T2" fmla="*/ 941 w 942"/>
              <a:gd name="T3" fmla="*/ 78 h 79"/>
              <a:gd name="T4" fmla="*/ 941 w 942"/>
              <a:gd name="T5" fmla="*/ 0 h 79"/>
              <a:gd name="T6" fmla="*/ 0 w 942"/>
              <a:gd name="T7" fmla="*/ 0 h 79"/>
              <a:gd name="T8" fmla="*/ 0 w 942"/>
              <a:gd name="T9" fmla="*/ 78 h 79"/>
            </a:gdLst>
            <a:ahLst/>
            <a:cxnLst>
              <a:cxn ang="0">
                <a:pos x="T0" y="T1"/>
              </a:cxn>
              <a:cxn ang="0">
                <a:pos x="T2" y="T3"/>
              </a:cxn>
              <a:cxn ang="0">
                <a:pos x="T4" y="T5"/>
              </a:cxn>
              <a:cxn ang="0">
                <a:pos x="T6" y="T7"/>
              </a:cxn>
              <a:cxn ang="0">
                <a:pos x="T8" y="T9"/>
              </a:cxn>
            </a:cxnLst>
            <a:rect l="0" t="0" r="r" b="b"/>
            <a:pathLst>
              <a:path w="942" h="79">
                <a:moveTo>
                  <a:pt x="0" y="78"/>
                </a:moveTo>
                <a:lnTo>
                  <a:pt x="941" y="78"/>
                </a:lnTo>
                <a:lnTo>
                  <a:pt x="941"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3" name="Freeform 26">
            <a:extLst>
              <a:ext uri="{FF2B5EF4-FFF2-40B4-BE49-F238E27FC236}">
                <a16:creationId xmlns:a16="http://schemas.microsoft.com/office/drawing/2014/main" id="{00000000-0008-0000-3B00-00002B000000}"/>
              </a:ext>
            </a:extLst>
          </xdr:cNvPr>
          <xdr:cNvSpPr>
            <a:spLocks noChangeArrowheads="1"/>
          </xdr:cNvSpPr>
        </xdr:nvSpPr>
        <xdr:spPr bwMode="auto">
          <a:xfrm>
            <a:off x="15130712" y="10848426"/>
            <a:ext cx="842790" cy="71965"/>
          </a:xfrm>
          <a:custGeom>
            <a:avLst/>
            <a:gdLst>
              <a:gd name="T0" fmla="*/ 0 w 943"/>
              <a:gd name="T1" fmla="*/ 78 h 79"/>
              <a:gd name="T2" fmla="*/ 942 w 943"/>
              <a:gd name="T3" fmla="*/ 78 h 79"/>
              <a:gd name="T4" fmla="*/ 942 w 943"/>
              <a:gd name="T5" fmla="*/ 0 h 79"/>
              <a:gd name="T6" fmla="*/ 0 w 943"/>
              <a:gd name="T7" fmla="*/ 0 h 79"/>
              <a:gd name="T8" fmla="*/ 0 w 943"/>
              <a:gd name="T9" fmla="*/ 78 h 79"/>
            </a:gdLst>
            <a:ahLst/>
            <a:cxnLst>
              <a:cxn ang="0">
                <a:pos x="T0" y="T1"/>
              </a:cxn>
              <a:cxn ang="0">
                <a:pos x="T2" y="T3"/>
              </a:cxn>
              <a:cxn ang="0">
                <a:pos x="T4" y="T5"/>
              </a:cxn>
              <a:cxn ang="0">
                <a:pos x="T6" y="T7"/>
              </a:cxn>
              <a:cxn ang="0">
                <a:pos x="T8" y="T9"/>
              </a:cxn>
            </a:cxnLst>
            <a:rect l="0" t="0" r="r" b="b"/>
            <a:pathLst>
              <a:path w="943" h="79">
                <a:moveTo>
                  <a:pt x="0" y="78"/>
                </a:moveTo>
                <a:lnTo>
                  <a:pt x="942" y="78"/>
                </a:lnTo>
                <a:lnTo>
                  <a:pt x="942"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4" name="Freeform 27">
            <a:extLst>
              <a:ext uri="{FF2B5EF4-FFF2-40B4-BE49-F238E27FC236}">
                <a16:creationId xmlns:a16="http://schemas.microsoft.com/office/drawing/2014/main" id="{00000000-0008-0000-3B00-00002C000000}"/>
              </a:ext>
            </a:extLst>
          </xdr:cNvPr>
          <xdr:cNvSpPr>
            <a:spLocks noChangeArrowheads="1"/>
          </xdr:cNvSpPr>
        </xdr:nvSpPr>
        <xdr:spPr bwMode="auto">
          <a:xfrm>
            <a:off x="10085788" y="10848426"/>
            <a:ext cx="842790" cy="71965"/>
          </a:xfrm>
          <a:custGeom>
            <a:avLst/>
            <a:gdLst>
              <a:gd name="T0" fmla="*/ 0 w 943"/>
              <a:gd name="T1" fmla="*/ 78 h 79"/>
              <a:gd name="T2" fmla="*/ 942 w 943"/>
              <a:gd name="T3" fmla="*/ 78 h 79"/>
              <a:gd name="T4" fmla="*/ 942 w 943"/>
              <a:gd name="T5" fmla="*/ 0 h 79"/>
              <a:gd name="T6" fmla="*/ 0 w 943"/>
              <a:gd name="T7" fmla="*/ 0 h 79"/>
              <a:gd name="T8" fmla="*/ 0 w 943"/>
              <a:gd name="T9" fmla="*/ 78 h 79"/>
            </a:gdLst>
            <a:ahLst/>
            <a:cxnLst>
              <a:cxn ang="0">
                <a:pos x="T0" y="T1"/>
              </a:cxn>
              <a:cxn ang="0">
                <a:pos x="T2" y="T3"/>
              </a:cxn>
              <a:cxn ang="0">
                <a:pos x="T4" y="T5"/>
              </a:cxn>
              <a:cxn ang="0">
                <a:pos x="T6" y="T7"/>
              </a:cxn>
              <a:cxn ang="0">
                <a:pos x="T8" y="T9"/>
              </a:cxn>
            </a:cxnLst>
            <a:rect l="0" t="0" r="r" b="b"/>
            <a:pathLst>
              <a:path w="943" h="79">
                <a:moveTo>
                  <a:pt x="0" y="78"/>
                </a:moveTo>
                <a:lnTo>
                  <a:pt x="942" y="78"/>
                </a:lnTo>
                <a:lnTo>
                  <a:pt x="942"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5" name="Freeform 28">
            <a:extLst>
              <a:ext uri="{FF2B5EF4-FFF2-40B4-BE49-F238E27FC236}">
                <a16:creationId xmlns:a16="http://schemas.microsoft.com/office/drawing/2014/main" id="{00000000-0008-0000-3B00-00002D000000}"/>
              </a:ext>
            </a:extLst>
          </xdr:cNvPr>
          <xdr:cNvSpPr>
            <a:spLocks noChangeArrowheads="1"/>
          </xdr:cNvSpPr>
        </xdr:nvSpPr>
        <xdr:spPr bwMode="auto">
          <a:xfrm>
            <a:off x="13449071" y="10848426"/>
            <a:ext cx="842790" cy="71965"/>
          </a:xfrm>
          <a:custGeom>
            <a:avLst/>
            <a:gdLst>
              <a:gd name="T0" fmla="*/ 0 w 942"/>
              <a:gd name="T1" fmla="*/ 78 h 79"/>
              <a:gd name="T2" fmla="*/ 941 w 942"/>
              <a:gd name="T3" fmla="*/ 78 h 79"/>
              <a:gd name="T4" fmla="*/ 941 w 942"/>
              <a:gd name="T5" fmla="*/ 0 h 79"/>
              <a:gd name="T6" fmla="*/ 0 w 942"/>
              <a:gd name="T7" fmla="*/ 0 h 79"/>
              <a:gd name="T8" fmla="*/ 0 w 942"/>
              <a:gd name="T9" fmla="*/ 78 h 79"/>
            </a:gdLst>
            <a:ahLst/>
            <a:cxnLst>
              <a:cxn ang="0">
                <a:pos x="T0" y="T1"/>
              </a:cxn>
              <a:cxn ang="0">
                <a:pos x="T2" y="T3"/>
              </a:cxn>
              <a:cxn ang="0">
                <a:pos x="T4" y="T5"/>
              </a:cxn>
              <a:cxn ang="0">
                <a:pos x="T6" y="T7"/>
              </a:cxn>
              <a:cxn ang="0">
                <a:pos x="T8" y="T9"/>
              </a:cxn>
            </a:cxnLst>
            <a:rect l="0" t="0" r="r" b="b"/>
            <a:pathLst>
              <a:path w="942" h="79">
                <a:moveTo>
                  <a:pt x="0" y="78"/>
                </a:moveTo>
                <a:lnTo>
                  <a:pt x="941" y="78"/>
                </a:lnTo>
                <a:lnTo>
                  <a:pt x="941"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6" name="Freeform 18">
            <a:extLst>
              <a:ext uri="{FF2B5EF4-FFF2-40B4-BE49-F238E27FC236}">
                <a16:creationId xmlns:a16="http://schemas.microsoft.com/office/drawing/2014/main" id="{00000000-0008-0000-3B00-00002E000000}"/>
              </a:ext>
            </a:extLst>
          </xdr:cNvPr>
          <xdr:cNvSpPr>
            <a:spLocks noChangeArrowheads="1"/>
          </xdr:cNvSpPr>
        </xdr:nvSpPr>
        <xdr:spPr bwMode="auto">
          <a:xfrm>
            <a:off x="23534987" y="10848426"/>
            <a:ext cx="842790" cy="71965"/>
          </a:xfrm>
          <a:custGeom>
            <a:avLst/>
            <a:gdLst>
              <a:gd name="T0" fmla="*/ 0 w 943"/>
              <a:gd name="T1" fmla="*/ 78 h 79"/>
              <a:gd name="T2" fmla="*/ 942 w 943"/>
              <a:gd name="T3" fmla="*/ 78 h 79"/>
              <a:gd name="T4" fmla="*/ 942 w 943"/>
              <a:gd name="T5" fmla="*/ 0 h 79"/>
              <a:gd name="T6" fmla="*/ 0 w 943"/>
              <a:gd name="T7" fmla="*/ 0 h 79"/>
              <a:gd name="T8" fmla="*/ 0 w 943"/>
              <a:gd name="T9" fmla="*/ 78 h 79"/>
            </a:gdLst>
            <a:ahLst/>
            <a:cxnLst>
              <a:cxn ang="0">
                <a:pos x="T0" y="T1"/>
              </a:cxn>
              <a:cxn ang="0">
                <a:pos x="T2" y="T3"/>
              </a:cxn>
              <a:cxn ang="0">
                <a:pos x="T4" y="T5"/>
              </a:cxn>
              <a:cxn ang="0">
                <a:pos x="T6" y="T7"/>
              </a:cxn>
              <a:cxn ang="0">
                <a:pos x="T8" y="T9"/>
              </a:cxn>
            </a:cxnLst>
            <a:rect l="0" t="0" r="r" b="b"/>
            <a:pathLst>
              <a:path w="943" h="79">
                <a:moveTo>
                  <a:pt x="0" y="78"/>
                </a:moveTo>
                <a:lnTo>
                  <a:pt x="942" y="78"/>
                </a:lnTo>
                <a:lnTo>
                  <a:pt x="942"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7" name="Freeform 20">
            <a:extLst>
              <a:ext uri="{FF2B5EF4-FFF2-40B4-BE49-F238E27FC236}">
                <a16:creationId xmlns:a16="http://schemas.microsoft.com/office/drawing/2014/main" id="{00000000-0008-0000-3B00-00002F000000}"/>
              </a:ext>
            </a:extLst>
          </xdr:cNvPr>
          <xdr:cNvSpPr>
            <a:spLocks noChangeArrowheads="1"/>
          </xdr:cNvSpPr>
        </xdr:nvSpPr>
        <xdr:spPr bwMode="auto">
          <a:xfrm>
            <a:off x="18493999" y="10848426"/>
            <a:ext cx="842790" cy="71965"/>
          </a:xfrm>
          <a:custGeom>
            <a:avLst/>
            <a:gdLst>
              <a:gd name="T0" fmla="*/ 0 w 942"/>
              <a:gd name="T1" fmla="*/ 78 h 79"/>
              <a:gd name="T2" fmla="*/ 941 w 942"/>
              <a:gd name="T3" fmla="*/ 78 h 79"/>
              <a:gd name="T4" fmla="*/ 941 w 942"/>
              <a:gd name="T5" fmla="*/ 0 h 79"/>
              <a:gd name="T6" fmla="*/ 0 w 942"/>
              <a:gd name="T7" fmla="*/ 0 h 79"/>
              <a:gd name="T8" fmla="*/ 0 w 942"/>
              <a:gd name="T9" fmla="*/ 78 h 79"/>
            </a:gdLst>
            <a:ahLst/>
            <a:cxnLst>
              <a:cxn ang="0">
                <a:pos x="T0" y="T1"/>
              </a:cxn>
              <a:cxn ang="0">
                <a:pos x="T2" y="T3"/>
              </a:cxn>
              <a:cxn ang="0">
                <a:pos x="T4" y="T5"/>
              </a:cxn>
              <a:cxn ang="0">
                <a:pos x="T6" y="T7"/>
              </a:cxn>
              <a:cxn ang="0">
                <a:pos x="T8" y="T9"/>
              </a:cxn>
            </a:cxnLst>
            <a:rect l="0" t="0" r="r" b="b"/>
            <a:pathLst>
              <a:path w="942" h="79">
                <a:moveTo>
                  <a:pt x="0" y="78"/>
                </a:moveTo>
                <a:lnTo>
                  <a:pt x="941" y="78"/>
                </a:lnTo>
                <a:lnTo>
                  <a:pt x="941"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8" name="Freeform 21">
            <a:extLst>
              <a:ext uri="{FF2B5EF4-FFF2-40B4-BE49-F238E27FC236}">
                <a16:creationId xmlns:a16="http://schemas.microsoft.com/office/drawing/2014/main" id="{00000000-0008-0000-3B00-000030000000}"/>
              </a:ext>
            </a:extLst>
          </xdr:cNvPr>
          <xdr:cNvSpPr>
            <a:spLocks noChangeArrowheads="1"/>
          </xdr:cNvSpPr>
        </xdr:nvSpPr>
        <xdr:spPr bwMode="auto">
          <a:xfrm>
            <a:off x="20175642" y="10848426"/>
            <a:ext cx="842790" cy="71965"/>
          </a:xfrm>
          <a:custGeom>
            <a:avLst/>
            <a:gdLst>
              <a:gd name="T0" fmla="*/ 0 w 942"/>
              <a:gd name="T1" fmla="*/ 78 h 79"/>
              <a:gd name="T2" fmla="*/ 941 w 942"/>
              <a:gd name="T3" fmla="*/ 78 h 79"/>
              <a:gd name="T4" fmla="*/ 941 w 942"/>
              <a:gd name="T5" fmla="*/ 0 h 79"/>
              <a:gd name="T6" fmla="*/ 0 w 942"/>
              <a:gd name="T7" fmla="*/ 0 h 79"/>
              <a:gd name="T8" fmla="*/ 0 w 942"/>
              <a:gd name="T9" fmla="*/ 78 h 79"/>
            </a:gdLst>
            <a:ahLst/>
            <a:cxnLst>
              <a:cxn ang="0">
                <a:pos x="T0" y="T1"/>
              </a:cxn>
              <a:cxn ang="0">
                <a:pos x="T2" y="T3"/>
              </a:cxn>
              <a:cxn ang="0">
                <a:pos x="T4" y="T5"/>
              </a:cxn>
              <a:cxn ang="0">
                <a:pos x="T6" y="T7"/>
              </a:cxn>
              <a:cxn ang="0">
                <a:pos x="T8" y="T9"/>
              </a:cxn>
            </a:cxnLst>
            <a:rect l="0" t="0" r="r" b="b"/>
            <a:pathLst>
              <a:path w="942" h="79">
                <a:moveTo>
                  <a:pt x="0" y="78"/>
                </a:moveTo>
                <a:lnTo>
                  <a:pt x="941" y="78"/>
                </a:lnTo>
                <a:lnTo>
                  <a:pt x="941"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49" name="Freeform 23">
            <a:extLst>
              <a:ext uri="{FF2B5EF4-FFF2-40B4-BE49-F238E27FC236}">
                <a16:creationId xmlns:a16="http://schemas.microsoft.com/office/drawing/2014/main" id="{00000000-0008-0000-3B00-000031000000}"/>
              </a:ext>
            </a:extLst>
          </xdr:cNvPr>
          <xdr:cNvSpPr>
            <a:spLocks noChangeArrowheads="1"/>
          </xdr:cNvSpPr>
        </xdr:nvSpPr>
        <xdr:spPr bwMode="auto">
          <a:xfrm>
            <a:off x="21853346" y="10848426"/>
            <a:ext cx="842790" cy="71965"/>
          </a:xfrm>
          <a:custGeom>
            <a:avLst/>
            <a:gdLst>
              <a:gd name="T0" fmla="*/ 0 w 943"/>
              <a:gd name="T1" fmla="*/ 78 h 79"/>
              <a:gd name="T2" fmla="*/ 942 w 943"/>
              <a:gd name="T3" fmla="*/ 78 h 79"/>
              <a:gd name="T4" fmla="*/ 942 w 943"/>
              <a:gd name="T5" fmla="*/ 0 h 79"/>
              <a:gd name="T6" fmla="*/ 0 w 943"/>
              <a:gd name="T7" fmla="*/ 0 h 79"/>
              <a:gd name="T8" fmla="*/ 0 w 943"/>
              <a:gd name="T9" fmla="*/ 78 h 79"/>
            </a:gdLst>
            <a:ahLst/>
            <a:cxnLst>
              <a:cxn ang="0">
                <a:pos x="T0" y="T1"/>
              </a:cxn>
              <a:cxn ang="0">
                <a:pos x="T2" y="T3"/>
              </a:cxn>
              <a:cxn ang="0">
                <a:pos x="T4" y="T5"/>
              </a:cxn>
              <a:cxn ang="0">
                <a:pos x="T6" y="T7"/>
              </a:cxn>
              <a:cxn ang="0">
                <a:pos x="T8" y="T9"/>
              </a:cxn>
            </a:cxnLst>
            <a:rect l="0" t="0" r="r" b="b"/>
            <a:pathLst>
              <a:path w="943" h="79">
                <a:moveTo>
                  <a:pt x="0" y="78"/>
                </a:moveTo>
                <a:lnTo>
                  <a:pt x="942" y="78"/>
                </a:lnTo>
                <a:lnTo>
                  <a:pt x="942" y="0"/>
                </a:lnTo>
                <a:lnTo>
                  <a:pt x="0" y="0"/>
                </a:lnTo>
                <a:lnTo>
                  <a:pt x="0" y="78"/>
                </a:lnTo>
              </a:path>
            </a:pathLst>
          </a:custGeom>
          <a:solidFill>
            <a:srgbClr val="FFFFF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grpSp>
    <xdr:clientData/>
  </xdr:twoCellAnchor>
  <xdr:twoCellAnchor>
    <xdr:from>
      <xdr:col>2</xdr:col>
      <xdr:colOff>0</xdr:colOff>
      <xdr:row>6</xdr:row>
      <xdr:rowOff>1281547</xdr:rowOff>
    </xdr:from>
    <xdr:to>
      <xdr:col>2</xdr:col>
      <xdr:colOff>1610591</xdr:colOff>
      <xdr:row>22</xdr:row>
      <xdr:rowOff>164524</xdr:rowOff>
    </xdr:to>
    <xdr:grpSp>
      <xdr:nvGrpSpPr>
        <xdr:cNvPr id="50" name="Group 69">
          <a:extLst>
            <a:ext uri="{FF2B5EF4-FFF2-40B4-BE49-F238E27FC236}">
              <a16:creationId xmlns:a16="http://schemas.microsoft.com/office/drawing/2014/main" id="{00000000-0008-0000-3B00-000032000000}"/>
            </a:ext>
          </a:extLst>
        </xdr:cNvPr>
        <xdr:cNvGrpSpPr/>
      </xdr:nvGrpSpPr>
      <xdr:grpSpPr>
        <a:xfrm>
          <a:off x="294409" y="2621108"/>
          <a:ext cx="1610591" cy="3067916"/>
          <a:chOff x="17552897" y="3304019"/>
          <a:chExt cx="2414851" cy="6464921"/>
        </a:xfrm>
      </xdr:grpSpPr>
      <xdr:sp macro="" textlink="">
        <xdr:nvSpPr>
          <xdr:cNvPr id="51" name="Freeform 8">
            <a:extLst>
              <a:ext uri="{FF2B5EF4-FFF2-40B4-BE49-F238E27FC236}">
                <a16:creationId xmlns:a16="http://schemas.microsoft.com/office/drawing/2014/main" id="{00000000-0008-0000-3B00-000033000000}"/>
              </a:ext>
            </a:extLst>
          </xdr:cNvPr>
          <xdr:cNvSpPr>
            <a:spLocks noChangeArrowheads="1"/>
          </xdr:cNvSpPr>
        </xdr:nvSpPr>
        <xdr:spPr bwMode="auto">
          <a:xfrm>
            <a:off x="18624387" y="3304019"/>
            <a:ext cx="243885" cy="6464921"/>
          </a:xfrm>
          <a:custGeom>
            <a:avLst/>
            <a:gdLst>
              <a:gd name="T0" fmla="*/ 134 w 270"/>
              <a:gd name="T1" fmla="*/ 7129 h 7130"/>
              <a:gd name="T2" fmla="*/ 134 w 270"/>
              <a:gd name="T3" fmla="*/ 7129 h 7130"/>
              <a:gd name="T4" fmla="*/ 134 w 270"/>
              <a:gd name="T5" fmla="*/ 7129 h 7130"/>
              <a:gd name="T6" fmla="*/ 0 w 270"/>
              <a:gd name="T7" fmla="*/ 6994 h 7130"/>
              <a:gd name="T8" fmla="*/ 0 w 270"/>
              <a:gd name="T9" fmla="*/ 135 h 7130"/>
              <a:gd name="T10" fmla="*/ 0 w 270"/>
              <a:gd name="T11" fmla="*/ 135 h 7130"/>
              <a:gd name="T12" fmla="*/ 134 w 270"/>
              <a:gd name="T13" fmla="*/ 0 h 7130"/>
              <a:gd name="T14" fmla="*/ 134 w 270"/>
              <a:gd name="T15" fmla="*/ 0 h 7130"/>
              <a:gd name="T16" fmla="*/ 269 w 270"/>
              <a:gd name="T17" fmla="*/ 135 h 7130"/>
              <a:gd name="T18" fmla="*/ 269 w 270"/>
              <a:gd name="T19" fmla="*/ 6994 h 7130"/>
              <a:gd name="T20" fmla="*/ 269 w 270"/>
              <a:gd name="T21" fmla="*/ 6994 h 7130"/>
              <a:gd name="T22" fmla="*/ 134 w 270"/>
              <a:gd name="T23" fmla="*/ 7129 h 7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70" h="7130">
                <a:moveTo>
                  <a:pt x="134" y="7129"/>
                </a:moveTo>
                <a:lnTo>
                  <a:pt x="134" y="7129"/>
                </a:lnTo>
                <a:lnTo>
                  <a:pt x="134" y="7129"/>
                </a:lnTo>
                <a:cubicBezTo>
                  <a:pt x="60" y="7129"/>
                  <a:pt x="0" y="7069"/>
                  <a:pt x="0" y="6994"/>
                </a:cubicBezTo>
                <a:lnTo>
                  <a:pt x="0" y="135"/>
                </a:lnTo>
                <a:lnTo>
                  <a:pt x="0" y="135"/>
                </a:lnTo>
                <a:cubicBezTo>
                  <a:pt x="0" y="60"/>
                  <a:pt x="60" y="0"/>
                  <a:pt x="134" y="0"/>
                </a:cubicBezTo>
                <a:lnTo>
                  <a:pt x="134" y="0"/>
                </a:lnTo>
                <a:cubicBezTo>
                  <a:pt x="208" y="0"/>
                  <a:pt x="269" y="60"/>
                  <a:pt x="269" y="135"/>
                </a:cubicBezTo>
                <a:lnTo>
                  <a:pt x="269" y="6994"/>
                </a:lnTo>
                <a:lnTo>
                  <a:pt x="269" y="6994"/>
                </a:lnTo>
                <a:cubicBezTo>
                  <a:pt x="269" y="7069"/>
                  <a:pt x="208" y="7129"/>
                  <a:pt x="134" y="7129"/>
                </a:cubicBezTo>
              </a:path>
            </a:pathLst>
          </a:custGeom>
          <a:solidFill>
            <a:schemeClr val="bg1">
              <a:lumMod val="85000"/>
            </a:schemeClr>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52" name="Freeform 9">
            <a:extLst>
              <a:ext uri="{FF2B5EF4-FFF2-40B4-BE49-F238E27FC236}">
                <a16:creationId xmlns:a16="http://schemas.microsoft.com/office/drawing/2014/main" id="{00000000-0008-0000-3B00-000034000000}"/>
              </a:ext>
            </a:extLst>
          </xdr:cNvPr>
          <xdr:cNvSpPr>
            <a:spLocks noChangeArrowheads="1"/>
          </xdr:cNvSpPr>
        </xdr:nvSpPr>
        <xdr:spPr bwMode="auto">
          <a:xfrm>
            <a:off x="17552897" y="3623865"/>
            <a:ext cx="2414851" cy="2414851"/>
          </a:xfrm>
          <a:custGeom>
            <a:avLst/>
            <a:gdLst>
              <a:gd name="T0" fmla="*/ 1331 w 2664"/>
              <a:gd name="T1" fmla="*/ 0 h 2665"/>
              <a:gd name="T2" fmla="*/ 1331 w 2664"/>
              <a:gd name="T3" fmla="*/ 0 h 2665"/>
              <a:gd name="T4" fmla="*/ 1331 w 2664"/>
              <a:gd name="T5" fmla="*/ 0 h 2665"/>
              <a:gd name="T6" fmla="*/ 0 w 2664"/>
              <a:gd name="T7" fmla="*/ 1332 h 2665"/>
              <a:gd name="T8" fmla="*/ 0 w 2664"/>
              <a:gd name="T9" fmla="*/ 1332 h 2665"/>
              <a:gd name="T10" fmla="*/ 1331 w 2664"/>
              <a:gd name="T11" fmla="*/ 2664 h 2665"/>
              <a:gd name="T12" fmla="*/ 1331 w 2664"/>
              <a:gd name="T13" fmla="*/ 2664 h 2665"/>
              <a:gd name="T14" fmla="*/ 1331 w 2664"/>
              <a:gd name="T15" fmla="*/ 2664 h 2665"/>
              <a:gd name="T16" fmla="*/ 2663 w 2664"/>
              <a:gd name="T17" fmla="*/ 1332 h 2665"/>
              <a:gd name="T18" fmla="*/ 2663 w 2664"/>
              <a:gd name="T19" fmla="*/ 1332 h 2665"/>
              <a:gd name="T20" fmla="*/ 1331 w 2664"/>
              <a:gd name="T21" fmla="*/ 0 h 2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664" h="2665">
                <a:moveTo>
                  <a:pt x="1331" y="0"/>
                </a:moveTo>
                <a:lnTo>
                  <a:pt x="1331" y="0"/>
                </a:lnTo>
                <a:lnTo>
                  <a:pt x="1331" y="0"/>
                </a:lnTo>
                <a:cubicBezTo>
                  <a:pt x="596" y="0"/>
                  <a:pt x="0" y="596"/>
                  <a:pt x="0" y="1332"/>
                </a:cubicBezTo>
                <a:lnTo>
                  <a:pt x="0" y="1332"/>
                </a:lnTo>
                <a:cubicBezTo>
                  <a:pt x="0" y="2068"/>
                  <a:pt x="596" y="2664"/>
                  <a:pt x="1331" y="2664"/>
                </a:cubicBezTo>
                <a:lnTo>
                  <a:pt x="1331" y="2664"/>
                </a:lnTo>
                <a:lnTo>
                  <a:pt x="1331" y="2664"/>
                </a:lnTo>
                <a:cubicBezTo>
                  <a:pt x="2067" y="2664"/>
                  <a:pt x="2663" y="2068"/>
                  <a:pt x="2663" y="1332"/>
                </a:cubicBezTo>
                <a:lnTo>
                  <a:pt x="2663" y="1332"/>
                </a:lnTo>
                <a:cubicBezTo>
                  <a:pt x="2663" y="596"/>
                  <a:pt x="2067" y="0"/>
                  <a:pt x="1331" y="0"/>
                </a:cubicBezTo>
              </a:path>
            </a:pathLst>
          </a:custGeom>
          <a:solidFill>
            <a:srgbClr val="00B05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53" name="Freeform 10">
            <a:extLst>
              <a:ext uri="{FF2B5EF4-FFF2-40B4-BE49-F238E27FC236}">
                <a16:creationId xmlns:a16="http://schemas.microsoft.com/office/drawing/2014/main" id="{00000000-0008-0000-3B00-000035000000}"/>
              </a:ext>
            </a:extLst>
          </xdr:cNvPr>
          <xdr:cNvSpPr>
            <a:spLocks noChangeArrowheads="1"/>
          </xdr:cNvSpPr>
        </xdr:nvSpPr>
        <xdr:spPr bwMode="auto">
          <a:xfrm>
            <a:off x="17676840" y="3747806"/>
            <a:ext cx="2166969" cy="2170968"/>
          </a:xfrm>
          <a:custGeom>
            <a:avLst/>
            <a:gdLst>
              <a:gd name="T0" fmla="*/ 1195 w 2392"/>
              <a:gd name="T1" fmla="*/ 72 h 2393"/>
              <a:gd name="T2" fmla="*/ 1195 w 2392"/>
              <a:gd name="T3" fmla="*/ 72 h 2393"/>
              <a:gd name="T4" fmla="*/ 71 w 2392"/>
              <a:gd name="T5" fmla="*/ 1196 h 2393"/>
              <a:gd name="T6" fmla="*/ 71 w 2392"/>
              <a:gd name="T7" fmla="*/ 1196 h 2393"/>
              <a:gd name="T8" fmla="*/ 1195 w 2392"/>
              <a:gd name="T9" fmla="*/ 2320 h 2393"/>
              <a:gd name="T10" fmla="*/ 1195 w 2392"/>
              <a:gd name="T11" fmla="*/ 2320 h 2393"/>
              <a:gd name="T12" fmla="*/ 2320 w 2392"/>
              <a:gd name="T13" fmla="*/ 1196 h 2393"/>
              <a:gd name="T14" fmla="*/ 2320 w 2392"/>
              <a:gd name="T15" fmla="*/ 1196 h 2393"/>
              <a:gd name="T16" fmla="*/ 1195 w 2392"/>
              <a:gd name="T17" fmla="*/ 72 h 2393"/>
              <a:gd name="T18" fmla="*/ 1195 w 2392"/>
              <a:gd name="T19" fmla="*/ 2392 h 2393"/>
              <a:gd name="T20" fmla="*/ 1195 w 2392"/>
              <a:gd name="T21" fmla="*/ 2392 h 2393"/>
              <a:gd name="T22" fmla="*/ 0 w 2392"/>
              <a:gd name="T23" fmla="*/ 1196 h 2393"/>
              <a:gd name="T24" fmla="*/ 0 w 2392"/>
              <a:gd name="T25" fmla="*/ 1196 h 2393"/>
              <a:gd name="T26" fmla="*/ 1195 w 2392"/>
              <a:gd name="T27" fmla="*/ 0 h 2393"/>
              <a:gd name="T28" fmla="*/ 1195 w 2392"/>
              <a:gd name="T29" fmla="*/ 0 h 2393"/>
              <a:gd name="T30" fmla="*/ 1195 w 2392"/>
              <a:gd name="T31" fmla="*/ 0 h 2393"/>
              <a:gd name="T32" fmla="*/ 2391 w 2392"/>
              <a:gd name="T33" fmla="*/ 1196 h 2393"/>
              <a:gd name="T34" fmla="*/ 2391 w 2392"/>
              <a:gd name="T35" fmla="*/ 1196 h 2393"/>
              <a:gd name="T36" fmla="*/ 1195 w 2392"/>
              <a:gd name="T37" fmla="*/ 2392 h 239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2392" h="2393">
                <a:moveTo>
                  <a:pt x="1195" y="72"/>
                </a:moveTo>
                <a:lnTo>
                  <a:pt x="1195" y="72"/>
                </a:lnTo>
                <a:cubicBezTo>
                  <a:pt x="575" y="72"/>
                  <a:pt x="71" y="576"/>
                  <a:pt x="71" y="1196"/>
                </a:cubicBezTo>
                <a:lnTo>
                  <a:pt x="71" y="1196"/>
                </a:lnTo>
                <a:cubicBezTo>
                  <a:pt x="71" y="1816"/>
                  <a:pt x="575" y="2320"/>
                  <a:pt x="1195" y="2320"/>
                </a:cubicBezTo>
                <a:lnTo>
                  <a:pt x="1195" y="2320"/>
                </a:lnTo>
                <a:cubicBezTo>
                  <a:pt x="1816" y="2320"/>
                  <a:pt x="2320" y="1816"/>
                  <a:pt x="2320" y="1196"/>
                </a:cubicBezTo>
                <a:lnTo>
                  <a:pt x="2320" y="1196"/>
                </a:lnTo>
                <a:cubicBezTo>
                  <a:pt x="2320" y="576"/>
                  <a:pt x="1816" y="72"/>
                  <a:pt x="1195" y="72"/>
                </a:cubicBezTo>
                <a:close/>
                <a:moveTo>
                  <a:pt x="1195" y="2392"/>
                </a:moveTo>
                <a:lnTo>
                  <a:pt x="1195" y="2392"/>
                </a:lnTo>
                <a:cubicBezTo>
                  <a:pt x="536" y="2392"/>
                  <a:pt x="0" y="1855"/>
                  <a:pt x="0" y="1196"/>
                </a:cubicBezTo>
                <a:lnTo>
                  <a:pt x="0" y="1196"/>
                </a:lnTo>
                <a:cubicBezTo>
                  <a:pt x="0" y="537"/>
                  <a:pt x="536" y="0"/>
                  <a:pt x="1195" y="0"/>
                </a:cubicBezTo>
                <a:lnTo>
                  <a:pt x="1195" y="0"/>
                </a:lnTo>
                <a:lnTo>
                  <a:pt x="1195" y="0"/>
                </a:lnTo>
                <a:cubicBezTo>
                  <a:pt x="1855" y="0"/>
                  <a:pt x="2391" y="537"/>
                  <a:pt x="2391" y="1196"/>
                </a:cubicBezTo>
                <a:lnTo>
                  <a:pt x="2391" y="1196"/>
                </a:lnTo>
                <a:cubicBezTo>
                  <a:pt x="2391" y="1855"/>
                  <a:pt x="1855" y="2392"/>
                  <a:pt x="1195" y="2392"/>
                </a:cubicBezTo>
                <a:close/>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54" name="Freeform 11">
            <a:extLst>
              <a:ext uri="{FF2B5EF4-FFF2-40B4-BE49-F238E27FC236}">
                <a16:creationId xmlns:a16="http://schemas.microsoft.com/office/drawing/2014/main" id="{00000000-0008-0000-3B00-000036000000}"/>
              </a:ext>
            </a:extLst>
          </xdr:cNvPr>
          <xdr:cNvSpPr>
            <a:spLocks noChangeArrowheads="1"/>
          </xdr:cNvSpPr>
        </xdr:nvSpPr>
        <xdr:spPr bwMode="auto">
          <a:xfrm>
            <a:off x="18388500" y="4439477"/>
            <a:ext cx="331841" cy="799619"/>
          </a:xfrm>
          <a:custGeom>
            <a:avLst/>
            <a:gdLst>
              <a:gd name="T0" fmla="*/ 188 w 368"/>
              <a:gd name="T1" fmla="*/ 558 h 882"/>
              <a:gd name="T2" fmla="*/ 188 w 368"/>
              <a:gd name="T3" fmla="*/ 452 h 882"/>
              <a:gd name="T4" fmla="*/ 367 w 368"/>
              <a:gd name="T5" fmla="*/ 452 h 882"/>
              <a:gd name="T6" fmla="*/ 367 w 368"/>
              <a:gd name="T7" fmla="*/ 881 h 882"/>
              <a:gd name="T8" fmla="*/ 136 w 368"/>
              <a:gd name="T9" fmla="*/ 881 h 882"/>
              <a:gd name="T10" fmla="*/ 136 w 368"/>
              <a:gd name="T11" fmla="*/ 881 h 882"/>
              <a:gd name="T12" fmla="*/ 0 w 368"/>
              <a:gd name="T13" fmla="*/ 732 h 882"/>
              <a:gd name="T14" fmla="*/ 0 w 368"/>
              <a:gd name="T15" fmla="*/ 151 h 882"/>
              <a:gd name="T16" fmla="*/ 0 w 368"/>
              <a:gd name="T17" fmla="*/ 151 h 882"/>
              <a:gd name="T18" fmla="*/ 136 w 368"/>
              <a:gd name="T19" fmla="*/ 0 h 882"/>
              <a:gd name="T20" fmla="*/ 217 w 368"/>
              <a:gd name="T21" fmla="*/ 0 h 882"/>
              <a:gd name="T22" fmla="*/ 217 w 368"/>
              <a:gd name="T23" fmla="*/ 0 h 882"/>
              <a:gd name="T24" fmla="*/ 367 w 368"/>
              <a:gd name="T25" fmla="*/ 153 h 882"/>
              <a:gd name="T26" fmla="*/ 367 w 368"/>
              <a:gd name="T27" fmla="*/ 249 h 882"/>
              <a:gd name="T28" fmla="*/ 249 w 368"/>
              <a:gd name="T29" fmla="*/ 249 h 882"/>
              <a:gd name="T30" fmla="*/ 249 w 368"/>
              <a:gd name="T31" fmla="*/ 171 h 882"/>
              <a:gd name="T32" fmla="*/ 249 w 368"/>
              <a:gd name="T33" fmla="*/ 171 h 882"/>
              <a:gd name="T34" fmla="*/ 199 w 368"/>
              <a:gd name="T35" fmla="*/ 107 h 882"/>
              <a:gd name="T36" fmla="*/ 170 w 368"/>
              <a:gd name="T37" fmla="*/ 107 h 882"/>
              <a:gd name="T38" fmla="*/ 170 w 368"/>
              <a:gd name="T39" fmla="*/ 107 h 882"/>
              <a:gd name="T40" fmla="*/ 118 w 368"/>
              <a:gd name="T41" fmla="*/ 171 h 882"/>
              <a:gd name="T42" fmla="*/ 118 w 368"/>
              <a:gd name="T43" fmla="*/ 711 h 882"/>
              <a:gd name="T44" fmla="*/ 118 w 368"/>
              <a:gd name="T45" fmla="*/ 711 h 882"/>
              <a:gd name="T46" fmla="*/ 170 w 368"/>
              <a:gd name="T47" fmla="*/ 775 h 882"/>
              <a:gd name="T48" fmla="*/ 249 w 368"/>
              <a:gd name="T49" fmla="*/ 775 h 882"/>
              <a:gd name="T50" fmla="*/ 249 w 368"/>
              <a:gd name="T51" fmla="*/ 558 h 882"/>
              <a:gd name="T52" fmla="*/ 188 w 368"/>
              <a:gd name="T53" fmla="*/ 558 h 8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368" h="882">
                <a:moveTo>
                  <a:pt x="188" y="558"/>
                </a:moveTo>
                <a:lnTo>
                  <a:pt x="188" y="452"/>
                </a:lnTo>
                <a:lnTo>
                  <a:pt x="367" y="452"/>
                </a:lnTo>
                <a:lnTo>
                  <a:pt x="367" y="881"/>
                </a:lnTo>
                <a:lnTo>
                  <a:pt x="136" y="881"/>
                </a:lnTo>
                <a:lnTo>
                  <a:pt x="136" y="881"/>
                </a:lnTo>
                <a:cubicBezTo>
                  <a:pt x="46" y="881"/>
                  <a:pt x="0" y="831"/>
                  <a:pt x="0" y="732"/>
                </a:cubicBezTo>
                <a:lnTo>
                  <a:pt x="0" y="151"/>
                </a:lnTo>
                <a:lnTo>
                  <a:pt x="0" y="151"/>
                </a:lnTo>
                <a:cubicBezTo>
                  <a:pt x="0" y="50"/>
                  <a:pt x="46" y="0"/>
                  <a:pt x="136" y="0"/>
                </a:cubicBezTo>
                <a:lnTo>
                  <a:pt x="217" y="0"/>
                </a:lnTo>
                <a:lnTo>
                  <a:pt x="217" y="0"/>
                </a:lnTo>
                <a:cubicBezTo>
                  <a:pt x="317" y="0"/>
                  <a:pt x="367" y="51"/>
                  <a:pt x="367" y="153"/>
                </a:cubicBezTo>
                <a:lnTo>
                  <a:pt x="367" y="249"/>
                </a:lnTo>
                <a:lnTo>
                  <a:pt x="249" y="249"/>
                </a:lnTo>
                <a:lnTo>
                  <a:pt x="249" y="171"/>
                </a:lnTo>
                <a:lnTo>
                  <a:pt x="249" y="171"/>
                </a:lnTo>
                <a:cubicBezTo>
                  <a:pt x="249" y="128"/>
                  <a:pt x="233" y="107"/>
                  <a:pt x="199" y="107"/>
                </a:cubicBezTo>
                <a:lnTo>
                  <a:pt x="170" y="107"/>
                </a:lnTo>
                <a:lnTo>
                  <a:pt x="170" y="107"/>
                </a:lnTo>
                <a:cubicBezTo>
                  <a:pt x="135" y="107"/>
                  <a:pt x="118" y="128"/>
                  <a:pt x="118" y="171"/>
                </a:cubicBezTo>
                <a:lnTo>
                  <a:pt x="118" y="711"/>
                </a:lnTo>
                <a:lnTo>
                  <a:pt x="118" y="711"/>
                </a:lnTo>
                <a:cubicBezTo>
                  <a:pt x="118" y="753"/>
                  <a:pt x="135" y="775"/>
                  <a:pt x="170" y="775"/>
                </a:cubicBezTo>
                <a:lnTo>
                  <a:pt x="249" y="775"/>
                </a:lnTo>
                <a:lnTo>
                  <a:pt x="249" y="558"/>
                </a:lnTo>
                <a:lnTo>
                  <a:pt x="188" y="558"/>
                </a:lnTo>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55" name="Freeform 12">
            <a:extLst>
              <a:ext uri="{FF2B5EF4-FFF2-40B4-BE49-F238E27FC236}">
                <a16:creationId xmlns:a16="http://schemas.microsoft.com/office/drawing/2014/main" id="{00000000-0008-0000-3B00-000037000000}"/>
              </a:ext>
            </a:extLst>
          </xdr:cNvPr>
          <xdr:cNvSpPr>
            <a:spLocks noChangeArrowheads="1"/>
          </xdr:cNvSpPr>
        </xdr:nvSpPr>
        <xdr:spPr bwMode="auto">
          <a:xfrm>
            <a:off x="18804303" y="4439477"/>
            <a:ext cx="359828" cy="799619"/>
          </a:xfrm>
          <a:custGeom>
            <a:avLst/>
            <a:gdLst>
              <a:gd name="T0" fmla="*/ 171 w 397"/>
              <a:gd name="T1" fmla="*/ 775 h 882"/>
              <a:gd name="T2" fmla="*/ 231 w 397"/>
              <a:gd name="T3" fmla="*/ 775 h 882"/>
              <a:gd name="T4" fmla="*/ 231 w 397"/>
              <a:gd name="T5" fmla="*/ 775 h 882"/>
              <a:gd name="T6" fmla="*/ 278 w 397"/>
              <a:gd name="T7" fmla="*/ 723 h 882"/>
              <a:gd name="T8" fmla="*/ 278 w 397"/>
              <a:gd name="T9" fmla="*/ 159 h 882"/>
              <a:gd name="T10" fmla="*/ 278 w 397"/>
              <a:gd name="T11" fmla="*/ 159 h 882"/>
              <a:gd name="T12" fmla="*/ 225 w 397"/>
              <a:gd name="T13" fmla="*/ 107 h 882"/>
              <a:gd name="T14" fmla="*/ 170 w 397"/>
              <a:gd name="T15" fmla="*/ 107 h 882"/>
              <a:gd name="T16" fmla="*/ 170 w 397"/>
              <a:gd name="T17" fmla="*/ 107 h 882"/>
              <a:gd name="T18" fmla="*/ 118 w 397"/>
              <a:gd name="T19" fmla="*/ 159 h 882"/>
              <a:gd name="T20" fmla="*/ 118 w 397"/>
              <a:gd name="T21" fmla="*/ 723 h 882"/>
              <a:gd name="T22" fmla="*/ 118 w 397"/>
              <a:gd name="T23" fmla="*/ 723 h 882"/>
              <a:gd name="T24" fmla="*/ 171 w 397"/>
              <a:gd name="T25" fmla="*/ 775 h 882"/>
              <a:gd name="T26" fmla="*/ 143 w 397"/>
              <a:gd name="T27" fmla="*/ 881 h 882"/>
              <a:gd name="T28" fmla="*/ 143 w 397"/>
              <a:gd name="T29" fmla="*/ 881 h 882"/>
              <a:gd name="T30" fmla="*/ 0 w 397"/>
              <a:gd name="T31" fmla="*/ 731 h 882"/>
              <a:gd name="T32" fmla="*/ 0 w 397"/>
              <a:gd name="T33" fmla="*/ 151 h 882"/>
              <a:gd name="T34" fmla="*/ 0 w 397"/>
              <a:gd name="T35" fmla="*/ 151 h 882"/>
              <a:gd name="T36" fmla="*/ 142 w 397"/>
              <a:gd name="T37" fmla="*/ 0 h 882"/>
              <a:gd name="T38" fmla="*/ 255 w 397"/>
              <a:gd name="T39" fmla="*/ 0 h 882"/>
              <a:gd name="T40" fmla="*/ 255 w 397"/>
              <a:gd name="T41" fmla="*/ 0 h 882"/>
              <a:gd name="T42" fmla="*/ 396 w 397"/>
              <a:gd name="T43" fmla="*/ 151 h 882"/>
              <a:gd name="T44" fmla="*/ 396 w 397"/>
              <a:gd name="T45" fmla="*/ 731 h 882"/>
              <a:gd name="T46" fmla="*/ 396 w 397"/>
              <a:gd name="T47" fmla="*/ 731 h 882"/>
              <a:gd name="T48" fmla="*/ 254 w 397"/>
              <a:gd name="T49" fmla="*/ 881 h 882"/>
              <a:gd name="T50" fmla="*/ 143 w 397"/>
              <a:gd name="T51" fmla="*/ 881 h 8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97" h="882">
                <a:moveTo>
                  <a:pt x="171" y="775"/>
                </a:moveTo>
                <a:lnTo>
                  <a:pt x="231" y="775"/>
                </a:lnTo>
                <a:lnTo>
                  <a:pt x="231" y="775"/>
                </a:lnTo>
                <a:cubicBezTo>
                  <a:pt x="262" y="775"/>
                  <a:pt x="278" y="757"/>
                  <a:pt x="278" y="723"/>
                </a:cubicBezTo>
                <a:lnTo>
                  <a:pt x="278" y="159"/>
                </a:lnTo>
                <a:lnTo>
                  <a:pt x="278" y="159"/>
                </a:lnTo>
                <a:cubicBezTo>
                  <a:pt x="278" y="124"/>
                  <a:pt x="261" y="107"/>
                  <a:pt x="225" y="107"/>
                </a:cubicBezTo>
                <a:lnTo>
                  <a:pt x="170" y="107"/>
                </a:lnTo>
                <a:lnTo>
                  <a:pt x="170" y="107"/>
                </a:lnTo>
                <a:cubicBezTo>
                  <a:pt x="135" y="107"/>
                  <a:pt x="118" y="124"/>
                  <a:pt x="118" y="159"/>
                </a:cubicBezTo>
                <a:lnTo>
                  <a:pt x="118" y="723"/>
                </a:lnTo>
                <a:lnTo>
                  <a:pt x="118" y="723"/>
                </a:lnTo>
                <a:cubicBezTo>
                  <a:pt x="118" y="757"/>
                  <a:pt x="136" y="775"/>
                  <a:pt x="171" y="775"/>
                </a:cubicBezTo>
                <a:close/>
                <a:moveTo>
                  <a:pt x="143" y="881"/>
                </a:moveTo>
                <a:lnTo>
                  <a:pt x="143" y="881"/>
                </a:lnTo>
                <a:cubicBezTo>
                  <a:pt x="48" y="881"/>
                  <a:pt x="0" y="831"/>
                  <a:pt x="0" y="731"/>
                </a:cubicBezTo>
                <a:lnTo>
                  <a:pt x="0" y="151"/>
                </a:lnTo>
                <a:lnTo>
                  <a:pt x="0" y="151"/>
                </a:lnTo>
                <a:cubicBezTo>
                  <a:pt x="0" y="50"/>
                  <a:pt x="48" y="0"/>
                  <a:pt x="142" y="0"/>
                </a:cubicBezTo>
                <a:lnTo>
                  <a:pt x="255" y="0"/>
                </a:lnTo>
                <a:lnTo>
                  <a:pt x="255" y="0"/>
                </a:lnTo>
                <a:cubicBezTo>
                  <a:pt x="348" y="0"/>
                  <a:pt x="396" y="50"/>
                  <a:pt x="396" y="151"/>
                </a:cubicBezTo>
                <a:lnTo>
                  <a:pt x="396" y="731"/>
                </a:lnTo>
                <a:lnTo>
                  <a:pt x="396" y="731"/>
                </a:lnTo>
                <a:cubicBezTo>
                  <a:pt x="396" y="831"/>
                  <a:pt x="348" y="881"/>
                  <a:pt x="254" y="881"/>
                </a:cubicBezTo>
                <a:lnTo>
                  <a:pt x="143" y="881"/>
                </a:lnTo>
                <a:close/>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grpSp>
    <xdr:clientData/>
  </xdr:twoCellAnchor>
  <xdr:twoCellAnchor>
    <xdr:from>
      <xdr:col>2</xdr:col>
      <xdr:colOff>1433816</xdr:colOff>
      <xdr:row>14</xdr:row>
      <xdr:rowOff>171298</xdr:rowOff>
    </xdr:from>
    <xdr:to>
      <xdr:col>3</xdr:col>
      <xdr:colOff>762000</xdr:colOff>
      <xdr:row>18</xdr:row>
      <xdr:rowOff>117184</xdr:rowOff>
    </xdr:to>
    <xdr:sp macro="" textlink="">
      <xdr:nvSpPr>
        <xdr:cNvPr id="56" name="TextBox 99">
          <a:extLst>
            <a:ext uri="{FF2B5EF4-FFF2-40B4-BE49-F238E27FC236}">
              <a16:creationId xmlns:a16="http://schemas.microsoft.com/office/drawing/2014/main" id="{00000000-0008-0000-3B00-000038000000}"/>
            </a:ext>
          </a:extLst>
        </xdr:cNvPr>
        <xdr:cNvSpPr txBox="1"/>
      </xdr:nvSpPr>
      <xdr:spPr>
        <a:xfrm>
          <a:off x="1728225" y="4171798"/>
          <a:ext cx="2566684" cy="707886"/>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600" b="1">
              <a:solidFill>
                <a:schemeClr val="tx2"/>
              </a:solidFill>
              <a:latin typeface="Poppins SemiBold" pitchFamily="2" charset="77"/>
              <a:ea typeface="League Spartan" charset="0"/>
              <a:cs typeface="Poppins SemiBold" pitchFamily="2" charset="77"/>
            </a:rPr>
            <a:t>Ataque</a:t>
          </a:r>
          <a:r>
            <a:rPr lang="en-US" sz="1600" b="1" baseline="0">
              <a:solidFill>
                <a:schemeClr val="tx2"/>
              </a:solidFill>
              <a:latin typeface="Poppins SemiBold" pitchFamily="2" charset="77"/>
              <a:ea typeface="League Spartan" charset="0"/>
              <a:cs typeface="Poppins SemiBold" pitchFamily="2" charset="77"/>
            </a:rPr>
            <a:t> con alteración del orden Público</a:t>
          </a:r>
          <a:endParaRPr lang="en-US" sz="1600" b="1">
            <a:solidFill>
              <a:schemeClr val="tx2"/>
            </a:solidFill>
            <a:latin typeface="Poppins SemiBold" pitchFamily="2" charset="77"/>
            <a:ea typeface="League Spartan" charset="0"/>
            <a:cs typeface="Poppins SemiBold" pitchFamily="2" charset="77"/>
          </a:endParaRPr>
        </a:p>
      </xdr:txBody>
    </xdr:sp>
    <xdr:clientData/>
  </xdr:twoCellAnchor>
  <xdr:twoCellAnchor>
    <xdr:from>
      <xdr:col>2</xdr:col>
      <xdr:colOff>2078182</xdr:colOff>
      <xdr:row>18</xdr:row>
      <xdr:rowOff>103910</xdr:rowOff>
    </xdr:from>
    <xdr:to>
      <xdr:col>3</xdr:col>
      <xdr:colOff>83877</xdr:colOff>
      <xdr:row>28</xdr:row>
      <xdr:rowOff>56187</xdr:rowOff>
    </xdr:to>
    <xdr:grpSp>
      <xdr:nvGrpSpPr>
        <xdr:cNvPr id="80" name="Grupo 79">
          <a:hlinkClick xmlns:r="http://schemas.openxmlformats.org/officeDocument/2006/relationships" r:id="rId1"/>
          <a:extLst>
            <a:ext uri="{FF2B5EF4-FFF2-40B4-BE49-F238E27FC236}">
              <a16:creationId xmlns:a16="http://schemas.microsoft.com/office/drawing/2014/main" id="{00000000-0008-0000-3B00-000050000000}"/>
            </a:ext>
          </a:extLst>
        </xdr:cNvPr>
        <xdr:cNvGrpSpPr/>
      </xdr:nvGrpSpPr>
      <xdr:grpSpPr>
        <a:xfrm>
          <a:off x="2372591" y="4866410"/>
          <a:ext cx="1226877" cy="1857277"/>
          <a:chOff x="5091545" y="4468091"/>
          <a:chExt cx="1244195" cy="1857277"/>
        </a:xfrm>
      </xdr:grpSpPr>
      <xdr:grpSp>
        <xdr:nvGrpSpPr>
          <xdr:cNvPr id="79" name="Grupo 78">
            <a:extLst>
              <a:ext uri="{FF2B5EF4-FFF2-40B4-BE49-F238E27FC236}">
                <a16:creationId xmlns:a16="http://schemas.microsoft.com/office/drawing/2014/main" id="{00000000-0008-0000-3B00-00004F000000}"/>
              </a:ext>
            </a:extLst>
          </xdr:cNvPr>
          <xdr:cNvGrpSpPr/>
        </xdr:nvGrpSpPr>
        <xdr:grpSpPr>
          <a:xfrm>
            <a:off x="5091545" y="4468091"/>
            <a:ext cx="1244195" cy="1857277"/>
            <a:chOff x="5091545" y="4468091"/>
            <a:chExt cx="1244195" cy="1857277"/>
          </a:xfrm>
        </xdr:grpSpPr>
        <xdr:sp macro="" textlink="">
          <xdr:nvSpPr>
            <xdr:cNvPr id="66" name="Freeform 9">
              <a:extLst>
                <a:ext uri="{FF2B5EF4-FFF2-40B4-BE49-F238E27FC236}">
                  <a16:creationId xmlns:a16="http://schemas.microsoft.com/office/drawing/2014/main" id="{00000000-0008-0000-3B00-000042000000}"/>
                </a:ext>
              </a:extLst>
            </xdr:cNvPr>
            <xdr:cNvSpPr>
              <a:spLocks noChangeArrowheads="1"/>
            </xdr:cNvSpPr>
          </xdr:nvSpPr>
          <xdr:spPr bwMode="auto">
            <a:xfrm>
              <a:off x="5091545" y="4468091"/>
              <a:ext cx="1244195" cy="1857277"/>
            </a:xfrm>
            <a:custGeom>
              <a:avLst/>
              <a:gdLst>
                <a:gd name="T0" fmla="*/ 0 w 3025"/>
                <a:gd name="T1" fmla="*/ 1512 h 4032"/>
                <a:gd name="T2" fmla="*/ 1512 w 3025"/>
                <a:gd name="T3" fmla="*/ 0 h 4032"/>
                <a:gd name="T4" fmla="*/ 1512 w 3025"/>
                <a:gd name="T5" fmla="*/ 0 h 4032"/>
                <a:gd name="T6" fmla="*/ 1512 w 3025"/>
                <a:gd name="T7" fmla="*/ 0 h 4032"/>
                <a:gd name="T8" fmla="*/ 3024 w 3025"/>
                <a:gd name="T9" fmla="*/ 1512 h 4032"/>
                <a:gd name="T10" fmla="*/ 3024 w 3025"/>
                <a:gd name="T11" fmla="*/ 1512 h 4032"/>
                <a:gd name="T12" fmla="*/ 3024 w 3025"/>
                <a:gd name="T13" fmla="*/ 1512 h 4032"/>
                <a:gd name="T14" fmla="*/ 1512 w 3025"/>
                <a:gd name="T15" fmla="*/ 4031 h 4032"/>
                <a:gd name="T16" fmla="*/ 1512 w 3025"/>
                <a:gd name="T17" fmla="*/ 4031 h 4032"/>
                <a:gd name="T18" fmla="*/ 1512 w 3025"/>
                <a:gd name="T19" fmla="*/ 4031 h 4032"/>
                <a:gd name="T20" fmla="*/ 0 w 3025"/>
                <a:gd name="T21" fmla="*/ 1512 h 4032"/>
                <a:gd name="T22" fmla="*/ 0 w 3025"/>
                <a:gd name="T23" fmla="*/ 1512 h 40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3025" h="4032">
                  <a:moveTo>
                    <a:pt x="0" y="1512"/>
                  </a:moveTo>
                  <a:cubicBezTo>
                    <a:pt x="0" y="677"/>
                    <a:pt x="677" y="0"/>
                    <a:pt x="1512" y="0"/>
                  </a:cubicBezTo>
                  <a:lnTo>
                    <a:pt x="1512" y="0"/>
                  </a:lnTo>
                  <a:lnTo>
                    <a:pt x="1512" y="0"/>
                  </a:lnTo>
                  <a:cubicBezTo>
                    <a:pt x="2347" y="0"/>
                    <a:pt x="3024" y="677"/>
                    <a:pt x="3024" y="1512"/>
                  </a:cubicBezTo>
                  <a:lnTo>
                    <a:pt x="3024" y="1512"/>
                  </a:lnTo>
                  <a:lnTo>
                    <a:pt x="3024" y="1512"/>
                  </a:lnTo>
                  <a:cubicBezTo>
                    <a:pt x="3024" y="2346"/>
                    <a:pt x="1512" y="4031"/>
                    <a:pt x="1512" y="4031"/>
                  </a:cubicBezTo>
                  <a:lnTo>
                    <a:pt x="1512" y="4031"/>
                  </a:lnTo>
                  <a:lnTo>
                    <a:pt x="1512" y="4031"/>
                  </a:lnTo>
                  <a:cubicBezTo>
                    <a:pt x="1512" y="4031"/>
                    <a:pt x="0" y="2346"/>
                    <a:pt x="0" y="1512"/>
                  </a:cubicBezTo>
                  <a:lnTo>
                    <a:pt x="0" y="1512"/>
                  </a:lnTo>
                </a:path>
              </a:pathLst>
            </a:custGeom>
            <a:solidFill>
              <a:srgbClr val="FFFF0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67" name="Freeform 10">
              <a:extLst>
                <a:ext uri="{FF2B5EF4-FFF2-40B4-BE49-F238E27FC236}">
                  <a16:creationId xmlns:a16="http://schemas.microsoft.com/office/drawing/2014/main" id="{00000000-0008-0000-3B00-000043000000}"/>
                </a:ext>
              </a:extLst>
            </xdr:cNvPr>
            <xdr:cNvSpPr>
              <a:spLocks noChangeArrowheads="1"/>
            </xdr:cNvSpPr>
          </xdr:nvSpPr>
          <xdr:spPr bwMode="white">
            <a:xfrm>
              <a:off x="5241101" y="4610869"/>
              <a:ext cx="956094" cy="987135"/>
            </a:xfrm>
            <a:custGeom>
              <a:avLst/>
              <a:gdLst>
                <a:gd name="T0" fmla="*/ 0 w 2017"/>
                <a:gd name="T1" fmla="*/ 1008 h 2017"/>
                <a:gd name="T2" fmla="*/ 1008 w 2017"/>
                <a:gd name="T3" fmla="*/ 0 h 2017"/>
                <a:gd name="T4" fmla="*/ 1008 w 2017"/>
                <a:gd name="T5" fmla="*/ 0 h 2017"/>
                <a:gd name="T6" fmla="*/ 1008 w 2017"/>
                <a:gd name="T7" fmla="*/ 0 h 2017"/>
                <a:gd name="T8" fmla="*/ 2016 w 2017"/>
                <a:gd name="T9" fmla="*/ 1008 h 2017"/>
                <a:gd name="T10" fmla="*/ 2016 w 2017"/>
                <a:gd name="T11" fmla="*/ 1008 h 2017"/>
                <a:gd name="T12" fmla="*/ 2016 w 2017"/>
                <a:gd name="T13" fmla="*/ 1008 h 2017"/>
                <a:gd name="T14" fmla="*/ 1008 w 2017"/>
                <a:gd name="T15" fmla="*/ 2016 h 2017"/>
                <a:gd name="T16" fmla="*/ 1008 w 2017"/>
                <a:gd name="T17" fmla="*/ 2016 h 2017"/>
                <a:gd name="T18" fmla="*/ 1008 w 2017"/>
                <a:gd name="T19" fmla="*/ 2016 h 2017"/>
                <a:gd name="T20" fmla="*/ 0 w 2017"/>
                <a:gd name="T21" fmla="*/ 1008 h 2017"/>
                <a:gd name="T22" fmla="*/ 0 w 2017"/>
                <a:gd name="T23" fmla="*/ 1008 h 20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017" h="2017">
                  <a:moveTo>
                    <a:pt x="0" y="1008"/>
                  </a:moveTo>
                  <a:cubicBezTo>
                    <a:pt x="0" y="451"/>
                    <a:pt x="451" y="0"/>
                    <a:pt x="1008" y="0"/>
                  </a:cubicBezTo>
                  <a:lnTo>
                    <a:pt x="1008" y="0"/>
                  </a:lnTo>
                  <a:lnTo>
                    <a:pt x="1008" y="0"/>
                  </a:lnTo>
                  <a:cubicBezTo>
                    <a:pt x="1564" y="0"/>
                    <a:pt x="2016" y="451"/>
                    <a:pt x="2016" y="1008"/>
                  </a:cubicBezTo>
                  <a:lnTo>
                    <a:pt x="2016" y="1008"/>
                  </a:lnTo>
                  <a:lnTo>
                    <a:pt x="2016" y="1008"/>
                  </a:lnTo>
                  <a:cubicBezTo>
                    <a:pt x="2016" y="1564"/>
                    <a:pt x="1564" y="2016"/>
                    <a:pt x="1008" y="2016"/>
                  </a:cubicBezTo>
                  <a:lnTo>
                    <a:pt x="1008" y="2016"/>
                  </a:lnTo>
                  <a:lnTo>
                    <a:pt x="1008" y="2016"/>
                  </a:lnTo>
                  <a:cubicBezTo>
                    <a:pt x="451" y="2016"/>
                    <a:pt x="0" y="1564"/>
                    <a:pt x="0" y="1008"/>
                  </a:cubicBezTo>
                  <a:lnTo>
                    <a:pt x="0" y="1008"/>
                  </a:lnTo>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grpSp>
      <xdr:grpSp>
        <xdr:nvGrpSpPr>
          <xdr:cNvPr id="68" name="Group 289">
            <a:extLst>
              <a:ext uri="{FF2B5EF4-FFF2-40B4-BE49-F238E27FC236}">
                <a16:creationId xmlns:a16="http://schemas.microsoft.com/office/drawing/2014/main" id="{00000000-0008-0000-3B00-000044000000}"/>
              </a:ext>
            </a:extLst>
          </xdr:cNvPr>
          <xdr:cNvGrpSpPr/>
        </xdr:nvGrpSpPr>
        <xdr:grpSpPr>
          <a:xfrm>
            <a:off x="5469829" y="4801368"/>
            <a:ext cx="484909" cy="531378"/>
            <a:chOff x="5886451" y="3838575"/>
            <a:chExt cx="317500" cy="288924"/>
          </a:xfrm>
          <a:solidFill>
            <a:schemeClr val="tx1"/>
          </a:solidFill>
        </xdr:grpSpPr>
        <xdr:sp macro="" textlink="">
          <xdr:nvSpPr>
            <xdr:cNvPr id="69" name="Freeform 133">
              <a:extLst>
                <a:ext uri="{FF2B5EF4-FFF2-40B4-BE49-F238E27FC236}">
                  <a16:creationId xmlns:a16="http://schemas.microsoft.com/office/drawing/2014/main" id="{00000000-0008-0000-3B00-000045000000}"/>
                </a:ext>
              </a:extLst>
            </xdr:cNvPr>
            <xdr:cNvSpPr>
              <a:spLocks noEditPoints="1"/>
            </xdr:cNvSpPr>
          </xdr:nvSpPr>
          <xdr:spPr bwMode="auto">
            <a:xfrm>
              <a:off x="5965826" y="3851275"/>
              <a:ext cx="157163" cy="187325"/>
            </a:xfrm>
            <a:custGeom>
              <a:avLst/>
              <a:gdLst>
                <a:gd name="T0" fmla="*/ 53 w 107"/>
                <a:gd name="T1" fmla="*/ 127 h 127"/>
                <a:gd name="T2" fmla="*/ 107 w 107"/>
                <a:gd name="T3" fmla="*/ 63 h 127"/>
                <a:gd name="T4" fmla="*/ 53 w 107"/>
                <a:gd name="T5" fmla="*/ 0 h 127"/>
                <a:gd name="T6" fmla="*/ 0 w 107"/>
                <a:gd name="T7" fmla="*/ 63 h 127"/>
                <a:gd name="T8" fmla="*/ 53 w 107"/>
                <a:gd name="T9" fmla="*/ 127 h 127"/>
                <a:gd name="T10" fmla="*/ 53 w 107"/>
                <a:gd name="T11" fmla="*/ 13 h 127"/>
                <a:gd name="T12" fmla="*/ 94 w 107"/>
                <a:gd name="T13" fmla="*/ 63 h 127"/>
                <a:gd name="T14" fmla="*/ 53 w 107"/>
                <a:gd name="T15" fmla="*/ 114 h 127"/>
                <a:gd name="T16" fmla="*/ 13 w 107"/>
                <a:gd name="T17" fmla="*/ 63 h 127"/>
                <a:gd name="T18" fmla="*/ 53 w 107"/>
                <a:gd name="T19" fmla="*/ 13 h 1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7" h="127">
                  <a:moveTo>
                    <a:pt x="53" y="127"/>
                  </a:moveTo>
                  <a:cubicBezTo>
                    <a:pt x="82" y="127"/>
                    <a:pt x="107" y="98"/>
                    <a:pt x="107" y="63"/>
                  </a:cubicBezTo>
                  <a:cubicBezTo>
                    <a:pt x="107" y="29"/>
                    <a:pt x="82" y="0"/>
                    <a:pt x="53" y="0"/>
                  </a:cubicBezTo>
                  <a:cubicBezTo>
                    <a:pt x="24" y="0"/>
                    <a:pt x="0" y="29"/>
                    <a:pt x="0" y="63"/>
                  </a:cubicBezTo>
                  <a:cubicBezTo>
                    <a:pt x="0" y="98"/>
                    <a:pt x="24" y="127"/>
                    <a:pt x="53" y="127"/>
                  </a:cubicBezTo>
                  <a:close/>
                  <a:moveTo>
                    <a:pt x="53" y="13"/>
                  </a:moveTo>
                  <a:cubicBezTo>
                    <a:pt x="75" y="13"/>
                    <a:pt x="94" y="36"/>
                    <a:pt x="94" y="63"/>
                  </a:cubicBezTo>
                  <a:cubicBezTo>
                    <a:pt x="94" y="91"/>
                    <a:pt x="75" y="114"/>
                    <a:pt x="53" y="114"/>
                  </a:cubicBezTo>
                  <a:cubicBezTo>
                    <a:pt x="31" y="114"/>
                    <a:pt x="13" y="91"/>
                    <a:pt x="13" y="63"/>
                  </a:cubicBezTo>
                  <a:cubicBezTo>
                    <a:pt x="13" y="36"/>
                    <a:pt x="31" y="13"/>
                    <a:pt x="53" y="13"/>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70" name="Freeform 134">
              <a:extLst>
                <a:ext uri="{FF2B5EF4-FFF2-40B4-BE49-F238E27FC236}">
                  <a16:creationId xmlns:a16="http://schemas.microsoft.com/office/drawing/2014/main" id="{00000000-0008-0000-3B00-000046000000}"/>
                </a:ext>
              </a:extLst>
            </xdr:cNvPr>
            <xdr:cNvSpPr>
              <a:spLocks noEditPoints="1"/>
            </xdr:cNvSpPr>
          </xdr:nvSpPr>
          <xdr:spPr bwMode="auto">
            <a:xfrm>
              <a:off x="5886451" y="4027487"/>
              <a:ext cx="317500" cy="100012"/>
            </a:xfrm>
            <a:custGeom>
              <a:avLst/>
              <a:gdLst>
                <a:gd name="T0" fmla="*/ 14 w 215"/>
                <a:gd name="T1" fmla="*/ 18 h 67"/>
                <a:gd name="T2" fmla="*/ 0 w 215"/>
                <a:gd name="T3" fmla="*/ 59 h 67"/>
                <a:gd name="T4" fmla="*/ 1 w 215"/>
                <a:gd name="T5" fmla="*/ 65 h 67"/>
                <a:gd name="T6" fmla="*/ 7 w 215"/>
                <a:gd name="T7" fmla="*/ 67 h 67"/>
                <a:gd name="T8" fmla="*/ 208 w 215"/>
                <a:gd name="T9" fmla="*/ 67 h 67"/>
                <a:gd name="T10" fmla="*/ 213 w 215"/>
                <a:gd name="T11" fmla="*/ 65 h 67"/>
                <a:gd name="T12" fmla="*/ 214 w 215"/>
                <a:gd name="T13" fmla="*/ 59 h 67"/>
                <a:gd name="T14" fmla="*/ 201 w 215"/>
                <a:gd name="T15" fmla="*/ 18 h 67"/>
                <a:gd name="T16" fmla="*/ 196 w 215"/>
                <a:gd name="T17" fmla="*/ 14 h 67"/>
                <a:gd name="T18" fmla="*/ 149 w 215"/>
                <a:gd name="T19" fmla="*/ 1 h 67"/>
                <a:gd name="T20" fmla="*/ 145 w 215"/>
                <a:gd name="T21" fmla="*/ 1 h 67"/>
                <a:gd name="T22" fmla="*/ 107 w 215"/>
                <a:gd name="T23" fmla="*/ 20 h 67"/>
                <a:gd name="T24" fmla="*/ 70 w 215"/>
                <a:gd name="T25" fmla="*/ 1 h 67"/>
                <a:gd name="T26" fmla="*/ 65 w 215"/>
                <a:gd name="T27" fmla="*/ 1 h 67"/>
                <a:gd name="T28" fmla="*/ 18 w 215"/>
                <a:gd name="T29" fmla="*/ 14 h 67"/>
                <a:gd name="T30" fmla="*/ 14 w 215"/>
                <a:gd name="T31" fmla="*/ 18 h 67"/>
                <a:gd name="T32" fmla="*/ 66 w 215"/>
                <a:gd name="T33" fmla="*/ 14 h 67"/>
                <a:gd name="T34" fmla="*/ 104 w 215"/>
                <a:gd name="T35" fmla="*/ 33 h 67"/>
                <a:gd name="T36" fmla="*/ 110 w 215"/>
                <a:gd name="T37" fmla="*/ 33 h 67"/>
                <a:gd name="T38" fmla="*/ 148 w 215"/>
                <a:gd name="T39" fmla="*/ 14 h 67"/>
                <a:gd name="T40" fmla="*/ 189 w 215"/>
                <a:gd name="T41" fmla="*/ 26 h 67"/>
                <a:gd name="T42" fmla="*/ 199 w 215"/>
                <a:gd name="T43" fmla="*/ 54 h 67"/>
                <a:gd name="T44" fmla="*/ 16 w 215"/>
                <a:gd name="T45" fmla="*/ 54 h 67"/>
                <a:gd name="T46" fmla="*/ 25 w 215"/>
                <a:gd name="T47" fmla="*/ 26 h 67"/>
                <a:gd name="T48" fmla="*/ 66 w 215"/>
                <a:gd name="T49" fmla="*/ 14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215" h="67">
                  <a:moveTo>
                    <a:pt x="14" y="18"/>
                  </a:moveTo>
                  <a:cubicBezTo>
                    <a:pt x="0" y="59"/>
                    <a:pt x="0" y="59"/>
                    <a:pt x="0" y="59"/>
                  </a:cubicBezTo>
                  <a:cubicBezTo>
                    <a:pt x="0" y="61"/>
                    <a:pt x="0" y="63"/>
                    <a:pt x="1" y="65"/>
                  </a:cubicBezTo>
                  <a:cubicBezTo>
                    <a:pt x="2" y="66"/>
                    <a:pt x="5" y="67"/>
                    <a:pt x="7" y="67"/>
                  </a:cubicBezTo>
                  <a:cubicBezTo>
                    <a:pt x="208" y="67"/>
                    <a:pt x="208" y="67"/>
                    <a:pt x="208" y="67"/>
                  </a:cubicBezTo>
                  <a:cubicBezTo>
                    <a:pt x="210" y="67"/>
                    <a:pt x="212" y="66"/>
                    <a:pt x="213" y="65"/>
                  </a:cubicBezTo>
                  <a:cubicBezTo>
                    <a:pt x="215" y="63"/>
                    <a:pt x="215" y="61"/>
                    <a:pt x="214" y="59"/>
                  </a:cubicBezTo>
                  <a:cubicBezTo>
                    <a:pt x="201" y="18"/>
                    <a:pt x="201" y="18"/>
                    <a:pt x="201" y="18"/>
                  </a:cubicBezTo>
                  <a:cubicBezTo>
                    <a:pt x="200" y="16"/>
                    <a:pt x="198" y="15"/>
                    <a:pt x="196" y="14"/>
                  </a:cubicBezTo>
                  <a:cubicBezTo>
                    <a:pt x="149" y="1"/>
                    <a:pt x="149" y="1"/>
                    <a:pt x="149" y="1"/>
                  </a:cubicBezTo>
                  <a:cubicBezTo>
                    <a:pt x="148" y="0"/>
                    <a:pt x="146" y="0"/>
                    <a:pt x="145" y="1"/>
                  </a:cubicBezTo>
                  <a:cubicBezTo>
                    <a:pt x="107" y="20"/>
                    <a:pt x="107" y="20"/>
                    <a:pt x="107" y="20"/>
                  </a:cubicBezTo>
                  <a:cubicBezTo>
                    <a:pt x="70" y="1"/>
                    <a:pt x="70" y="1"/>
                    <a:pt x="70" y="1"/>
                  </a:cubicBezTo>
                  <a:cubicBezTo>
                    <a:pt x="69" y="0"/>
                    <a:pt x="67" y="0"/>
                    <a:pt x="65" y="1"/>
                  </a:cubicBezTo>
                  <a:cubicBezTo>
                    <a:pt x="18" y="14"/>
                    <a:pt x="18" y="14"/>
                    <a:pt x="18" y="14"/>
                  </a:cubicBezTo>
                  <a:cubicBezTo>
                    <a:pt x="16" y="15"/>
                    <a:pt x="14" y="16"/>
                    <a:pt x="14" y="18"/>
                  </a:cubicBezTo>
                  <a:close/>
                  <a:moveTo>
                    <a:pt x="66" y="14"/>
                  </a:moveTo>
                  <a:cubicBezTo>
                    <a:pt x="104" y="33"/>
                    <a:pt x="104" y="33"/>
                    <a:pt x="104" y="33"/>
                  </a:cubicBezTo>
                  <a:cubicBezTo>
                    <a:pt x="106" y="34"/>
                    <a:pt x="108" y="34"/>
                    <a:pt x="110" y="33"/>
                  </a:cubicBezTo>
                  <a:cubicBezTo>
                    <a:pt x="148" y="14"/>
                    <a:pt x="148" y="14"/>
                    <a:pt x="148" y="14"/>
                  </a:cubicBezTo>
                  <a:cubicBezTo>
                    <a:pt x="189" y="26"/>
                    <a:pt x="189" y="26"/>
                    <a:pt x="189" y="26"/>
                  </a:cubicBezTo>
                  <a:cubicBezTo>
                    <a:pt x="199" y="54"/>
                    <a:pt x="199" y="54"/>
                    <a:pt x="199" y="54"/>
                  </a:cubicBezTo>
                  <a:cubicBezTo>
                    <a:pt x="16" y="54"/>
                    <a:pt x="16" y="54"/>
                    <a:pt x="16" y="54"/>
                  </a:cubicBezTo>
                  <a:cubicBezTo>
                    <a:pt x="25" y="26"/>
                    <a:pt x="25" y="26"/>
                    <a:pt x="25" y="26"/>
                  </a:cubicBezTo>
                  <a:lnTo>
                    <a:pt x="66" y="1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sp macro="" textlink="">
          <xdr:nvSpPr>
            <xdr:cNvPr id="71" name="Freeform 135">
              <a:extLst>
                <a:ext uri="{FF2B5EF4-FFF2-40B4-BE49-F238E27FC236}">
                  <a16:creationId xmlns:a16="http://schemas.microsoft.com/office/drawing/2014/main" id="{00000000-0008-0000-3B00-000047000000}"/>
                </a:ext>
              </a:extLst>
            </xdr:cNvPr>
            <xdr:cNvSpPr>
              <a:spLocks/>
            </xdr:cNvSpPr>
          </xdr:nvSpPr>
          <xdr:spPr bwMode="auto">
            <a:xfrm>
              <a:off x="6122989" y="3838575"/>
              <a:ext cx="71438" cy="71437"/>
            </a:xfrm>
            <a:custGeom>
              <a:avLst/>
              <a:gdLst>
                <a:gd name="T0" fmla="*/ 3 w 49"/>
                <a:gd name="T1" fmla="*/ 46 h 48"/>
                <a:gd name="T2" fmla="*/ 8 w 49"/>
                <a:gd name="T3" fmla="*/ 48 h 48"/>
                <a:gd name="T4" fmla="*/ 12 w 49"/>
                <a:gd name="T5" fmla="*/ 46 h 48"/>
                <a:gd name="T6" fmla="*/ 24 w 49"/>
                <a:gd name="T7" fmla="*/ 34 h 48"/>
                <a:gd name="T8" fmla="*/ 36 w 49"/>
                <a:gd name="T9" fmla="*/ 46 h 48"/>
                <a:gd name="T10" fmla="*/ 41 w 49"/>
                <a:gd name="T11" fmla="*/ 48 h 48"/>
                <a:gd name="T12" fmla="*/ 46 w 49"/>
                <a:gd name="T13" fmla="*/ 46 h 48"/>
                <a:gd name="T14" fmla="*/ 46 w 49"/>
                <a:gd name="T15" fmla="*/ 36 h 48"/>
                <a:gd name="T16" fmla="*/ 34 w 49"/>
                <a:gd name="T17" fmla="*/ 24 h 48"/>
                <a:gd name="T18" fmla="*/ 46 w 49"/>
                <a:gd name="T19" fmla="*/ 12 h 48"/>
                <a:gd name="T20" fmla="*/ 46 w 49"/>
                <a:gd name="T21" fmla="*/ 3 h 48"/>
                <a:gd name="T22" fmla="*/ 36 w 49"/>
                <a:gd name="T23" fmla="*/ 3 h 48"/>
                <a:gd name="T24" fmla="*/ 24 w 49"/>
                <a:gd name="T25" fmla="*/ 15 h 48"/>
                <a:gd name="T26" fmla="*/ 12 w 49"/>
                <a:gd name="T27" fmla="*/ 3 h 48"/>
                <a:gd name="T28" fmla="*/ 3 w 49"/>
                <a:gd name="T29" fmla="*/ 3 h 48"/>
                <a:gd name="T30" fmla="*/ 3 w 49"/>
                <a:gd name="T31" fmla="*/ 12 h 48"/>
                <a:gd name="T32" fmla="*/ 15 w 49"/>
                <a:gd name="T33" fmla="*/ 24 h 48"/>
                <a:gd name="T34" fmla="*/ 3 w 49"/>
                <a:gd name="T35" fmla="*/ 36 h 48"/>
                <a:gd name="T36" fmla="*/ 3 w 49"/>
                <a:gd name="T37" fmla="*/ 46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49" h="48">
                  <a:moveTo>
                    <a:pt x="3" y="46"/>
                  </a:moveTo>
                  <a:cubicBezTo>
                    <a:pt x="4" y="47"/>
                    <a:pt x="6" y="48"/>
                    <a:pt x="8" y="48"/>
                  </a:cubicBezTo>
                  <a:cubicBezTo>
                    <a:pt x="9" y="48"/>
                    <a:pt x="11" y="47"/>
                    <a:pt x="12" y="46"/>
                  </a:cubicBezTo>
                  <a:cubicBezTo>
                    <a:pt x="24" y="34"/>
                    <a:pt x="24" y="34"/>
                    <a:pt x="24" y="34"/>
                  </a:cubicBezTo>
                  <a:cubicBezTo>
                    <a:pt x="36" y="46"/>
                    <a:pt x="36" y="46"/>
                    <a:pt x="36" y="46"/>
                  </a:cubicBezTo>
                  <a:cubicBezTo>
                    <a:pt x="38" y="47"/>
                    <a:pt x="40" y="48"/>
                    <a:pt x="41" y="48"/>
                  </a:cubicBezTo>
                  <a:cubicBezTo>
                    <a:pt x="43" y="48"/>
                    <a:pt x="45" y="47"/>
                    <a:pt x="46" y="46"/>
                  </a:cubicBezTo>
                  <a:cubicBezTo>
                    <a:pt x="49" y="43"/>
                    <a:pt x="49" y="39"/>
                    <a:pt x="46" y="36"/>
                  </a:cubicBezTo>
                  <a:cubicBezTo>
                    <a:pt x="34" y="24"/>
                    <a:pt x="34" y="24"/>
                    <a:pt x="34" y="24"/>
                  </a:cubicBezTo>
                  <a:cubicBezTo>
                    <a:pt x="46" y="12"/>
                    <a:pt x="46" y="12"/>
                    <a:pt x="46" y="12"/>
                  </a:cubicBezTo>
                  <a:cubicBezTo>
                    <a:pt x="49" y="10"/>
                    <a:pt x="49" y="6"/>
                    <a:pt x="46" y="3"/>
                  </a:cubicBezTo>
                  <a:cubicBezTo>
                    <a:pt x="43" y="0"/>
                    <a:pt x="39" y="0"/>
                    <a:pt x="36" y="3"/>
                  </a:cubicBezTo>
                  <a:cubicBezTo>
                    <a:pt x="24" y="15"/>
                    <a:pt x="24" y="15"/>
                    <a:pt x="24" y="15"/>
                  </a:cubicBezTo>
                  <a:cubicBezTo>
                    <a:pt x="12" y="3"/>
                    <a:pt x="12" y="3"/>
                    <a:pt x="12" y="3"/>
                  </a:cubicBezTo>
                  <a:cubicBezTo>
                    <a:pt x="10" y="0"/>
                    <a:pt x="6" y="0"/>
                    <a:pt x="3" y="3"/>
                  </a:cubicBezTo>
                  <a:cubicBezTo>
                    <a:pt x="0" y="6"/>
                    <a:pt x="0" y="10"/>
                    <a:pt x="3" y="12"/>
                  </a:cubicBezTo>
                  <a:cubicBezTo>
                    <a:pt x="15" y="24"/>
                    <a:pt x="15" y="24"/>
                    <a:pt x="15" y="24"/>
                  </a:cubicBezTo>
                  <a:cubicBezTo>
                    <a:pt x="3" y="36"/>
                    <a:pt x="3" y="36"/>
                    <a:pt x="3" y="36"/>
                  </a:cubicBezTo>
                  <a:cubicBezTo>
                    <a:pt x="0" y="39"/>
                    <a:pt x="0" y="43"/>
                    <a:pt x="3"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grpSp>
    <xdr:clientData/>
  </xdr:twoCellAnchor>
  <xdr:twoCellAnchor>
    <xdr:from>
      <xdr:col>3</xdr:col>
      <xdr:colOff>876170</xdr:colOff>
      <xdr:row>14</xdr:row>
      <xdr:rowOff>133198</xdr:rowOff>
    </xdr:from>
    <xdr:to>
      <xdr:col>7</xdr:col>
      <xdr:colOff>187036</xdr:colOff>
      <xdr:row>18</xdr:row>
      <xdr:rowOff>79084</xdr:rowOff>
    </xdr:to>
    <xdr:sp macro="" textlink="">
      <xdr:nvSpPr>
        <xdr:cNvPr id="81" name="TextBox 99">
          <a:extLst>
            <a:ext uri="{FF2B5EF4-FFF2-40B4-BE49-F238E27FC236}">
              <a16:creationId xmlns:a16="http://schemas.microsoft.com/office/drawing/2014/main" id="{00000000-0008-0000-3B00-000051000000}"/>
            </a:ext>
          </a:extLst>
        </xdr:cNvPr>
        <xdr:cNvSpPr txBox="1"/>
      </xdr:nvSpPr>
      <xdr:spPr>
        <a:xfrm>
          <a:off x="4409079" y="4133698"/>
          <a:ext cx="2566684" cy="707886"/>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600" b="1">
              <a:solidFill>
                <a:schemeClr val="tx2"/>
              </a:solidFill>
              <a:latin typeface="Poppins SemiBold" pitchFamily="2" charset="77"/>
              <a:ea typeface="League Spartan" charset="0"/>
              <a:cs typeface="Poppins SemiBold" pitchFamily="2" charset="77"/>
            </a:rPr>
            <a:t>Accidente en</a:t>
          </a:r>
          <a:r>
            <a:rPr lang="en-US" sz="1600" b="1" baseline="0">
              <a:solidFill>
                <a:schemeClr val="tx2"/>
              </a:solidFill>
              <a:latin typeface="Poppins SemiBold" pitchFamily="2" charset="77"/>
              <a:ea typeface="League Spartan" charset="0"/>
              <a:cs typeface="Poppins SemiBold" pitchFamily="2" charset="77"/>
            </a:rPr>
            <a:t> Carretera con Herido</a:t>
          </a:r>
          <a:endParaRPr lang="en-US" sz="1600" b="1">
            <a:solidFill>
              <a:schemeClr val="tx2"/>
            </a:solidFill>
            <a:latin typeface="Poppins SemiBold" pitchFamily="2" charset="77"/>
            <a:ea typeface="League Spartan" charset="0"/>
            <a:cs typeface="Poppins SemiBold" pitchFamily="2" charset="77"/>
          </a:endParaRPr>
        </a:p>
      </xdr:txBody>
    </xdr:sp>
    <xdr:clientData/>
  </xdr:twoCellAnchor>
  <xdr:twoCellAnchor>
    <xdr:from>
      <xdr:col>4</xdr:col>
      <xdr:colOff>464126</xdr:colOff>
      <xdr:row>18</xdr:row>
      <xdr:rowOff>135082</xdr:rowOff>
    </xdr:from>
    <xdr:to>
      <xdr:col>6</xdr:col>
      <xdr:colOff>184321</xdr:colOff>
      <xdr:row>28</xdr:row>
      <xdr:rowOff>87359</xdr:rowOff>
    </xdr:to>
    <xdr:grpSp>
      <xdr:nvGrpSpPr>
        <xdr:cNvPr id="83" name="Grupo 82">
          <a:hlinkClick xmlns:r="http://schemas.openxmlformats.org/officeDocument/2006/relationships" r:id="rId2"/>
          <a:extLst>
            <a:ext uri="{FF2B5EF4-FFF2-40B4-BE49-F238E27FC236}">
              <a16:creationId xmlns:a16="http://schemas.microsoft.com/office/drawing/2014/main" id="{00000000-0008-0000-3B00-000053000000}"/>
            </a:ext>
          </a:extLst>
        </xdr:cNvPr>
        <xdr:cNvGrpSpPr/>
      </xdr:nvGrpSpPr>
      <xdr:grpSpPr>
        <a:xfrm>
          <a:off x="4949535" y="4897582"/>
          <a:ext cx="1244195" cy="1857277"/>
          <a:chOff x="5451763" y="4689764"/>
          <a:chExt cx="1244195" cy="1857277"/>
        </a:xfrm>
      </xdr:grpSpPr>
      <xdr:sp macro="" textlink="">
        <xdr:nvSpPr>
          <xdr:cNvPr id="73" name="Freeform 9">
            <a:extLst>
              <a:ext uri="{FF2B5EF4-FFF2-40B4-BE49-F238E27FC236}">
                <a16:creationId xmlns:a16="http://schemas.microsoft.com/office/drawing/2014/main" id="{00000000-0008-0000-3B00-000049000000}"/>
              </a:ext>
            </a:extLst>
          </xdr:cNvPr>
          <xdr:cNvSpPr>
            <a:spLocks noChangeArrowheads="1"/>
          </xdr:cNvSpPr>
        </xdr:nvSpPr>
        <xdr:spPr bwMode="auto">
          <a:xfrm>
            <a:off x="5451763" y="4689764"/>
            <a:ext cx="1244195" cy="1857277"/>
          </a:xfrm>
          <a:custGeom>
            <a:avLst/>
            <a:gdLst>
              <a:gd name="T0" fmla="*/ 0 w 3025"/>
              <a:gd name="T1" fmla="*/ 1512 h 4032"/>
              <a:gd name="T2" fmla="*/ 1512 w 3025"/>
              <a:gd name="T3" fmla="*/ 0 h 4032"/>
              <a:gd name="T4" fmla="*/ 1512 w 3025"/>
              <a:gd name="T5" fmla="*/ 0 h 4032"/>
              <a:gd name="T6" fmla="*/ 1512 w 3025"/>
              <a:gd name="T7" fmla="*/ 0 h 4032"/>
              <a:gd name="T8" fmla="*/ 3024 w 3025"/>
              <a:gd name="T9" fmla="*/ 1512 h 4032"/>
              <a:gd name="T10" fmla="*/ 3024 w 3025"/>
              <a:gd name="T11" fmla="*/ 1512 h 4032"/>
              <a:gd name="T12" fmla="*/ 3024 w 3025"/>
              <a:gd name="T13" fmla="*/ 1512 h 4032"/>
              <a:gd name="T14" fmla="*/ 1512 w 3025"/>
              <a:gd name="T15" fmla="*/ 4031 h 4032"/>
              <a:gd name="T16" fmla="*/ 1512 w 3025"/>
              <a:gd name="T17" fmla="*/ 4031 h 4032"/>
              <a:gd name="T18" fmla="*/ 1512 w 3025"/>
              <a:gd name="T19" fmla="*/ 4031 h 4032"/>
              <a:gd name="T20" fmla="*/ 0 w 3025"/>
              <a:gd name="T21" fmla="*/ 1512 h 4032"/>
              <a:gd name="T22" fmla="*/ 0 w 3025"/>
              <a:gd name="T23" fmla="*/ 1512 h 40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3025" h="4032">
                <a:moveTo>
                  <a:pt x="0" y="1512"/>
                </a:moveTo>
                <a:cubicBezTo>
                  <a:pt x="0" y="677"/>
                  <a:pt x="677" y="0"/>
                  <a:pt x="1512" y="0"/>
                </a:cubicBezTo>
                <a:lnTo>
                  <a:pt x="1512" y="0"/>
                </a:lnTo>
                <a:lnTo>
                  <a:pt x="1512" y="0"/>
                </a:lnTo>
                <a:cubicBezTo>
                  <a:pt x="2347" y="0"/>
                  <a:pt x="3024" y="677"/>
                  <a:pt x="3024" y="1512"/>
                </a:cubicBezTo>
                <a:lnTo>
                  <a:pt x="3024" y="1512"/>
                </a:lnTo>
                <a:lnTo>
                  <a:pt x="3024" y="1512"/>
                </a:lnTo>
                <a:cubicBezTo>
                  <a:pt x="3024" y="2346"/>
                  <a:pt x="1512" y="4031"/>
                  <a:pt x="1512" y="4031"/>
                </a:cubicBezTo>
                <a:lnTo>
                  <a:pt x="1512" y="4031"/>
                </a:lnTo>
                <a:lnTo>
                  <a:pt x="1512" y="4031"/>
                </a:lnTo>
                <a:cubicBezTo>
                  <a:pt x="1512" y="4031"/>
                  <a:pt x="0" y="2346"/>
                  <a:pt x="0" y="1512"/>
                </a:cubicBezTo>
                <a:lnTo>
                  <a:pt x="0" y="1512"/>
                </a:lnTo>
              </a:path>
            </a:pathLst>
          </a:custGeom>
          <a:solidFill>
            <a:srgbClr val="FFFF0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74" name="Freeform 10">
            <a:extLst>
              <a:ext uri="{FF2B5EF4-FFF2-40B4-BE49-F238E27FC236}">
                <a16:creationId xmlns:a16="http://schemas.microsoft.com/office/drawing/2014/main" id="{00000000-0008-0000-3B00-00004A000000}"/>
              </a:ext>
            </a:extLst>
          </xdr:cNvPr>
          <xdr:cNvSpPr>
            <a:spLocks noChangeArrowheads="1"/>
          </xdr:cNvSpPr>
        </xdr:nvSpPr>
        <xdr:spPr bwMode="white">
          <a:xfrm>
            <a:off x="5601319" y="4832542"/>
            <a:ext cx="956094" cy="987135"/>
          </a:xfrm>
          <a:custGeom>
            <a:avLst/>
            <a:gdLst>
              <a:gd name="T0" fmla="*/ 0 w 2017"/>
              <a:gd name="T1" fmla="*/ 1008 h 2017"/>
              <a:gd name="T2" fmla="*/ 1008 w 2017"/>
              <a:gd name="T3" fmla="*/ 0 h 2017"/>
              <a:gd name="T4" fmla="*/ 1008 w 2017"/>
              <a:gd name="T5" fmla="*/ 0 h 2017"/>
              <a:gd name="T6" fmla="*/ 1008 w 2017"/>
              <a:gd name="T7" fmla="*/ 0 h 2017"/>
              <a:gd name="T8" fmla="*/ 2016 w 2017"/>
              <a:gd name="T9" fmla="*/ 1008 h 2017"/>
              <a:gd name="T10" fmla="*/ 2016 w 2017"/>
              <a:gd name="T11" fmla="*/ 1008 h 2017"/>
              <a:gd name="T12" fmla="*/ 2016 w 2017"/>
              <a:gd name="T13" fmla="*/ 1008 h 2017"/>
              <a:gd name="T14" fmla="*/ 1008 w 2017"/>
              <a:gd name="T15" fmla="*/ 2016 h 2017"/>
              <a:gd name="T16" fmla="*/ 1008 w 2017"/>
              <a:gd name="T17" fmla="*/ 2016 h 2017"/>
              <a:gd name="T18" fmla="*/ 1008 w 2017"/>
              <a:gd name="T19" fmla="*/ 2016 h 2017"/>
              <a:gd name="T20" fmla="*/ 0 w 2017"/>
              <a:gd name="T21" fmla="*/ 1008 h 2017"/>
              <a:gd name="T22" fmla="*/ 0 w 2017"/>
              <a:gd name="T23" fmla="*/ 1008 h 20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017" h="2017">
                <a:moveTo>
                  <a:pt x="0" y="1008"/>
                </a:moveTo>
                <a:cubicBezTo>
                  <a:pt x="0" y="451"/>
                  <a:pt x="451" y="0"/>
                  <a:pt x="1008" y="0"/>
                </a:cubicBezTo>
                <a:lnTo>
                  <a:pt x="1008" y="0"/>
                </a:lnTo>
                <a:lnTo>
                  <a:pt x="1008" y="0"/>
                </a:lnTo>
                <a:cubicBezTo>
                  <a:pt x="1564" y="0"/>
                  <a:pt x="2016" y="451"/>
                  <a:pt x="2016" y="1008"/>
                </a:cubicBezTo>
                <a:lnTo>
                  <a:pt x="2016" y="1008"/>
                </a:lnTo>
                <a:lnTo>
                  <a:pt x="2016" y="1008"/>
                </a:lnTo>
                <a:cubicBezTo>
                  <a:pt x="2016" y="1564"/>
                  <a:pt x="1564" y="2016"/>
                  <a:pt x="1008" y="2016"/>
                </a:cubicBezTo>
                <a:lnTo>
                  <a:pt x="1008" y="2016"/>
                </a:lnTo>
                <a:lnTo>
                  <a:pt x="1008" y="2016"/>
                </a:lnTo>
                <a:cubicBezTo>
                  <a:pt x="451" y="2016"/>
                  <a:pt x="0" y="1564"/>
                  <a:pt x="0" y="1008"/>
                </a:cubicBezTo>
                <a:lnTo>
                  <a:pt x="0" y="1008"/>
                </a:lnTo>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82" name="Freeform 493">
            <a:extLst>
              <a:ext uri="{FF2B5EF4-FFF2-40B4-BE49-F238E27FC236}">
                <a16:creationId xmlns:a16="http://schemas.microsoft.com/office/drawing/2014/main" id="{00000000-0008-0000-3B00-000052000000}"/>
              </a:ext>
            </a:extLst>
          </xdr:cNvPr>
          <xdr:cNvSpPr>
            <a:spLocks noEditPoints="1"/>
          </xdr:cNvSpPr>
        </xdr:nvSpPr>
        <xdr:spPr bwMode="auto">
          <a:xfrm>
            <a:off x="5766954" y="5004955"/>
            <a:ext cx="606137" cy="628684"/>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8 w 176"/>
              <a:gd name="T21" fmla="*/ 72 h 176"/>
              <a:gd name="T22" fmla="*/ 104 w 176"/>
              <a:gd name="T23" fmla="*/ 72 h 176"/>
              <a:gd name="T24" fmla="*/ 104 w 176"/>
              <a:gd name="T25" fmla="*/ 48 h 176"/>
              <a:gd name="T26" fmla="*/ 96 w 176"/>
              <a:gd name="T27" fmla="*/ 40 h 176"/>
              <a:gd name="T28" fmla="*/ 80 w 176"/>
              <a:gd name="T29" fmla="*/ 40 h 176"/>
              <a:gd name="T30" fmla="*/ 72 w 176"/>
              <a:gd name="T31" fmla="*/ 48 h 176"/>
              <a:gd name="T32" fmla="*/ 72 w 176"/>
              <a:gd name="T33" fmla="*/ 72 h 176"/>
              <a:gd name="T34" fmla="*/ 48 w 176"/>
              <a:gd name="T35" fmla="*/ 72 h 176"/>
              <a:gd name="T36" fmla="*/ 40 w 176"/>
              <a:gd name="T37" fmla="*/ 80 h 176"/>
              <a:gd name="T38" fmla="*/ 40 w 176"/>
              <a:gd name="T39" fmla="*/ 96 h 176"/>
              <a:gd name="T40" fmla="*/ 48 w 176"/>
              <a:gd name="T41" fmla="*/ 104 h 176"/>
              <a:gd name="T42" fmla="*/ 72 w 176"/>
              <a:gd name="T43" fmla="*/ 104 h 176"/>
              <a:gd name="T44" fmla="*/ 72 w 176"/>
              <a:gd name="T45" fmla="*/ 128 h 176"/>
              <a:gd name="T46" fmla="*/ 80 w 176"/>
              <a:gd name="T47" fmla="*/ 136 h 176"/>
              <a:gd name="T48" fmla="*/ 96 w 176"/>
              <a:gd name="T49" fmla="*/ 136 h 176"/>
              <a:gd name="T50" fmla="*/ 104 w 176"/>
              <a:gd name="T51" fmla="*/ 128 h 176"/>
              <a:gd name="T52" fmla="*/ 104 w 176"/>
              <a:gd name="T53" fmla="*/ 104 h 176"/>
              <a:gd name="T54" fmla="*/ 128 w 176"/>
              <a:gd name="T55" fmla="*/ 104 h 176"/>
              <a:gd name="T56" fmla="*/ 136 w 176"/>
              <a:gd name="T57" fmla="*/ 96 h 176"/>
              <a:gd name="T58" fmla="*/ 136 w 176"/>
              <a:gd name="T59" fmla="*/ 80 h 176"/>
              <a:gd name="T60" fmla="*/ 128 w 176"/>
              <a:gd name="T61" fmla="*/ 72 h 176"/>
              <a:gd name="T62" fmla="*/ 128 w 176"/>
              <a:gd name="T63" fmla="*/ 96 h 176"/>
              <a:gd name="T64" fmla="*/ 96 w 176"/>
              <a:gd name="T65" fmla="*/ 96 h 176"/>
              <a:gd name="T66" fmla="*/ 96 w 176"/>
              <a:gd name="T67" fmla="*/ 128 h 176"/>
              <a:gd name="T68" fmla="*/ 80 w 176"/>
              <a:gd name="T69" fmla="*/ 128 h 176"/>
              <a:gd name="T70" fmla="*/ 80 w 176"/>
              <a:gd name="T71" fmla="*/ 96 h 176"/>
              <a:gd name="T72" fmla="*/ 48 w 176"/>
              <a:gd name="T73" fmla="*/ 96 h 176"/>
              <a:gd name="T74" fmla="*/ 48 w 176"/>
              <a:gd name="T75" fmla="*/ 80 h 176"/>
              <a:gd name="T76" fmla="*/ 80 w 176"/>
              <a:gd name="T77" fmla="*/ 80 h 176"/>
              <a:gd name="T78" fmla="*/ 80 w 176"/>
              <a:gd name="T79" fmla="*/ 48 h 176"/>
              <a:gd name="T80" fmla="*/ 96 w 176"/>
              <a:gd name="T81" fmla="*/ 48 h 176"/>
              <a:gd name="T82" fmla="*/ 96 w 176"/>
              <a:gd name="T83" fmla="*/ 80 h 176"/>
              <a:gd name="T84" fmla="*/ 128 w 176"/>
              <a:gd name="T85" fmla="*/ 80 h 176"/>
              <a:gd name="T86" fmla="*/ 128 w 176"/>
              <a:gd name="T87" fmla="*/ 9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8" y="72"/>
                </a:moveTo>
                <a:cubicBezTo>
                  <a:pt x="104" y="72"/>
                  <a:pt x="104" y="72"/>
                  <a:pt x="104" y="72"/>
                </a:cubicBezTo>
                <a:cubicBezTo>
                  <a:pt x="104" y="48"/>
                  <a:pt x="104" y="48"/>
                  <a:pt x="104" y="48"/>
                </a:cubicBezTo>
                <a:cubicBezTo>
                  <a:pt x="104" y="44"/>
                  <a:pt x="100" y="40"/>
                  <a:pt x="96" y="40"/>
                </a:cubicBezTo>
                <a:cubicBezTo>
                  <a:pt x="80" y="40"/>
                  <a:pt x="80" y="40"/>
                  <a:pt x="80" y="40"/>
                </a:cubicBezTo>
                <a:cubicBezTo>
                  <a:pt x="76" y="40"/>
                  <a:pt x="72" y="44"/>
                  <a:pt x="72" y="48"/>
                </a:cubicBezTo>
                <a:cubicBezTo>
                  <a:pt x="72" y="72"/>
                  <a:pt x="72" y="72"/>
                  <a:pt x="72" y="72"/>
                </a:cubicBezTo>
                <a:cubicBezTo>
                  <a:pt x="48" y="72"/>
                  <a:pt x="48" y="72"/>
                  <a:pt x="48" y="72"/>
                </a:cubicBezTo>
                <a:cubicBezTo>
                  <a:pt x="44" y="72"/>
                  <a:pt x="40" y="76"/>
                  <a:pt x="40" y="80"/>
                </a:cubicBezTo>
                <a:cubicBezTo>
                  <a:pt x="40" y="96"/>
                  <a:pt x="40" y="96"/>
                  <a:pt x="40" y="96"/>
                </a:cubicBezTo>
                <a:cubicBezTo>
                  <a:pt x="40" y="100"/>
                  <a:pt x="44" y="104"/>
                  <a:pt x="48" y="104"/>
                </a:cubicBezTo>
                <a:cubicBezTo>
                  <a:pt x="72" y="104"/>
                  <a:pt x="72" y="104"/>
                  <a:pt x="72" y="104"/>
                </a:cubicBezTo>
                <a:cubicBezTo>
                  <a:pt x="72" y="128"/>
                  <a:pt x="72" y="128"/>
                  <a:pt x="72" y="128"/>
                </a:cubicBezTo>
                <a:cubicBezTo>
                  <a:pt x="72" y="132"/>
                  <a:pt x="76" y="136"/>
                  <a:pt x="80" y="136"/>
                </a:cubicBezTo>
                <a:cubicBezTo>
                  <a:pt x="96" y="136"/>
                  <a:pt x="96" y="136"/>
                  <a:pt x="96" y="136"/>
                </a:cubicBezTo>
                <a:cubicBezTo>
                  <a:pt x="100" y="136"/>
                  <a:pt x="104" y="132"/>
                  <a:pt x="104" y="128"/>
                </a:cubicBezTo>
                <a:cubicBezTo>
                  <a:pt x="104" y="104"/>
                  <a:pt x="104" y="104"/>
                  <a:pt x="104" y="104"/>
                </a:cubicBezTo>
                <a:cubicBezTo>
                  <a:pt x="128" y="104"/>
                  <a:pt x="128" y="104"/>
                  <a:pt x="128" y="104"/>
                </a:cubicBezTo>
                <a:cubicBezTo>
                  <a:pt x="132" y="104"/>
                  <a:pt x="136" y="100"/>
                  <a:pt x="136" y="96"/>
                </a:cubicBezTo>
                <a:cubicBezTo>
                  <a:pt x="136" y="80"/>
                  <a:pt x="136" y="80"/>
                  <a:pt x="136" y="80"/>
                </a:cubicBezTo>
                <a:cubicBezTo>
                  <a:pt x="136" y="76"/>
                  <a:pt x="132" y="72"/>
                  <a:pt x="128" y="72"/>
                </a:cubicBezTo>
                <a:moveTo>
                  <a:pt x="128" y="96"/>
                </a:moveTo>
                <a:cubicBezTo>
                  <a:pt x="96" y="96"/>
                  <a:pt x="96" y="96"/>
                  <a:pt x="96" y="96"/>
                </a:cubicBezTo>
                <a:cubicBezTo>
                  <a:pt x="96" y="128"/>
                  <a:pt x="96" y="128"/>
                  <a:pt x="96" y="128"/>
                </a:cubicBezTo>
                <a:cubicBezTo>
                  <a:pt x="80" y="128"/>
                  <a:pt x="80" y="128"/>
                  <a:pt x="80" y="128"/>
                </a:cubicBezTo>
                <a:cubicBezTo>
                  <a:pt x="80" y="96"/>
                  <a:pt x="80" y="96"/>
                  <a:pt x="80" y="96"/>
                </a:cubicBezTo>
                <a:cubicBezTo>
                  <a:pt x="48" y="96"/>
                  <a:pt x="48" y="96"/>
                  <a:pt x="48" y="96"/>
                </a:cubicBezTo>
                <a:cubicBezTo>
                  <a:pt x="48" y="80"/>
                  <a:pt x="48" y="80"/>
                  <a:pt x="48" y="80"/>
                </a:cubicBezTo>
                <a:cubicBezTo>
                  <a:pt x="80" y="80"/>
                  <a:pt x="80" y="80"/>
                  <a:pt x="80" y="80"/>
                </a:cubicBezTo>
                <a:cubicBezTo>
                  <a:pt x="80" y="48"/>
                  <a:pt x="80" y="48"/>
                  <a:pt x="80" y="48"/>
                </a:cubicBezTo>
                <a:cubicBezTo>
                  <a:pt x="96" y="48"/>
                  <a:pt x="96" y="48"/>
                  <a:pt x="96" y="48"/>
                </a:cubicBezTo>
                <a:cubicBezTo>
                  <a:pt x="96" y="80"/>
                  <a:pt x="96" y="80"/>
                  <a:pt x="96" y="80"/>
                </a:cubicBezTo>
                <a:cubicBezTo>
                  <a:pt x="128" y="80"/>
                  <a:pt x="128" y="80"/>
                  <a:pt x="128" y="80"/>
                </a:cubicBezTo>
                <a:lnTo>
                  <a:pt x="128" y="96"/>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7</xdr:col>
      <xdr:colOff>235398</xdr:colOff>
      <xdr:row>15</xdr:row>
      <xdr:rowOff>181201</xdr:rowOff>
    </xdr:from>
    <xdr:to>
      <xdr:col>8</xdr:col>
      <xdr:colOff>2040082</xdr:colOff>
      <xdr:row>18</xdr:row>
      <xdr:rowOff>9811</xdr:rowOff>
    </xdr:to>
    <xdr:sp macro="" textlink="">
      <xdr:nvSpPr>
        <xdr:cNvPr id="114" name="TextBox 99">
          <a:extLst>
            <a:ext uri="{FF2B5EF4-FFF2-40B4-BE49-F238E27FC236}">
              <a16:creationId xmlns:a16="http://schemas.microsoft.com/office/drawing/2014/main" id="{00000000-0008-0000-3B00-000072000000}"/>
            </a:ext>
          </a:extLst>
        </xdr:cNvPr>
        <xdr:cNvSpPr txBox="1"/>
      </xdr:nvSpPr>
      <xdr:spPr>
        <a:xfrm>
          <a:off x="7024125" y="4372201"/>
          <a:ext cx="2566684" cy="400110"/>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600" b="1">
              <a:solidFill>
                <a:schemeClr val="tx2"/>
              </a:solidFill>
              <a:latin typeface="Poppins SemiBold" pitchFamily="2" charset="77"/>
              <a:ea typeface="League Spartan" charset="0"/>
              <a:cs typeface="Poppins SemiBold" pitchFamily="2" charset="77"/>
            </a:rPr>
            <a:t>Varada</a:t>
          </a:r>
          <a:r>
            <a:rPr lang="en-US" sz="1600" b="1" baseline="0">
              <a:solidFill>
                <a:schemeClr val="tx2"/>
              </a:solidFill>
              <a:latin typeface="Poppins SemiBold" pitchFamily="2" charset="77"/>
              <a:ea typeface="League Spartan" charset="0"/>
              <a:cs typeface="Poppins SemiBold" pitchFamily="2" charset="77"/>
            </a:rPr>
            <a:t> en Carretera</a:t>
          </a:r>
          <a:endParaRPr lang="en-US" sz="1600" b="1">
            <a:solidFill>
              <a:schemeClr val="tx2"/>
            </a:solidFill>
            <a:latin typeface="Poppins SemiBold" pitchFamily="2" charset="77"/>
            <a:ea typeface="League Spartan" charset="0"/>
            <a:cs typeface="Poppins SemiBold" pitchFamily="2" charset="77"/>
          </a:endParaRPr>
        </a:p>
      </xdr:txBody>
    </xdr:sp>
    <xdr:clientData/>
  </xdr:twoCellAnchor>
  <xdr:twoCellAnchor>
    <xdr:from>
      <xdr:col>8</xdr:col>
      <xdr:colOff>17319</xdr:colOff>
      <xdr:row>18</xdr:row>
      <xdr:rowOff>121227</xdr:rowOff>
    </xdr:from>
    <xdr:to>
      <xdr:col>8</xdr:col>
      <xdr:colOff>1261514</xdr:colOff>
      <xdr:row>28</xdr:row>
      <xdr:rowOff>73504</xdr:rowOff>
    </xdr:to>
    <xdr:grpSp>
      <xdr:nvGrpSpPr>
        <xdr:cNvPr id="116" name="Grupo 115">
          <a:hlinkClick xmlns:r="http://schemas.openxmlformats.org/officeDocument/2006/relationships" r:id="rId3"/>
          <a:extLst>
            <a:ext uri="{FF2B5EF4-FFF2-40B4-BE49-F238E27FC236}">
              <a16:creationId xmlns:a16="http://schemas.microsoft.com/office/drawing/2014/main" id="{00000000-0008-0000-3B00-000074000000}"/>
            </a:ext>
          </a:extLst>
        </xdr:cNvPr>
        <xdr:cNvGrpSpPr/>
      </xdr:nvGrpSpPr>
      <xdr:grpSpPr>
        <a:xfrm>
          <a:off x="7550728" y="4883727"/>
          <a:ext cx="1244195" cy="1857277"/>
          <a:chOff x="8174181" y="4589318"/>
          <a:chExt cx="1244195" cy="1857277"/>
        </a:xfrm>
      </xdr:grpSpPr>
      <xdr:sp macro="" textlink="">
        <xdr:nvSpPr>
          <xdr:cNvPr id="75" name="Freeform 9">
            <a:extLst>
              <a:ext uri="{FF2B5EF4-FFF2-40B4-BE49-F238E27FC236}">
                <a16:creationId xmlns:a16="http://schemas.microsoft.com/office/drawing/2014/main" id="{00000000-0008-0000-3B00-00004B000000}"/>
              </a:ext>
            </a:extLst>
          </xdr:cNvPr>
          <xdr:cNvSpPr>
            <a:spLocks noChangeArrowheads="1"/>
          </xdr:cNvSpPr>
        </xdr:nvSpPr>
        <xdr:spPr bwMode="auto">
          <a:xfrm>
            <a:off x="8174181" y="4589318"/>
            <a:ext cx="1244195" cy="1857277"/>
          </a:xfrm>
          <a:custGeom>
            <a:avLst/>
            <a:gdLst>
              <a:gd name="T0" fmla="*/ 0 w 3025"/>
              <a:gd name="T1" fmla="*/ 1512 h 4032"/>
              <a:gd name="T2" fmla="*/ 1512 w 3025"/>
              <a:gd name="T3" fmla="*/ 0 h 4032"/>
              <a:gd name="T4" fmla="*/ 1512 w 3025"/>
              <a:gd name="T5" fmla="*/ 0 h 4032"/>
              <a:gd name="T6" fmla="*/ 1512 w 3025"/>
              <a:gd name="T7" fmla="*/ 0 h 4032"/>
              <a:gd name="T8" fmla="*/ 3024 w 3025"/>
              <a:gd name="T9" fmla="*/ 1512 h 4032"/>
              <a:gd name="T10" fmla="*/ 3024 w 3025"/>
              <a:gd name="T11" fmla="*/ 1512 h 4032"/>
              <a:gd name="T12" fmla="*/ 3024 w 3025"/>
              <a:gd name="T13" fmla="*/ 1512 h 4032"/>
              <a:gd name="T14" fmla="*/ 1512 w 3025"/>
              <a:gd name="T15" fmla="*/ 4031 h 4032"/>
              <a:gd name="T16" fmla="*/ 1512 w 3025"/>
              <a:gd name="T17" fmla="*/ 4031 h 4032"/>
              <a:gd name="T18" fmla="*/ 1512 w 3025"/>
              <a:gd name="T19" fmla="*/ 4031 h 4032"/>
              <a:gd name="T20" fmla="*/ 0 w 3025"/>
              <a:gd name="T21" fmla="*/ 1512 h 4032"/>
              <a:gd name="T22" fmla="*/ 0 w 3025"/>
              <a:gd name="T23" fmla="*/ 1512 h 40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3025" h="4032">
                <a:moveTo>
                  <a:pt x="0" y="1512"/>
                </a:moveTo>
                <a:cubicBezTo>
                  <a:pt x="0" y="677"/>
                  <a:pt x="677" y="0"/>
                  <a:pt x="1512" y="0"/>
                </a:cubicBezTo>
                <a:lnTo>
                  <a:pt x="1512" y="0"/>
                </a:lnTo>
                <a:lnTo>
                  <a:pt x="1512" y="0"/>
                </a:lnTo>
                <a:cubicBezTo>
                  <a:pt x="2347" y="0"/>
                  <a:pt x="3024" y="677"/>
                  <a:pt x="3024" y="1512"/>
                </a:cubicBezTo>
                <a:lnTo>
                  <a:pt x="3024" y="1512"/>
                </a:lnTo>
                <a:lnTo>
                  <a:pt x="3024" y="1512"/>
                </a:lnTo>
                <a:cubicBezTo>
                  <a:pt x="3024" y="2346"/>
                  <a:pt x="1512" y="4031"/>
                  <a:pt x="1512" y="4031"/>
                </a:cubicBezTo>
                <a:lnTo>
                  <a:pt x="1512" y="4031"/>
                </a:lnTo>
                <a:lnTo>
                  <a:pt x="1512" y="4031"/>
                </a:lnTo>
                <a:cubicBezTo>
                  <a:pt x="1512" y="4031"/>
                  <a:pt x="0" y="2346"/>
                  <a:pt x="0" y="1512"/>
                </a:cubicBezTo>
                <a:lnTo>
                  <a:pt x="0" y="1512"/>
                </a:lnTo>
              </a:path>
            </a:pathLst>
          </a:custGeom>
          <a:solidFill>
            <a:srgbClr val="FFFF0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76" name="Freeform 10">
            <a:extLst>
              <a:ext uri="{FF2B5EF4-FFF2-40B4-BE49-F238E27FC236}">
                <a16:creationId xmlns:a16="http://schemas.microsoft.com/office/drawing/2014/main" id="{00000000-0008-0000-3B00-00004C000000}"/>
              </a:ext>
            </a:extLst>
          </xdr:cNvPr>
          <xdr:cNvSpPr>
            <a:spLocks noChangeArrowheads="1"/>
          </xdr:cNvSpPr>
        </xdr:nvSpPr>
        <xdr:spPr bwMode="white">
          <a:xfrm>
            <a:off x="8323737" y="4732096"/>
            <a:ext cx="956094" cy="987135"/>
          </a:xfrm>
          <a:custGeom>
            <a:avLst/>
            <a:gdLst>
              <a:gd name="T0" fmla="*/ 0 w 2017"/>
              <a:gd name="T1" fmla="*/ 1008 h 2017"/>
              <a:gd name="T2" fmla="*/ 1008 w 2017"/>
              <a:gd name="T3" fmla="*/ 0 h 2017"/>
              <a:gd name="T4" fmla="*/ 1008 w 2017"/>
              <a:gd name="T5" fmla="*/ 0 h 2017"/>
              <a:gd name="T6" fmla="*/ 1008 w 2017"/>
              <a:gd name="T7" fmla="*/ 0 h 2017"/>
              <a:gd name="T8" fmla="*/ 2016 w 2017"/>
              <a:gd name="T9" fmla="*/ 1008 h 2017"/>
              <a:gd name="T10" fmla="*/ 2016 w 2017"/>
              <a:gd name="T11" fmla="*/ 1008 h 2017"/>
              <a:gd name="T12" fmla="*/ 2016 w 2017"/>
              <a:gd name="T13" fmla="*/ 1008 h 2017"/>
              <a:gd name="T14" fmla="*/ 1008 w 2017"/>
              <a:gd name="T15" fmla="*/ 2016 h 2017"/>
              <a:gd name="T16" fmla="*/ 1008 w 2017"/>
              <a:gd name="T17" fmla="*/ 2016 h 2017"/>
              <a:gd name="T18" fmla="*/ 1008 w 2017"/>
              <a:gd name="T19" fmla="*/ 2016 h 2017"/>
              <a:gd name="T20" fmla="*/ 0 w 2017"/>
              <a:gd name="T21" fmla="*/ 1008 h 2017"/>
              <a:gd name="T22" fmla="*/ 0 w 2017"/>
              <a:gd name="T23" fmla="*/ 1008 h 20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017" h="2017">
                <a:moveTo>
                  <a:pt x="0" y="1008"/>
                </a:moveTo>
                <a:cubicBezTo>
                  <a:pt x="0" y="451"/>
                  <a:pt x="451" y="0"/>
                  <a:pt x="1008" y="0"/>
                </a:cubicBezTo>
                <a:lnTo>
                  <a:pt x="1008" y="0"/>
                </a:lnTo>
                <a:lnTo>
                  <a:pt x="1008" y="0"/>
                </a:lnTo>
                <a:cubicBezTo>
                  <a:pt x="1564" y="0"/>
                  <a:pt x="2016" y="451"/>
                  <a:pt x="2016" y="1008"/>
                </a:cubicBezTo>
                <a:lnTo>
                  <a:pt x="2016" y="1008"/>
                </a:lnTo>
                <a:lnTo>
                  <a:pt x="2016" y="1008"/>
                </a:lnTo>
                <a:cubicBezTo>
                  <a:pt x="2016" y="1564"/>
                  <a:pt x="1564" y="2016"/>
                  <a:pt x="1008" y="2016"/>
                </a:cubicBezTo>
                <a:lnTo>
                  <a:pt x="1008" y="2016"/>
                </a:lnTo>
                <a:lnTo>
                  <a:pt x="1008" y="2016"/>
                </a:lnTo>
                <a:cubicBezTo>
                  <a:pt x="451" y="2016"/>
                  <a:pt x="0" y="1564"/>
                  <a:pt x="0" y="1008"/>
                </a:cubicBezTo>
                <a:lnTo>
                  <a:pt x="0" y="1008"/>
                </a:lnTo>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15" name="Freeform 269">
            <a:extLst>
              <a:ext uri="{FF2B5EF4-FFF2-40B4-BE49-F238E27FC236}">
                <a16:creationId xmlns:a16="http://schemas.microsoft.com/office/drawing/2014/main" id="{00000000-0008-0000-3B00-000073000000}"/>
              </a:ext>
            </a:extLst>
          </xdr:cNvPr>
          <xdr:cNvSpPr>
            <a:spLocks noEditPoints="1"/>
          </xdr:cNvSpPr>
        </xdr:nvSpPr>
        <xdr:spPr bwMode="auto">
          <a:xfrm>
            <a:off x="8572499" y="4935682"/>
            <a:ext cx="502227" cy="542699"/>
          </a:xfrm>
          <a:custGeom>
            <a:avLst/>
            <a:gdLst>
              <a:gd name="T0" fmla="*/ 161 w 255"/>
              <a:gd name="T1" fmla="*/ 139 h 239"/>
              <a:gd name="T2" fmla="*/ 145 w 255"/>
              <a:gd name="T3" fmla="*/ 123 h 239"/>
              <a:gd name="T4" fmla="*/ 175 w 255"/>
              <a:gd name="T5" fmla="*/ 93 h 239"/>
              <a:gd name="T6" fmla="*/ 189 w 255"/>
              <a:gd name="T7" fmla="*/ 93 h 239"/>
              <a:gd name="T8" fmla="*/ 233 w 255"/>
              <a:gd name="T9" fmla="*/ 39 h 239"/>
              <a:gd name="T10" fmla="*/ 233 w 255"/>
              <a:gd name="T11" fmla="*/ 33 h 239"/>
              <a:gd name="T12" fmla="*/ 198 w 255"/>
              <a:gd name="T13" fmla="*/ 49 h 239"/>
              <a:gd name="T14" fmla="*/ 186 w 255"/>
              <a:gd name="T15" fmla="*/ 37 h 239"/>
              <a:gd name="T16" fmla="*/ 201 w 255"/>
              <a:gd name="T17" fmla="*/ 1 h 239"/>
              <a:gd name="T18" fmla="*/ 195 w 255"/>
              <a:gd name="T19" fmla="*/ 1 h 239"/>
              <a:gd name="T20" fmla="*/ 141 w 255"/>
              <a:gd name="T21" fmla="*/ 45 h 239"/>
              <a:gd name="T22" fmla="*/ 141 w 255"/>
              <a:gd name="T23" fmla="*/ 59 h 239"/>
              <a:gd name="T24" fmla="*/ 111 w 255"/>
              <a:gd name="T25" fmla="*/ 90 h 239"/>
              <a:gd name="T26" fmla="*/ 63 w 255"/>
              <a:gd name="T27" fmla="*/ 41 h 239"/>
              <a:gd name="T28" fmla="*/ 76 w 255"/>
              <a:gd name="T29" fmla="*/ 28 h 239"/>
              <a:gd name="T30" fmla="*/ 29 w 255"/>
              <a:gd name="T31" fmla="*/ 0 h 239"/>
              <a:gd name="T32" fmla="*/ 16 w 255"/>
              <a:gd name="T33" fmla="*/ 13 h 239"/>
              <a:gd name="T34" fmla="*/ 44 w 255"/>
              <a:gd name="T35" fmla="*/ 60 h 239"/>
              <a:gd name="T36" fmla="*/ 57 w 255"/>
              <a:gd name="T37" fmla="*/ 47 h 239"/>
              <a:gd name="T38" fmla="*/ 106 w 255"/>
              <a:gd name="T39" fmla="*/ 95 h 239"/>
              <a:gd name="T40" fmla="*/ 8 w 255"/>
              <a:gd name="T41" fmla="*/ 194 h 239"/>
              <a:gd name="T42" fmla="*/ 8 w 255"/>
              <a:gd name="T43" fmla="*/ 195 h 239"/>
              <a:gd name="T44" fmla="*/ 0 w 255"/>
              <a:gd name="T45" fmla="*/ 222 h 239"/>
              <a:gd name="T46" fmla="*/ 11 w 255"/>
              <a:gd name="T47" fmla="*/ 234 h 239"/>
              <a:gd name="T48" fmla="*/ 39 w 255"/>
              <a:gd name="T49" fmla="*/ 227 h 239"/>
              <a:gd name="T50" fmla="*/ 139 w 255"/>
              <a:gd name="T51" fmla="*/ 128 h 239"/>
              <a:gd name="T52" fmla="*/ 155 w 255"/>
              <a:gd name="T53" fmla="*/ 145 h 239"/>
              <a:gd name="T54" fmla="*/ 143 w 255"/>
              <a:gd name="T55" fmla="*/ 157 h 239"/>
              <a:gd name="T56" fmla="*/ 225 w 255"/>
              <a:gd name="T57" fmla="*/ 239 h 239"/>
              <a:gd name="T58" fmla="*/ 255 w 255"/>
              <a:gd name="T59" fmla="*/ 209 h 239"/>
              <a:gd name="T60" fmla="*/ 173 w 255"/>
              <a:gd name="T61" fmla="*/ 127 h 239"/>
              <a:gd name="T62" fmla="*/ 161 w 255"/>
              <a:gd name="T63" fmla="*/ 139 h 239"/>
              <a:gd name="T64" fmla="*/ 26 w 255"/>
              <a:gd name="T65" fmla="*/ 14 h 239"/>
              <a:gd name="T66" fmla="*/ 30 w 255"/>
              <a:gd name="T67" fmla="*/ 10 h 239"/>
              <a:gd name="T68" fmla="*/ 63 w 255"/>
              <a:gd name="T69" fmla="*/ 30 h 239"/>
              <a:gd name="T70" fmla="*/ 46 w 255"/>
              <a:gd name="T71" fmla="*/ 47 h 239"/>
              <a:gd name="T72" fmla="*/ 26 w 255"/>
              <a:gd name="T73" fmla="*/ 14 h 239"/>
              <a:gd name="T74" fmla="*/ 35 w 255"/>
              <a:gd name="T75" fmla="*/ 220 h 239"/>
              <a:gd name="T76" fmla="*/ 14 w 255"/>
              <a:gd name="T77" fmla="*/ 225 h 239"/>
              <a:gd name="T78" fmla="*/ 9 w 255"/>
              <a:gd name="T79" fmla="*/ 220 h 239"/>
              <a:gd name="T80" fmla="*/ 15 w 255"/>
              <a:gd name="T81" fmla="*/ 199 h 239"/>
              <a:gd name="T82" fmla="*/ 149 w 255"/>
              <a:gd name="T83" fmla="*/ 63 h 239"/>
              <a:gd name="T84" fmla="*/ 149 w 255"/>
              <a:gd name="T85" fmla="*/ 45 h 239"/>
              <a:gd name="T86" fmla="*/ 189 w 255"/>
              <a:gd name="T87" fmla="*/ 10 h 239"/>
              <a:gd name="T88" fmla="*/ 176 w 255"/>
              <a:gd name="T89" fmla="*/ 38 h 239"/>
              <a:gd name="T90" fmla="*/ 196 w 255"/>
              <a:gd name="T91" fmla="*/ 59 h 239"/>
              <a:gd name="T92" fmla="*/ 225 w 255"/>
              <a:gd name="T93" fmla="*/ 46 h 239"/>
              <a:gd name="T94" fmla="*/ 189 w 255"/>
              <a:gd name="T95" fmla="*/ 85 h 239"/>
              <a:gd name="T96" fmla="*/ 171 w 255"/>
              <a:gd name="T97" fmla="*/ 85 h 239"/>
              <a:gd name="T98" fmla="*/ 35 w 255"/>
              <a:gd name="T99" fmla="*/ 220 h 239"/>
              <a:gd name="T100" fmla="*/ 225 w 255"/>
              <a:gd name="T101" fmla="*/ 227 h 239"/>
              <a:gd name="T102" fmla="*/ 155 w 255"/>
              <a:gd name="T103" fmla="*/ 157 h 239"/>
              <a:gd name="T104" fmla="*/ 173 w 255"/>
              <a:gd name="T105" fmla="*/ 139 h 239"/>
              <a:gd name="T106" fmla="*/ 243 w 255"/>
              <a:gd name="T107" fmla="*/ 209 h 239"/>
              <a:gd name="T108" fmla="*/ 225 w 255"/>
              <a:gd name="T109" fmla="*/ 227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255" h="239">
                <a:moveTo>
                  <a:pt x="161" y="139"/>
                </a:moveTo>
                <a:cubicBezTo>
                  <a:pt x="145" y="123"/>
                  <a:pt x="145" y="123"/>
                  <a:pt x="145" y="123"/>
                </a:cubicBezTo>
                <a:cubicBezTo>
                  <a:pt x="175" y="93"/>
                  <a:pt x="175" y="93"/>
                  <a:pt x="175" y="93"/>
                </a:cubicBezTo>
                <a:cubicBezTo>
                  <a:pt x="189" y="93"/>
                  <a:pt x="189" y="93"/>
                  <a:pt x="189" y="93"/>
                </a:cubicBezTo>
                <a:cubicBezTo>
                  <a:pt x="209" y="93"/>
                  <a:pt x="233" y="84"/>
                  <a:pt x="233" y="39"/>
                </a:cubicBezTo>
                <a:cubicBezTo>
                  <a:pt x="233" y="33"/>
                  <a:pt x="233" y="33"/>
                  <a:pt x="233" y="33"/>
                </a:cubicBezTo>
                <a:cubicBezTo>
                  <a:pt x="198" y="49"/>
                  <a:pt x="198" y="49"/>
                  <a:pt x="198" y="49"/>
                </a:cubicBezTo>
                <a:cubicBezTo>
                  <a:pt x="186" y="37"/>
                  <a:pt x="186" y="37"/>
                  <a:pt x="186" y="37"/>
                </a:cubicBezTo>
                <a:cubicBezTo>
                  <a:pt x="201" y="1"/>
                  <a:pt x="201" y="1"/>
                  <a:pt x="201" y="1"/>
                </a:cubicBezTo>
                <a:cubicBezTo>
                  <a:pt x="195" y="1"/>
                  <a:pt x="195" y="1"/>
                  <a:pt x="195" y="1"/>
                </a:cubicBezTo>
                <a:cubicBezTo>
                  <a:pt x="150" y="1"/>
                  <a:pt x="141" y="25"/>
                  <a:pt x="141" y="45"/>
                </a:cubicBezTo>
                <a:cubicBezTo>
                  <a:pt x="141" y="59"/>
                  <a:pt x="141" y="59"/>
                  <a:pt x="141" y="59"/>
                </a:cubicBezTo>
                <a:cubicBezTo>
                  <a:pt x="111" y="90"/>
                  <a:pt x="111" y="90"/>
                  <a:pt x="111" y="90"/>
                </a:cubicBezTo>
                <a:cubicBezTo>
                  <a:pt x="63" y="41"/>
                  <a:pt x="63" y="41"/>
                  <a:pt x="63" y="41"/>
                </a:cubicBezTo>
                <a:cubicBezTo>
                  <a:pt x="76" y="28"/>
                  <a:pt x="76" y="28"/>
                  <a:pt x="76" y="28"/>
                </a:cubicBezTo>
                <a:cubicBezTo>
                  <a:pt x="29" y="0"/>
                  <a:pt x="29" y="0"/>
                  <a:pt x="29" y="0"/>
                </a:cubicBezTo>
                <a:cubicBezTo>
                  <a:pt x="16" y="13"/>
                  <a:pt x="16" y="13"/>
                  <a:pt x="16" y="13"/>
                </a:cubicBezTo>
                <a:cubicBezTo>
                  <a:pt x="44" y="60"/>
                  <a:pt x="44" y="60"/>
                  <a:pt x="44" y="60"/>
                </a:cubicBezTo>
                <a:cubicBezTo>
                  <a:pt x="57" y="47"/>
                  <a:pt x="57" y="47"/>
                  <a:pt x="57" y="47"/>
                </a:cubicBezTo>
                <a:cubicBezTo>
                  <a:pt x="106" y="95"/>
                  <a:pt x="106" y="95"/>
                  <a:pt x="106" y="95"/>
                </a:cubicBezTo>
                <a:cubicBezTo>
                  <a:pt x="8" y="194"/>
                  <a:pt x="8" y="194"/>
                  <a:pt x="8" y="194"/>
                </a:cubicBezTo>
                <a:cubicBezTo>
                  <a:pt x="8" y="195"/>
                  <a:pt x="8" y="195"/>
                  <a:pt x="8" y="195"/>
                </a:cubicBezTo>
                <a:cubicBezTo>
                  <a:pt x="0" y="222"/>
                  <a:pt x="0" y="222"/>
                  <a:pt x="0" y="222"/>
                </a:cubicBezTo>
                <a:cubicBezTo>
                  <a:pt x="11" y="234"/>
                  <a:pt x="11" y="234"/>
                  <a:pt x="11" y="234"/>
                </a:cubicBezTo>
                <a:cubicBezTo>
                  <a:pt x="39" y="227"/>
                  <a:pt x="39" y="227"/>
                  <a:pt x="39" y="227"/>
                </a:cubicBezTo>
                <a:cubicBezTo>
                  <a:pt x="139" y="128"/>
                  <a:pt x="139" y="128"/>
                  <a:pt x="139" y="128"/>
                </a:cubicBezTo>
                <a:cubicBezTo>
                  <a:pt x="155" y="145"/>
                  <a:pt x="155" y="145"/>
                  <a:pt x="155" y="145"/>
                </a:cubicBezTo>
                <a:cubicBezTo>
                  <a:pt x="143" y="157"/>
                  <a:pt x="143" y="157"/>
                  <a:pt x="143" y="157"/>
                </a:cubicBezTo>
                <a:cubicBezTo>
                  <a:pt x="225" y="239"/>
                  <a:pt x="225" y="239"/>
                  <a:pt x="225" y="239"/>
                </a:cubicBezTo>
                <a:cubicBezTo>
                  <a:pt x="255" y="209"/>
                  <a:pt x="255" y="209"/>
                  <a:pt x="255" y="209"/>
                </a:cubicBezTo>
                <a:cubicBezTo>
                  <a:pt x="173" y="127"/>
                  <a:pt x="173" y="127"/>
                  <a:pt x="173" y="127"/>
                </a:cubicBezTo>
                <a:lnTo>
                  <a:pt x="161" y="139"/>
                </a:lnTo>
                <a:close/>
                <a:moveTo>
                  <a:pt x="26" y="14"/>
                </a:moveTo>
                <a:cubicBezTo>
                  <a:pt x="30" y="10"/>
                  <a:pt x="30" y="10"/>
                  <a:pt x="30" y="10"/>
                </a:cubicBezTo>
                <a:cubicBezTo>
                  <a:pt x="63" y="30"/>
                  <a:pt x="63" y="30"/>
                  <a:pt x="63" y="30"/>
                </a:cubicBezTo>
                <a:cubicBezTo>
                  <a:pt x="46" y="47"/>
                  <a:pt x="46" y="47"/>
                  <a:pt x="46" y="47"/>
                </a:cubicBezTo>
                <a:lnTo>
                  <a:pt x="26" y="14"/>
                </a:lnTo>
                <a:close/>
                <a:moveTo>
                  <a:pt x="35" y="220"/>
                </a:moveTo>
                <a:cubicBezTo>
                  <a:pt x="14" y="225"/>
                  <a:pt x="14" y="225"/>
                  <a:pt x="14" y="225"/>
                </a:cubicBezTo>
                <a:cubicBezTo>
                  <a:pt x="9" y="220"/>
                  <a:pt x="9" y="220"/>
                  <a:pt x="9" y="220"/>
                </a:cubicBezTo>
                <a:cubicBezTo>
                  <a:pt x="15" y="199"/>
                  <a:pt x="15" y="199"/>
                  <a:pt x="15" y="199"/>
                </a:cubicBezTo>
                <a:cubicBezTo>
                  <a:pt x="149" y="63"/>
                  <a:pt x="149" y="63"/>
                  <a:pt x="149" y="63"/>
                </a:cubicBezTo>
                <a:cubicBezTo>
                  <a:pt x="149" y="45"/>
                  <a:pt x="149" y="45"/>
                  <a:pt x="149" y="45"/>
                </a:cubicBezTo>
                <a:cubicBezTo>
                  <a:pt x="149" y="23"/>
                  <a:pt x="162" y="11"/>
                  <a:pt x="189" y="10"/>
                </a:cubicBezTo>
                <a:cubicBezTo>
                  <a:pt x="176" y="38"/>
                  <a:pt x="176" y="38"/>
                  <a:pt x="176" y="38"/>
                </a:cubicBezTo>
                <a:cubicBezTo>
                  <a:pt x="196" y="59"/>
                  <a:pt x="196" y="59"/>
                  <a:pt x="196" y="59"/>
                </a:cubicBezTo>
                <a:cubicBezTo>
                  <a:pt x="225" y="46"/>
                  <a:pt x="225" y="46"/>
                  <a:pt x="225" y="46"/>
                </a:cubicBezTo>
                <a:cubicBezTo>
                  <a:pt x="223" y="72"/>
                  <a:pt x="211" y="85"/>
                  <a:pt x="189" y="85"/>
                </a:cubicBezTo>
                <a:cubicBezTo>
                  <a:pt x="171" y="85"/>
                  <a:pt x="171" y="85"/>
                  <a:pt x="171" y="85"/>
                </a:cubicBezTo>
                <a:lnTo>
                  <a:pt x="35" y="220"/>
                </a:lnTo>
                <a:close/>
                <a:moveTo>
                  <a:pt x="225" y="227"/>
                </a:moveTo>
                <a:cubicBezTo>
                  <a:pt x="155" y="157"/>
                  <a:pt x="155" y="157"/>
                  <a:pt x="155" y="157"/>
                </a:cubicBezTo>
                <a:cubicBezTo>
                  <a:pt x="173" y="139"/>
                  <a:pt x="173" y="139"/>
                  <a:pt x="173" y="139"/>
                </a:cubicBezTo>
                <a:cubicBezTo>
                  <a:pt x="243" y="209"/>
                  <a:pt x="243" y="209"/>
                  <a:pt x="243" y="209"/>
                </a:cubicBezTo>
                <a:lnTo>
                  <a:pt x="225" y="227"/>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clientData/>
  </xdr:twoCellAnchor>
  <xdr:twoCellAnchor>
    <xdr:from>
      <xdr:col>8</xdr:col>
      <xdr:colOff>2171571</xdr:colOff>
      <xdr:row>16</xdr:row>
      <xdr:rowOff>4555</xdr:rowOff>
    </xdr:from>
    <xdr:to>
      <xdr:col>9</xdr:col>
      <xdr:colOff>1794164</xdr:colOff>
      <xdr:row>18</xdr:row>
      <xdr:rowOff>23665</xdr:rowOff>
    </xdr:to>
    <xdr:sp macro="" textlink="">
      <xdr:nvSpPr>
        <xdr:cNvPr id="117" name="TextBox 99">
          <a:extLst>
            <a:ext uri="{FF2B5EF4-FFF2-40B4-BE49-F238E27FC236}">
              <a16:creationId xmlns:a16="http://schemas.microsoft.com/office/drawing/2014/main" id="{00000000-0008-0000-3B00-000075000000}"/>
            </a:ext>
          </a:extLst>
        </xdr:cNvPr>
        <xdr:cNvSpPr txBox="1"/>
      </xdr:nvSpPr>
      <xdr:spPr>
        <a:xfrm>
          <a:off x="9722298" y="4386055"/>
          <a:ext cx="2566684" cy="400110"/>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600" b="1">
              <a:solidFill>
                <a:schemeClr val="tx2"/>
              </a:solidFill>
              <a:latin typeface="Poppins SemiBold" pitchFamily="2" charset="77"/>
              <a:ea typeface="League Spartan" charset="0"/>
              <a:cs typeface="Poppins SemiBold" pitchFamily="2" charset="77"/>
            </a:rPr>
            <a:t>Cierre</a:t>
          </a:r>
          <a:r>
            <a:rPr lang="en-US" sz="1600" b="1" baseline="0">
              <a:solidFill>
                <a:schemeClr val="tx2"/>
              </a:solidFill>
              <a:latin typeface="Poppins SemiBold" pitchFamily="2" charset="77"/>
              <a:ea typeface="League Spartan" charset="0"/>
              <a:cs typeface="Poppins SemiBold" pitchFamily="2" charset="77"/>
            </a:rPr>
            <a:t> de Vías</a:t>
          </a:r>
          <a:endParaRPr lang="en-US" sz="1600" b="1">
            <a:solidFill>
              <a:schemeClr val="tx2"/>
            </a:solidFill>
            <a:latin typeface="Poppins SemiBold" pitchFamily="2" charset="77"/>
            <a:ea typeface="League Spartan" charset="0"/>
            <a:cs typeface="Poppins SemiBold" pitchFamily="2" charset="77"/>
          </a:endParaRPr>
        </a:p>
      </xdr:txBody>
    </xdr:sp>
    <xdr:clientData/>
  </xdr:twoCellAnchor>
  <xdr:twoCellAnchor>
    <xdr:from>
      <xdr:col>8</xdr:col>
      <xdr:colOff>2698172</xdr:colOff>
      <xdr:row>18</xdr:row>
      <xdr:rowOff>135082</xdr:rowOff>
    </xdr:from>
    <xdr:to>
      <xdr:col>9</xdr:col>
      <xdr:colOff>998276</xdr:colOff>
      <xdr:row>28</xdr:row>
      <xdr:rowOff>87359</xdr:rowOff>
    </xdr:to>
    <xdr:grpSp>
      <xdr:nvGrpSpPr>
        <xdr:cNvPr id="119" name="Grupo 118">
          <a:hlinkClick xmlns:r="http://schemas.openxmlformats.org/officeDocument/2006/relationships" r:id="rId4"/>
          <a:extLst>
            <a:ext uri="{FF2B5EF4-FFF2-40B4-BE49-F238E27FC236}">
              <a16:creationId xmlns:a16="http://schemas.microsoft.com/office/drawing/2014/main" id="{00000000-0008-0000-3B00-000077000000}"/>
            </a:ext>
          </a:extLst>
        </xdr:cNvPr>
        <xdr:cNvGrpSpPr/>
      </xdr:nvGrpSpPr>
      <xdr:grpSpPr>
        <a:xfrm>
          <a:off x="10231581" y="4897582"/>
          <a:ext cx="1244195" cy="1857277"/>
          <a:chOff x="10248899" y="4897582"/>
          <a:chExt cx="1244195" cy="1857277"/>
        </a:xfrm>
      </xdr:grpSpPr>
      <xdr:sp macro="" textlink="">
        <xdr:nvSpPr>
          <xdr:cNvPr id="77" name="Freeform 9">
            <a:extLst>
              <a:ext uri="{FF2B5EF4-FFF2-40B4-BE49-F238E27FC236}">
                <a16:creationId xmlns:a16="http://schemas.microsoft.com/office/drawing/2014/main" id="{00000000-0008-0000-3B00-00004D000000}"/>
              </a:ext>
            </a:extLst>
          </xdr:cNvPr>
          <xdr:cNvSpPr>
            <a:spLocks noChangeArrowheads="1"/>
          </xdr:cNvSpPr>
        </xdr:nvSpPr>
        <xdr:spPr bwMode="auto">
          <a:xfrm>
            <a:off x="10248899" y="4897582"/>
            <a:ext cx="1244195" cy="1857277"/>
          </a:xfrm>
          <a:custGeom>
            <a:avLst/>
            <a:gdLst>
              <a:gd name="T0" fmla="*/ 0 w 3025"/>
              <a:gd name="T1" fmla="*/ 1512 h 4032"/>
              <a:gd name="T2" fmla="*/ 1512 w 3025"/>
              <a:gd name="T3" fmla="*/ 0 h 4032"/>
              <a:gd name="T4" fmla="*/ 1512 w 3025"/>
              <a:gd name="T5" fmla="*/ 0 h 4032"/>
              <a:gd name="T6" fmla="*/ 1512 w 3025"/>
              <a:gd name="T7" fmla="*/ 0 h 4032"/>
              <a:gd name="T8" fmla="*/ 3024 w 3025"/>
              <a:gd name="T9" fmla="*/ 1512 h 4032"/>
              <a:gd name="T10" fmla="*/ 3024 w 3025"/>
              <a:gd name="T11" fmla="*/ 1512 h 4032"/>
              <a:gd name="T12" fmla="*/ 3024 w 3025"/>
              <a:gd name="T13" fmla="*/ 1512 h 4032"/>
              <a:gd name="T14" fmla="*/ 1512 w 3025"/>
              <a:gd name="T15" fmla="*/ 4031 h 4032"/>
              <a:gd name="T16" fmla="*/ 1512 w 3025"/>
              <a:gd name="T17" fmla="*/ 4031 h 4032"/>
              <a:gd name="T18" fmla="*/ 1512 w 3025"/>
              <a:gd name="T19" fmla="*/ 4031 h 4032"/>
              <a:gd name="T20" fmla="*/ 0 w 3025"/>
              <a:gd name="T21" fmla="*/ 1512 h 4032"/>
              <a:gd name="T22" fmla="*/ 0 w 3025"/>
              <a:gd name="T23" fmla="*/ 1512 h 40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3025" h="4032">
                <a:moveTo>
                  <a:pt x="0" y="1512"/>
                </a:moveTo>
                <a:cubicBezTo>
                  <a:pt x="0" y="677"/>
                  <a:pt x="677" y="0"/>
                  <a:pt x="1512" y="0"/>
                </a:cubicBezTo>
                <a:lnTo>
                  <a:pt x="1512" y="0"/>
                </a:lnTo>
                <a:lnTo>
                  <a:pt x="1512" y="0"/>
                </a:lnTo>
                <a:cubicBezTo>
                  <a:pt x="2347" y="0"/>
                  <a:pt x="3024" y="677"/>
                  <a:pt x="3024" y="1512"/>
                </a:cubicBezTo>
                <a:lnTo>
                  <a:pt x="3024" y="1512"/>
                </a:lnTo>
                <a:lnTo>
                  <a:pt x="3024" y="1512"/>
                </a:lnTo>
                <a:cubicBezTo>
                  <a:pt x="3024" y="2346"/>
                  <a:pt x="1512" y="4031"/>
                  <a:pt x="1512" y="4031"/>
                </a:cubicBezTo>
                <a:lnTo>
                  <a:pt x="1512" y="4031"/>
                </a:lnTo>
                <a:lnTo>
                  <a:pt x="1512" y="4031"/>
                </a:lnTo>
                <a:cubicBezTo>
                  <a:pt x="1512" y="4031"/>
                  <a:pt x="0" y="2346"/>
                  <a:pt x="0" y="1512"/>
                </a:cubicBezTo>
                <a:lnTo>
                  <a:pt x="0" y="1512"/>
                </a:lnTo>
              </a:path>
            </a:pathLst>
          </a:custGeom>
          <a:solidFill>
            <a:srgbClr val="FFFF0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78" name="Freeform 10">
            <a:extLst>
              <a:ext uri="{FF2B5EF4-FFF2-40B4-BE49-F238E27FC236}">
                <a16:creationId xmlns:a16="http://schemas.microsoft.com/office/drawing/2014/main" id="{00000000-0008-0000-3B00-00004E000000}"/>
              </a:ext>
            </a:extLst>
          </xdr:cNvPr>
          <xdr:cNvSpPr>
            <a:spLocks noChangeArrowheads="1"/>
          </xdr:cNvSpPr>
        </xdr:nvSpPr>
        <xdr:spPr bwMode="white">
          <a:xfrm>
            <a:off x="10398455" y="5040360"/>
            <a:ext cx="956094" cy="987135"/>
          </a:xfrm>
          <a:custGeom>
            <a:avLst/>
            <a:gdLst>
              <a:gd name="T0" fmla="*/ 0 w 2017"/>
              <a:gd name="T1" fmla="*/ 1008 h 2017"/>
              <a:gd name="T2" fmla="*/ 1008 w 2017"/>
              <a:gd name="T3" fmla="*/ 0 h 2017"/>
              <a:gd name="T4" fmla="*/ 1008 w 2017"/>
              <a:gd name="T5" fmla="*/ 0 h 2017"/>
              <a:gd name="T6" fmla="*/ 1008 w 2017"/>
              <a:gd name="T7" fmla="*/ 0 h 2017"/>
              <a:gd name="T8" fmla="*/ 2016 w 2017"/>
              <a:gd name="T9" fmla="*/ 1008 h 2017"/>
              <a:gd name="T10" fmla="*/ 2016 w 2017"/>
              <a:gd name="T11" fmla="*/ 1008 h 2017"/>
              <a:gd name="T12" fmla="*/ 2016 w 2017"/>
              <a:gd name="T13" fmla="*/ 1008 h 2017"/>
              <a:gd name="T14" fmla="*/ 1008 w 2017"/>
              <a:gd name="T15" fmla="*/ 2016 h 2017"/>
              <a:gd name="T16" fmla="*/ 1008 w 2017"/>
              <a:gd name="T17" fmla="*/ 2016 h 2017"/>
              <a:gd name="T18" fmla="*/ 1008 w 2017"/>
              <a:gd name="T19" fmla="*/ 2016 h 2017"/>
              <a:gd name="T20" fmla="*/ 0 w 2017"/>
              <a:gd name="T21" fmla="*/ 1008 h 2017"/>
              <a:gd name="T22" fmla="*/ 0 w 2017"/>
              <a:gd name="T23" fmla="*/ 1008 h 20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017" h="2017">
                <a:moveTo>
                  <a:pt x="0" y="1008"/>
                </a:moveTo>
                <a:cubicBezTo>
                  <a:pt x="0" y="451"/>
                  <a:pt x="451" y="0"/>
                  <a:pt x="1008" y="0"/>
                </a:cubicBezTo>
                <a:lnTo>
                  <a:pt x="1008" y="0"/>
                </a:lnTo>
                <a:lnTo>
                  <a:pt x="1008" y="0"/>
                </a:lnTo>
                <a:cubicBezTo>
                  <a:pt x="1564" y="0"/>
                  <a:pt x="2016" y="451"/>
                  <a:pt x="2016" y="1008"/>
                </a:cubicBezTo>
                <a:lnTo>
                  <a:pt x="2016" y="1008"/>
                </a:lnTo>
                <a:lnTo>
                  <a:pt x="2016" y="1008"/>
                </a:lnTo>
                <a:cubicBezTo>
                  <a:pt x="2016" y="1564"/>
                  <a:pt x="1564" y="2016"/>
                  <a:pt x="1008" y="2016"/>
                </a:cubicBezTo>
                <a:lnTo>
                  <a:pt x="1008" y="2016"/>
                </a:lnTo>
                <a:lnTo>
                  <a:pt x="1008" y="2016"/>
                </a:lnTo>
                <a:cubicBezTo>
                  <a:pt x="451" y="2016"/>
                  <a:pt x="0" y="1564"/>
                  <a:pt x="0" y="1008"/>
                </a:cubicBezTo>
                <a:lnTo>
                  <a:pt x="0" y="1008"/>
                </a:lnTo>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18" name="Freeform 78">
            <a:extLst>
              <a:ext uri="{FF2B5EF4-FFF2-40B4-BE49-F238E27FC236}">
                <a16:creationId xmlns:a16="http://schemas.microsoft.com/office/drawing/2014/main" id="{00000000-0008-0000-3B00-000076000000}"/>
              </a:ext>
            </a:extLst>
          </xdr:cNvPr>
          <xdr:cNvSpPr>
            <a:spLocks/>
          </xdr:cNvSpPr>
        </xdr:nvSpPr>
        <xdr:spPr bwMode="auto">
          <a:xfrm>
            <a:off x="10633363" y="5334000"/>
            <a:ext cx="450273" cy="430099"/>
          </a:xfrm>
          <a:custGeom>
            <a:avLst/>
            <a:gdLst>
              <a:gd name="T0" fmla="*/ 78 w 144"/>
              <a:gd name="T1" fmla="*/ 72 h 144"/>
              <a:gd name="T2" fmla="*/ 143 w 144"/>
              <a:gd name="T3" fmla="*/ 7 h 144"/>
              <a:gd name="T4" fmla="*/ 144 w 144"/>
              <a:gd name="T5" fmla="*/ 4 h 144"/>
              <a:gd name="T6" fmla="*/ 140 w 144"/>
              <a:gd name="T7" fmla="*/ 0 h 144"/>
              <a:gd name="T8" fmla="*/ 137 w 144"/>
              <a:gd name="T9" fmla="*/ 1 h 144"/>
              <a:gd name="T10" fmla="*/ 72 w 144"/>
              <a:gd name="T11" fmla="*/ 66 h 144"/>
              <a:gd name="T12" fmla="*/ 7 w 144"/>
              <a:gd name="T13" fmla="*/ 1 h 144"/>
              <a:gd name="T14" fmla="*/ 4 w 144"/>
              <a:gd name="T15" fmla="*/ 0 h 144"/>
              <a:gd name="T16" fmla="*/ 0 w 144"/>
              <a:gd name="T17" fmla="*/ 4 h 144"/>
              <a:gd name="T18" fmla="*/ 1 w 144"/>
              <a:gd name="T19" fmla="*/ 7 h 144"/>
              <a:gd name="T20" fmla="*/ 66 w 144"/>
              <a:gd name="T21" fmla="*/ 72 h 144"/>
              <a:gd name="T22" fmla="*/ 1 w 144"/>
              <a:gd name="T23" fmla="*/ 137 h 144"/>
              <a:gd name="T24" fmla="*/ 0 w 144"/>
              <a:gd name="T25" fmla="*/ 140 h 144"/>
              <a:gd name="T26" fmla="*/ 4 w 144"/>
              <a:gd name="T27" fmla="*/ 144 h 144"/>
              <a:gd name="T28" fmla="*/ 7 w 144"/>
              <a:gd name="T29" fmla="*/ 143 h 144"/>
              <a:gd name="T30" fmla="*/ 72 w 144"/>
              <a:gd name="T31" fmla="*/ 78 h 144"/>
              <a:gd name="T32" fmla="*/ 137 w 144"/>
              <a:gd name="T33" fmla="*/ 143 h 144"/>
              <a:gd name="T34" fmla="*/ 140 w 144"/>
              <a:gd name="T35" fmla="*/ 144 h 144"/>
              <a:gd name="T36" fmla="*/ 144 w 144"/>
              <a:gd name="T37" fmla="*/ 140 h 144"/>
              <a:gd name="T38" fmla="*/ 143 w 144"/>
              <a:gd name="T39" fmla="*/ 137 h 144"/>
              <a:gd name="T40" fmla="*/ 78 w 144"/>
              <a:gd name="T41" fmla="*/ 72 h 1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44" h="144">
                <a:moveTo>
                  <a:pt x="78" y="72"/>
                </a:moveTo>
                <a:cubicBezTo>
                  <a:pt x="143" y="7"/>
                  <a:pt x="143" y="7"/>
                  <a:pt x="143" y="7"/>
                </a:cubicBezTo>
                <a:cubicBezTo>
                  <a:pt x="144" y="6"/>
                  <a:pt x="144" y="5"/>
                  <a:pt x="144" y="4"/>
                </a:cubicBezTo>
                <a:cubicBezTo>
                  <a:pt x="144" y="2"/>
                  <a:pt x="142" y="0"/>
                  <a:pt x="140" y="0"/>
                </a:cubicBezTo>
                <a:cubicBezTo>
                  <a:pt x="139" y="0"/>
                  <a:pt x="138" y="0"/>
                  <a:pt x="137" y="1"/>
                </a:cubicBezTo>
                <a:cubicBezTo>
                  <a:pt x="72" y="66"/>
                  <a:pt x="72" y="66"/>
                  <a:pt x="72" y="66"/>
                </a:cubicBezTo>
                <a:cubicBezTo>
                  <a:pt x="7" y="1"/>
                  <a:pt x="7" y="1"/>
                  <a:pt x="7" y="1"/>
                </a:cubicBezTo>
                <a:cubicBezTo>
                  <a:pt x="6" y="0"/>
                  <a:pt x="5" y="0"/>
                  <a:pt x="4" y="0"/>
                </a:cubicBezTo>
                <a:cubicBezTo>
                  <a:pt x="2" y="0"/>
                  <a:pt x="0" y="2"/>
                  <a:pt x="0" y="4"/>
                </a:cubicBezTo>
                <a:cubicBezTo>
                  <a:pt x="0" y="5"/>
                  <a:pt x="0" y="6"/>
                  <a:pt x="1" y="7"/>
                </a:cubicBezTo>
                <a:cubicBezTo>
                  <a:pt x="66" y="72"/>
                  <a:pt x="66" y="72"/>
                  <a:pt x="66" y="72"/>
                </a:cubicBezTo>
                <a:cubicBezTo>
                  <a:pt x="1" y="137"/>
                  <a:pt x="1" y="137"/>
                  <a:pt x="1" y="137"/>
                </a:cubicBezTo>
                <a:cubicBezTo>
                  <a:pt x="0" y="138"/>
                  <a:pt x="0" y="139"/>
                  <a:pt x="0" y="140"/>
                </a:cubicBezTo>
                <a:cubicBezTo>
                  <a:pt x="0" y="142"/>
                  <a:pt x="2" y="144"/>
                  <a:pt x="4" y="144"/>
                </a:cubicBezTo>
                <a:cubicBezTo>
                  <a:pt x="5" y="144"/>
                  <a:pt x="6" y="144"/>
                  <a:pt x="7" y="143"/>
                </a:cubicBezTo>
                <a:cubicBezTo>
                  <a:pt x="72" y="78"/>
                  <a:pt x="72" y="78"/>
                  <a:pt x="72" y="78"/>
                </a:cubicBezTo>
                <a:cubicBezTo>
                  <a:pt x="137" y="143"/>
                  <a:pt x="137" y="143"/>
                  <a:pt x="137" y="143"/>
                </a:cubicBezTo>
                <a:cubicBezTo>
                  <a:pt x="138" y="144"/>
                  <a:pt x="139" y="144"/>
                  <a:pt x="140" y="144"/>
                </a:cubicBezTo>
                <a:cubicBezTo>
                  <a:pt x="142" y="144"/>
                  <a:pt x="144" y="142"/>
                  <a:pt x="144" y="140"/>
                </a:cubicBezTo>
                <a:cubicBezTo>
                  <a:pt x="144" y="139"/>
                  <a:pt x="144" y="138"/>
                  <a:pt x="143" y="137"/>
                </a:cubicBezTo>
                <a:lnTo>
                  <a:pt x="78" y="72"/>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xdr:from>
      <xdr:col>9</xdr:col>
      <xdr:colOff>2279071</xdr:colOff>
      <xdr:row>18</xdr:row>
      <xdr:rowOff>131619</xdr:rowOff>
    </xdr:from>
    <xdr:to>
      <xdr:col>9</xdr:col>
      <xdr:colOff>3523266</xdr:colOff>
      <xdr:row>28</xdr:row>
      <xdr:rowOff>83896</xdr:rowOff>
    </xdr:to>
    <xdr:grpSp>
      <xdr:nvGrpSpPr>
        <xdr:cNvPr id="157" name="Grupo 156">
          <a:hlinkClick xmlns:r="http://schemas.openxmlformats.org/officeDocument/2006/relationships" r:id="rId5"/>
          <a:extLst>
            <a:ext uri="{FF2B5EF4-FFF2-40B4-BE49-F238E27FC236}">
              <a16:creationId xmlns:a16="http://schemas.microsoft.com/office/drawing/2014/main" id="{00000000-0008-0000-3B00-00009D000000}"/>
            </a:ext>
          </a:extLst>
        </xdr:cNvPr>
        <xdr:cNvGrpSpPr/>
      </xdr:nvGrpSpPr>
      <xdr:grpSpPr>
        <a:xfrm>
          <a:off x="12756571" y="4894119"/>
          <a:ext cx="1244195" cy="1857277"/>
          <a:chOff x="12773889" y="4894119"/>
          <a:chExt cx="1244195" cy="1857277"/>
        </a:xfrm>
      </xdr:grpSpPr>
      <xdr:sp macro="" textlink="">
        <xdr:nvSpPr>
          <xdr:cNvPr id="151" name="Freeform 9">
            <a:extLst>
              <a:ext uri="{FF2B5EF4-FFF2-40B4-BE49-F238E27FC236}">
                <a16:creationId xmlns:a16="http://schemas.microsoft.com/office/drawing/2014/main" id="{00000000-0008-0000-3B00-000097000000}"/>
              </a:ext>
            </a:extLst>
          </xdr:cNvPr>
          <xdr:cNvSpPr>
            <a:spLocks noChangeArrowheads="1"/>
          </xdr:cNvSpPr>
        </xdr:nvSpPr>
        <xdr:spPr bwMode="auto">
          <a:xfrm>
            <a:off x="12773889" y="4894119"/>
            <a:ext cx="1244195" cy="1857277"/>
          </a:xfrm>
          <a:custGeom>
            <a:avLst/>
            <a:gdLst>
              <a:gd name="T0" fmla="*/ 0 w 3025"/>
              <a:gd name="T1" fmla="*/ 1512 h 4032"/>
              <a:gd name="T2" fmla="*/ 1512 w 3025"/>
              <a:gd name="T3" fmla="*/ 0 h 4032"/>
              <a:gd name="T4" fmla="*/ 1512 w 3025"/>
              <a:gd name="T5" fmla="*/ 0 h 4032"/>
              <a:gd name="T6" fmla="*/ 1512 w 3025"/>
              <a:gd name="T7" fmla="*/ 0 h 4032"/>
              <a:gd name="T8" fmla="*/ 3024 w 3025"/>
              <a:gd name="T9" fmla="*/ 1512 h 4032"/>
              <a:gd name="T10" fmla="*/ 3024 w 3025"/>
              <a:gd name="T11" fmla="*/ 1512 h 4032"/>
              <a:gd name="T12" fmla="*/ 3024 w 3025"/>
              <a:gd name="T13" fmla="*/ 1512 h 4032"/>
              <a:gd name="T14" fmla="*/ 1512 w 3025"/>
              <a:gd name="T15" fmla="*/ 4031 h 4032"/>
              <a:gd name="T16" fmla="*/ 1512 w 3025"/>
              <a:gd name="T17" fmla="*/ 4031 h 4032"/>
              <a:gd name="T18" fmla="*/ 1512 w 3025"/>
              <a:gd name="T19" fmla="*/ 4031 h 4032"/>
              <a:gd name="T20" fmla="*/ 0 w 3025"/>
              <a:gd name="T21" fmla="*/ 1512 h 4032"/>
              <a:gd name="T22" fmla="*/ 0 w 3025"/>
              <a:gd name="T23" fmla="*/ 1512 h 40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3025" h="4032">
                <a:moveTo>
                  <a:pt x="0" y="1512"/>
                </a:moveTo>
                <a:cubicBezTo>
                  <a:pt x="0" y="677"/>
                  <a:pt x="677" y="0"/>
                  <a:pt x="1512" y="0"/>
                </a:cubicBezTo>
                <a:lnTo>
                  <a:pt x="1512" y="0"/>
                </a:lnTo>
                <a:lnTo>
                  <a:pt x="1512" y="0"/>
                </a:lnTo>
                <a:cubicBezTo>
                  <a:pt x="2347" y="0"/>
                  <a:pt x="3024" y="677"/>
                  <a:pt x="3024" y="1512"/>
                </a:cubicBezTo>
                <a:lnTo>
                  <a:pt x="3024" y="1512"/>
                </a:lnTo>
                <a:lnTo>
                  <a:pt x="3024" y="1512"/>
                </a:lnTo>
                <a:cubicBezTo>
                  <a:pt x="3024" y="2346"/>
                  <a:pt x="1512" y="4031"/>
                  <a:pt x="1512" y="4031"/>
                </a:cubicBezTo>
                <a:lnTo>
                  <a:pt x="1512" y="4031"/>
                </a:lnTo>
                <a:lnTo>
                  <a:pt x="1512" y="4031"/>
                </a:lnTo>
                <a:cubicBezTo>
                  <a:pt x="1512" y="4031"/>
                  <a:pt x="0" y="2346"/>
                  <a:pt x="0" y="1512"/>
                </a:cubicBezTo>
                <a:lnTo>
                  <a:pt x="0" y="1512"/>
                </a:lnTo>
              </a:path>
            </a:pathLst>
          </a:custGeom>
          <a:solidFill>
            <a:srgbClr val="FFFF0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52" name="Freeform 10">
            <a:extLst>
              <a:ext uri="{FF2B5EF4-FFF2-40B4-BE49-F238E27FC236}">
                <a16:creationId xmlns:a16="http://schemas.microsoft.com/office/drawing/2014/main" id="{00000000-0008-0000-3B00-000098000000}"/>
              </a:ext>
            </a:extLst>
          </xdr:cNvPr>
          <xdr:cNvSpPr>
            <a:spLocks noChangeArrowheads="1"/>
          </xdr:cNvSpPr>
        </xdr:nvSpPr>
        <xdr:spPr bwMode="white">
          <a:xfrm>
            <a:off x="12923445" y="5036897"/>
            <a:ext cx="956094" cy="987135"/>
          </a:xfrm>
          <a:custGeom>
            <a:avLst/>
            <a:gdLst>
              <a:gd name="T0" fmla="*/ 0 w 2017"/>
              <a:gd name="T1" fmla="*/ 1008 h 2017"/>
              <a:gd name="T2" fmla="*/ 1008 w 2017"/>
              <a:gd name="T3" fmla="*/ 0 h 2017"/>
              <a:gd name="T4" fmla="*/ 1008 w 2017"/>
              <a:gd name="T5" fmla="*/ 0 h 2017"/>
              <a:gd name="T6" fmla="*/ 1008 w 2017"/>
              <a:gd name="T7" fmla="*/ 0 h 2017"/>
              <a:gd name="T8" fmla="*/ 2016 w 2017"/>
              <a:gd name="T9" fmla="*/ 1008 h 2017"/>
              <a:gd name="T10" fmla="*/ 2016 w 2017"/>
              <a:gd name="T11" fmla="*/ 1008 h 2017"/>
              <a:gd name="T12" fmla="*/ 2016 w 2017"/>
              <a:gd name="T13" fmla="*/ 1008 h 2017"/>
              <a:gd name="T14" fmla="*/ 1008 w 2017"/>
              <a:gd name="T15" fmla="*/ 2016 h 2017"/>
              <a:gd name="T16" fmla="*/ 1008 w 2017"/>
              <a:gd name="T17" fmla="*/ 2016 h 2017"/>
              <a:gd name="T18" fmla="*/ 1008 w 2017"/>
              <a:gd name="T19" fmla="*/ 2016 h 2017"/>
              <a:gd name="T20" fmla="*/ 0 w 2017"/>
              <a:gd name="T21" fmla="*/ 1008 h 2017"/>
              <a:gd name="T22" fmla="*/ 0 w 2017"/>
              <a:gd name="T23" fmla="*/ 1008 h 20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017" h="2017">
                <a:moveTo>
                  <a:pt x="0" y="1008"/>
                </a:moveTo>
                <a:cubicBezTo>
                  <a:pt x="0" y="451"/>
                  <a:pt x="451" y="0"/>
                  <a:pt x="1008" y="0"/>
                </a:cubicBezTo>
                <a:lnTo>
                  <a:pt x="1008" y="0"/>
                </a:lnTo>
                <a:lnTo>
                  <a:pt x="1008" y="0"/>
                </a:lnTo>
                <a:cubicBezTo>
                  <a:pt x="1564" y="0"/>
                  <a:pt x="2016" y="451"/>
                  <a:pt x="2016" y="1008"/>
                </a:cubicBezTo>
                <a:lnTo>
                  <a:pt x="2016" y="1008"/>
                </a:lnTo>
                <a:lnTo>
                  <a:pt x="2016" y="1008"/>
                </a:lnTo>
                <a:cubicBezTo>
                  <a:pt x="2016" y="1564"/>
                  <a:pt x="1564" y="2016"/>
                  <a:pt x="1008" y="2016"/>
                </a:cubicBezTo>
                <a:lnTo>
                  <a:pt x="1008" y="2016"/>
                </a:lnTo>
                <a:lnTo>
                  <a:pt x="1008" y="2016"/>
                </a:lnTo>
                <a:cubicBezTo>
                  <a:pt x="451" y="2016"/>
                  <a:pt x="0" y="1564"/>
                  <a:pt x="0" y="1008"/>
                </a:cubicBezTo>
                <a:lnTo>
                  <a:pt x="0" y="1008"/>
                </a:lnTo>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54" name="Freeform 29">
            <a:extLst>
              <a:ext uri="{FF2B5EF4-FFF2-40B4-BE49-F238E27FC236}">
                <a16:creationId xmlns:a16="http://schemas.microsoft.com/office/drawing/2014/main" id="{00000000-0008-0000-3B00-00009A000000}"/>
              </a:ext>
            </a:extLst>
          </xdr:cNvPr>
          <xdr:cNvSpPr>
            <a:spLocks noEditPoints="1"/>
          </xdr:cNvSpPr>
        </xdr:nvSpPr>
        <xdr:spPr bwMode="auto">
          <a:xfrm>
            <a:off x="13161818" y="5299364"/>
            <a:ext cx="502228" cy="495301"/>
          </a:xfrm>
          <a:custGeom>
            <a:avLst/>
            <a:gdLst>
              <a:gd name="T0" fmla="*/ 84 w 360"/>
              <a:gd name="T1" fmla="*/ 169 h 282"/>
              <a:gd name="T2" fmla="*/ 76 w 360"/>
              <a:gd name="T3" fmla="*/ 149 h 282"/>
              <a:gd name="T4" fmla="*/ 56 w 360"/>
              <a:gd name="T5" fmla="*/ 141 h 282"/>
              <a:gd name="T6" fmla="*/ 36 w 360"/>
              <a:gd name="T7" fmla="*/ 149 h 282"/>
              <a:gd name="T8" fmla="*/ 28 w 360"/>
              <a:gd name="T9" fmla="*/ 169 h 282"/>
              <a:gd name="T10" fmla="*/ 36 w 360"/>
              <a:gd name="T11" fmla="*/ 189 h 282"/>
              <a:gd name="T12" fmla="*/ 56 w 360"/>
              <a:gd name="T13" fmla="*/ 197 h 282"/>
              <a:gd name="T14" fmla="*/ 76 w 360"/>
              <a:gd name="T15" fmla="*/ 189 h 282"/>
              <a:gd name="T16" fmla="*/ 84 w 360"/>
              <a:gd name="T17" fmla="*/ 169 h 282"/>
              <a:gd name="T18" fmla="*/ 91 w 360"/>
              <a:gd name="T19" fmla="*/ 113 h 282"/>
              <a:gd name="T20" fmla="*/ 270 w 360"/>
              <a:gd name="T21" fmla="*/ 113 h 282"/>
              <a:gd name="T22" fmla="*/ 254 w 360"/>
              <a:gd name="T23" fmla="*/ 50 h 282"/>
              <a:gd name="T24" fmla="*/ 252 w 360"/>
              <a:gd name="T25" fmla="*/ 47 h 282"/>
              <a:gd name="T26" fmla="*/ 248 w 360"/>
              <a:gd name="T27" fmla="*/ 45 h 282"/>
              <a:gd name="T28" fmla="*/ 113 w 360"/>
              <a:gd name="T29" fmla="*/ 45 h 282"/>
              <a:gd name="T30" fmla="*/ 109 w 360"/>
              <a:gd name="T31" fmla="*/ 47 h 282"/>
              <a:gd name="T32" fmla="*/ 106 w 360"/>
              <a:gd name="T33" fmla="*/ 50 h 282"/>
              <a:gd name="T34" fmla="*/ 91 w 360"/>
              <a:gd name="T35" fmla="*/ 113 h 282"/>
              <a:gd name="T36" fmla="*/ 332 w 360"/>
              <a:gd name="T37" fmla="*/ 169 h 282"/>
              <a:gd name="T38" fmla="*/ 324 w 360"/>
              <a:gd name="T39" fmla="*/ 149 h 282"/>
              <a:gd name="T40" fmla="*/ 304 w 360"/>
              <a:gd name="T41" fmla="*/ 141 h 282"/>
              <a:gd name="T42" fmla="*/ 284 w 360"/>
              <a:gd name="T43" fmla="*/ 149 h 282"/>
              <a:gd name="T44" fmla="*/ 276 w 360"/>
              <a:gd name="T45" fmla="*/ 169 h 282"/>
              <a:gd name="T46" fmla="*/ 284 w 360"/>
              <a:gd name="T47" fmla="*/ 189 h 282"/>
              <a:gd name="T48" fmla="*/ 304 w 360"/>
              <a:gd name="T49" fmla="*/ 197 h 282"/>
              <a:gd name="T50" fmla="*/ 324 w 360"/>
              <a:gd name="T51" fmla="*/ 189 h 282"/>
              <a:gd name="T52" fmla="*/ 332 w 360"/>
              <a:gd name="T53" fmla="*/ 169 h 282"/>
              <a:gd name="T54" fmla="*/ 360 w 360"/>
              <a:gd name="T55" fmla="*/ 152 h 282"/>
              <a:gd name="T56" fmla="*/ 360 w 360"/>
              <a:gd name="T57" fmla="*/ 220 h 282"/>
              <a:gd name="T58" fmla="*/ 359 w 360"/>
              <a:gd name="T59" fmla="*/ 224 h 282"/>
              <a:gd name="T60" fmla="*/ 355 w 360"/>
              <a:gd name="T61" fmla="*/ 226 h 282"/>
              <a:gd name="T62" fmla="*/ 338 w 360"/>
              <a:gd name="T63" fmla="*/ 226 h 282"/>
              <a:gd name="T64" fmla="*/ 338 w 360"/>
              <a:gd name="T65" fmla="*/ 248 h 282"/>
              <a:gd name="T66" fmla="*/ 328 w 360"/>
              <a:gd name="T67" fmla="*/ 272 h 282"/>
              <a:gd name="T68" fmla="*/ 304 w 360"/>
              <a:gd name="T69" fmla="*/ 282 h 282"/>
              <a:gd name="T70" fmla="*/ 280 w 360"/>
              <a:gd name="T71" fmla="*/ 272 h 282"/>
              <a:gd name="T72" fmla="*/ 270 w 360"/>
              <a:gd name="T73" fmla="*/ 248 h 282"/>
              <a:gd name="T74" fmla="*/ 270 w 360"/>
              <a:gd name="T75" fmla="*/ 226 h 282"/>
              <a:gd name="T76" fmla="*/ 90 w 360"/>
              <a:gd name="T77" fmla="*/ 226 h 282"/>
              <a:gd name="T78" fmla="*/ 90 w 360"/>
              <a:gd name="T79" fmla="*/ 248 h 282"/>
              <a:gd name="T80" fmla="*/ 80 w 360"/>
              <a:gd name="T81" fmla="*/ 272 h 282"/>
              <a:gd name="T82" fmla="*/ 56 w 360"/>
              <a:gd name="T83" fmla="*/ 282 h 282"/>
              <a:gd name="T84" fmla="*/ 32 w 360"/>
              <a:gd name="T85" fmla="*/ 272 h 282"/>
              <a:gd name="T86" fmla="*/ 23 w 360"/>
              <a:gd name="T87" fmla="*/ 248 h 282"/>
              <a:gd name="T88" fmla="*/ 23 w 360"/>
              <a:gd name="T89" fmla="*/ 226 h 282"/>
              <a:gd name="T90" fmla="*/ 6 w 360"/>
              <a:gd name="T91" fmla="*/ 226 h 282"/>
              <a:gd name="T92" fmla="*/ 2 w 360"/>
              <a:gd name="T93" fmla="*/ 224 h 282"/>
              <a:gd name="T94" fmla="*/ 0 w 360"/>
              <a:gd name="T95" fmla="*/ 220 h 282"/>
              <a:gd name="T96" fmla="*/ 0 w 360"/>
              <a:gd name="T97" fmla="*/ 152 h 282"/>
              <a:gd name="T98" fmla="*/ 12 w 360"/>
              <a:gd name="T99" fmla="*/ 124 h 282"/>
              <a:gd name="T100" fmla="*/ 39 w 360"/>
              <a:gd name="T101" fmla="*/ 113 h 282"/>
              <a:gd name="T102" fmla="*/ 44 w 360"/>
              <a:gd name="T103" fmla="*/ 113 h 282"/>
              <a:gd name="T104" fmla="*/ 63 w 360"/>
              <a:gd name="T105" fmla="*/ 39 h 282"/>
              <a:gd name="T106" fmla="*/ 81 w 360"/>
              <a:gd name="T107" fmla="*/ 11 h 282"/>
              <a:gd name="T108" fmla="*/ 113 w 360"/>
              <a:gd name="T109" fmla="*/ 0 h 282"/>
              <a:gd name="T110" fmla="*/ 248 w 360"/>
              <a:gd name="T111" fmla="*/ 0 h 282"/>
              <a:gd name="T112" fmla="*/ 279 w 360"/>
              <a:gd name="T113" fmla="*/ 11 h 282"/>
              <a:gd name="T114" fmla="*/ 298 w 360"/>
              <a:gd name="T115" fmla="*/ 39 h 282"/>
              <a:gd name="T116" fmla="*/ 316 w 360"/>
              <a:gd name="T117" fmla="*/ 113 h 282"/>
              <a:gd name="T118" fmla="*/ 321 w 360"/>
              <a:gd name="T119" fmla="*/ 113 h 282"/>
              <a:gd name="T120" fmla="*/ 349 w 360"/>
              <a:gd name="T121" fmla="*/ 124 h 282"/>
              <a:gd name="T122" fmla="*/ 360 w 360"/>
              <a:gd name="T123" fmla="*/ 152 h 2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60" h="282">
                <a:moveTo>
                  <a:pt x="84" y="169"/>
                </a:moveTo>
                <a:cubicBezTo>
                  <a:pt x="84" y="162"/>
                  <a:pt x="82" y="155"/>
                  <a:pt x="76" y="149"/>
                </a:cubicBezTo>
                <a:cubicBezTo>
                  <a:pt x="71" y="144"/>
                  <a:pt x="64" y="141"/>
                  <a:pt x="56" y="141"/>
                </a:cubicBezTo>
                <a:cubicBezTo>
                  <a:pt x="49" y="141"/>
                  <a:pt x="42" y="144"/>
                  <a:pt x="36" y="149"/>
                </a:cubicBezTo>
                <a:cubicBezTo>
                  <a:pt x="31" y="155"/>
                  <a:pt x="28" y="162"/>
                  <a:pt x="28" y="169"/>
                </a:cubicBezTo>
                <a:cubicBezTo>
                  <a:pt x="28" y="177"/>
                  <a:pt x="31" y="184"/>
                  <a:pt x="36" y="189"/>
                </a:cubicBezTo>
                <a:cubicBezTo>
                  <a:pt x="42" y="195"/>
                  <a:pt x="49" y="197"/>
                  <a:pt x="56" y="197"/>
                </a:cubicBezTo>
                <a:cubicBezTo>
                  <a:pt x="64" y="197"/>
                  <a:pt x="71" y="195"/>
                  <a:pt x="76" y="189"/>
                </a:cubicBezTo>
                <a:cubicBezTo>
                  <a:pt x="82" y="184"/>
                  <a:pt x="84" y="177"/>
                  <a:pt x="84" y="169"/>
                </a:cubicBezTo>
                <a:close/>
                <a:moveTo>
                  <a:pt x="91" y="113"/>
                </a:moveTo>
                <a:cubicBezTo>
                  <a:pt x="270" y="113"/>
                  <a:pt x="270" y="113"/>
                  <a:pt x="270" y="113"/>
                </a:cubicBezTo>
                <a:cubicBezTo>
                  <a:pt x="254" y="50"/>
                  <a:pt x="254" y="50"/>
                  <a:pt x="254" y="50"/>
                </a:cubicBezTo>
                <a:cubicBezTo>
                  <a:pt x="254" y="49"/>
                  <a:pt x="253" y="48"/>
                  <a:pt x="252" y="47"/>
                </a:cubicBezTo>
                <a:cubicBezTo>
                  <a:pt x="250" y="46"/>
                  <a:pt x="249" y="45"/>
                  <a:pt x="248" y="45"/>
                </a:cubicBezTo>
                <a:cubicBezTo>
                  <a:pt x="113" y="45"/>
                  <a:pt x="113" y="45"/>
                  <a:pt x="113" y="45"/>
                </a:cubicBezTo>
                <a:cubicBezTo>
                  <a:pt x="112" y="45"/>
                  <a:pt x="110" y="46"/>
                  <a:pt x="109" y="47"/>
                </a:cubicBezTo>
                <a:cubicBezTo>
                  <a:pt x="108" y="48"/>
                  <a:pt x="107" y="49"/>
                  <a:pt x="106" y="50"/>
                </a:cubicBezTo>
                <a:lnTo>
                  <a:pt x="91" y="113"/>
                </a:lnTo>
                <a:close/>
                <a:moveTo>
                  <a:pt x="332" y="169"/>
                </a:moveTo>
                <a:cubicBezTo>
                  <a:pt x="332" y="162"/>
                  <a:pt x="330" y="155"/>
                  <a:pt x="324" y="149"/>
                </a:cubicBezTo>
                <a:cubicBezTo>
                  <a:pt x="319" y="144"/>
                  <a:pt x="312" y="141"/>
                  <a:pt x="304" y="141"/>
                </a:cubicBezTo>
                <a:cubicBezTo>
                  <a:pt x="296" y="141"/>
                  <a:pt x="290" y="144"/>
                  <a:pt x="284" y="149"/>
                </a:cubicBezTo>
                <a:cubicBezTo>
                  <a:pt x="279" y="155"/>
                  <a:pt x="276" y="162"/>
                  <a:pt x="276" y="169"/>
                </a:cubicBezTo>
                <a:cubicBezTo>
                  <a:pt x="276" y="177"/>
                  <a:pt x="279" y="184"/>
                  <a:pt x="284" y="189"/>
                </a:cubicBezTo>
                <a:cubicBezTo>
                  <a:pt x="290" y="195"/>
                  <a:pt x="296" y="197"/>
                  <a:pt x="304" y="197"/>
                </a:cubicBezTo>
                <a:cubicBezTo>
                  <a:pt x="312" y="197"/>
                  <a:pt x="319" y="195"/>
                  <a:pt x="324" y="189"/>
                </a:cubicBezTo>
                <a:cubicBezTo>
                  <a:pt x="330" y="184"/>
                  <a:pt x="332" y="177"/>
                  <a:pt x="332" y="169"/>
                </a:cubicBezTo>
                <a:close/>
                <a:moveTo>
                  <a:pt x="360" y="152"/>
                </a:moveTo>
                <a:cubicBezTo>
                  <a:pt x="360" y="220"/>
                  <a:pt x="360" y="220"/>
                  <a:pt x="360" y="220"/>
                </a:cubicBezTo>
                <a:cubicBezTo>
                  <a:pt x="360" y="222"/>
                  <a:pt x="360" y="223"/>
                  <a:pt x="359" y="224"/>
                </a:cubicBezTo>
                <a:cubicBezTo>
                  <a:pt x="358" y="225"/>
                  <a:pt x="356" y="226"/>
                  <a:pt x="355" y="226"/>
                </a:cubicBezTo>
                <a:cubicBezTo>
                  <a:pt x="338" y="226"/>
                  <a:pt x="338" y="226"/>
                  <a:pt x="338" y="226"/>
                </a:cubicBezTo>
                <a:cubicBezTo>
                  <a:pt x="338" y="248"/>
                  <a:pt x="338" y="248"/>
                  <a:pt x="338" y="248"/>
                </a:cubicBezTo>
                <a:cubicBezTo>
                  <a:pt x="338" y="257"/>
                  <a:pt x="335" y="265"/>
                  <a:pt x="328" y="272"/>
                </a:cubicBezTo>
                <a:cubicBezTo>
                  <a:pt x="322" y="279"/>
                  <a:pt x="314" y="282"/>
                  <a:pt x="304" y="282"/>
                </a:cubicBezTo>
                <a:cubicBezTo>
                  <a:pt x="295" y="282"/>
                  <a:pt x="287" y="279"/>
                  <a:pt x="280" y="272"/>
                </a:cubicBezTo>
                <a:cubicBezTo>
                  <a:pt x="274" y="265"/>
                  <a:pt x="270" y="257"/>
                  <a:pt x="270" y="248"/>
                </a:cubicBezTo>
                <a:cubicBezTo>
                  <a:pt x="270" y="226"/>
                  <a:pt x="270" y="226"/>
                  <a:pt x="270" y="226"/>
                </a:cubicBezTo>
                <a:cubicBezTo>
                  <a:pt x="90" y="226"/>
                  <a:pt x="90" y="226"/>
                  <a:pt x="90" y="226"/>
                </a:cubicBezTo>
                <a:cubicBezTo>
                  <a:pt x="90" y="248"/>
                  <a:pt x="90" y="248"/>
                  <a:pt x="90" y="248"/>
                </a:cubicBezTo>
                <a:cubicBezTo>
                  <a:pt x="90" y="257"/>
                  <a:pt x="87" y="265"/>
                  <a:pt x="80" y="272"/>
                </a:cubicBezTo>
                <a:cubicBezTo>
                  <a:pt x="74" y="279"/>
                  <a:pt x="66" y="282"/>
                  <a:pt x="56" y="282"/>
                </a:cubicBezTo>
                <a:cubicBezTo>
                  <a:pt x="47" y="282"/>
                  <a:pt x="39" y="279"/>
                  <a:pt x="32" y="272"/>
                </a:cubicBezTo>
                <a:cubicBezTo>
                  <a:pt x="26" y="265"/>
                  <a:pt x="23" y="257"/>
                  <a:pt x="23" y="248"/>
                </a:cubicBezTo>
                <a:cubicBezTo>
                  <a:pt x="23" y="226"/>
                  <a:pt x="23" y="226"/>
                  <a:pt x="23" y="226"/>
                </a:cubicBezTo>
                <a:cubicBezTo>
                  <a:pt x="6" y="226"/>
                  <a:pt x="6" y="226"/>
                  <a:pt x="6" y="226"/>
                </a:cubicBezTo>
                <a:cubicBezTo>
                  <a:pt x="4" y="226"/>
                  <a:pt x="3" y="225"/>
                  <a:pt x="2" y="224"/>
                </a:cubicBezTo>
                <a:cubicBezTo>
                  <a:pt x="1" y="223"/>
                  <a:pt x="0" y="222"/>
                  <a:pt x="0" y="220"/>
                </a:cubicBezTo>
                <a:cubicBezTo>
                  <a:pt x="0" y="152"/>
                  <a:pt x="0" y="152"/>
                  <a:pt x="0" y="152"/>
                </a:cubicBezTo>
                <a:cubicBezTo>
                  <a:pt x="0" y="141"/>
                  <a:pt x="4" y="132"/>
                  <a:pt x="12" y="124"/>
                </a:cubicBezTo>
                <a:cubicBezTo>
                  <a:pt x="19" y="117"/>
                  <a:pt x="29" y="113"/>
                  <a:pt x="39" y="113"/>
                </a:cubicBezTo>
                <a:cubicBezTo>
                  <a:pt x="44" y="113"/>
                  <a:pt x="44" y="113"/>
                  <a:pt x="44" y="113"/>
                </a:cubicBezTo>
                <a:cubicBezTo>
                  <a:pt x="63" y="39"/>
                  <a:pt x="63" y="39"/>
                  <a:pt x="63" y="39"/>
                </a:cubicBezTo>
                <a:cubicBezTo>
                  <a:pt x="66" y="28"/>
                  <a:pt x="72" y="19"/>
                  <a:pt x="81" y="11"/>
                </a:cubicBezTo>
                <a:cubicBezTo>
                  <a:pt x="91" y="4"/>
                  <a:pt x="101" y="0"/>
                  <a:pt x="113" y="0"/>
                </a:cubicBezTo>
                <a:cubicBezTo>
                  <a:pt x="248" y="0"/>
                  <a:pt x="248" y="0"/>
                  <a:pt x="248" y="0"/>
                </a:cubicBezTo>
                <a:cubicBezTo>
                  <a:pt x="259" y="0"/>
                  <a:pt x="270" y="4"/>
                  <a:pt x="279" y="11"/>
                </a:cubicBezTo>
                <a:cubicBezTo>
                  <a:pt x="289" y="19"/>
                  <a:pt x="295" y="28"/>
                  <a:pt x="298" y="39"/>
                </a:cubicBezTo>
                <a:cubicBezTo>
                  <a:pt x="316" y="113"/>
                  <a:pt x="316" y="113"/>
                  <a:pt x="316" y="113"/>
                </a:cubicBezTo>
                <a:cubicBezTo>
                  <a:pt x="321" y="113"/>
                  <a:pt x="321" y="113"/>
                  <a:pt x="321" y="113"/>
                </a:cubicBezTo>
                <a:cubicBezTo>
                  <a:pt x="332" y="113"/>
                  <a:pt x="341" y="117"/>
                  <a:pt x="349" y="124"/>
                </a:cubicBezTo>
                <a:cubicBezTo>
                  <a:pt x="357" y="132"/>
                  <a:pt x="360" y="141"/>
                  <a:pt x="360" y="152"/>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uk-UA"/>
          </a:p>
        </xdr:txBody>
      </xdr:sp>
    </xdr:grpSp>
    <xdr:clientData/>
  </xdr:twoCellAnchor>
  <xdr:twoCellAnchor>
    <xdr:from>
      <xdr:col>9</xdr:col>
      <xdr:colOff>1579289</xdr:colOff>
      <xdr:row>16</xdr:row>
      <xdr:rowOff>18410</xdr:rowOff>
    </xdr:from>
    <xdr:to>
      <xdr:col>10</xdr:col>
      <xdr:colOff>353291</xdr:colOff>
      <xdr:row>18</xdr:row>
      <xdr:rowOff>37520</xdr:rowOff>
    </xdr:to>
    <xdr:sp macro="" textlink="">
      <xdr:nvSpPr>
        <xdr:cNvPr id="156" name="TextBox 99">
          <a:extLst>
            <a:ext uri="{FF2B5EF4-FFF2-40B4-BE49-F238E27FC236}">
              <a16:creationId xmlns:a16="http://schemas.microsoft.com/office/drawing/2014/main" id="{00000000-0008-0000-3B00-00009C000000}"/>
            </a:ext>
          </a:extLst>
        </xdr:cNvPr>
        <xdr:cNvSpPr txBox="1"/>
      </xdr:nvSpPr>
      <xdr:spPr>
        <a:xfrm>
          <a:off x="12074107" y="4399910"/>
          <a:ext cx="2566684" cy="400110"/>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600" b="1">
              <a:solidFill>
                <a:schemeClr val="tx2"/>
              </a:solidFill>
              <a:latin typeface="Poppins SemiBold" pitchFamily="2" charset="77"/>
              <a:ea typeface="League Spartan" charset="0"/>
              <a:cs typeface="Poppins SemiBold" pitchFamily="2" charset="77"/>
            </a:rPr>
            <a:t>Hurto</a:t>
          </a:r>
          <a:r>
            <a:rPr lang="en-US" sz="1600" b="1" baseline="0">
              <a:solidFill>
                <a:schemeClr val="tx2"/>
              </a:solidFill>
              <a:latin typeface="Poppins SemiBold" pitchFamily="2" charset="77"/>
              <a:ea typeface="League Spartan" charset="0"/>
              <a:cs typeface="Poppins SemiBold" pitchFamily="2" charset="77"/>
            </a:rPr>
            <a:t> de Vehículo</a:t>
          </a:r>
          <a:endParaRPr lang="en-US" sz="1600" b="1">
            <a:solidFill>
              <a:schemeClr val="tx2"/>
            </a:solidFill>
            <a:latin typeface="Poppins SemiBold" pitchFamily="2" charset="77"/>
            <a:ea typeface="League Spartan" charset="0"/>
            <a:cs typeface="Poppins SemiBold" pitchFamily="2" charset="77"/>
          </a:endParaRPr>
        </a:p>
      </xdr:txBody>
    </xdr:sp>
    <xdr:clientData/>
  </xdr:twoCellAnchor>
  <xdr:twoCellAnchor>
    <xdr:from>
      <xdr:col>10</xdr:col>
      <xdr:colOff>370479</xdr:colOff>
      <xdr:row>15</xdr:row>
      <xdr:rowOff>25826</xdr:rowOff>
    </xdr:from>
    <xdr:to>
      <xdr:col>12</xdr:col>
      <xdr:colOff>1991591</xdr:colOff>
      <xdr:row>18</xdr:row>
      <xdr:rowOff>162212</xdr:rowOff>
    </xdr:to>
    <xdr:sp macro="" textlink="">
      <xdr:nvSpPr>
        <xdr:cNvPr id="162" name="TextBox 99">
          <a:extLst>
            <a:ext uri="{FF2B5EF4-FFF2-40B4-BE49-F238E27FC236}">
              <a16:creationId xmlns:a16="http://schemas.microsoft.com/office/drawing/2014/main" id="{00000000-0008-0000-3B00-0000A2000000}"/>
            </a:ext>
          </a:extLst>
        </xdr:cNvPr>
        <xdr:cNvSpPr txBox="1"/>
      </xdr:nvSpPr>
      <xdr:spPr>
        <a:xfrm>
          <a:off x="14657979" y="4216826"/>
          <a:ext cx="3145112" cy="707886"/>
        </a:xfrm>
        <a:prstGeom prst="rect">
          <a:avLst/>
        </a:prstGeom>
        <a:noFill/>
      </xdr:spPr>
      <xdr:txBody>
        <a:bodyPr wrap="square" rtlCol="0" anchor="b" anchorCtr="0">
          <a:sp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pPr algn="ctr"/>
          <a:r>
            <a:rPr lang="en-US" sz="1600" b="1">
              <a:solidFill>
                <a:schemeClr val="tx2"/>
              </a:solidFill>
              <a:latin typeface="Poppins SemiBold" pitchFamily="2" charset="77"/>
              <a:ea typeface="League Spartan" charset="0"/>
              <a:cs typeface="Poppins SemiBold" pitchFamily="2" charset="77"/>
            </a:rPr>
            <a:t>Accidente en</a:t>
          </a:r>
          <a:r>
            <a:rPr lang="en-US" sz="1600" b="1" baseline="0">
              <a:solidFill>
                <a:schemeClr val="tx2"/>
              </a:solidFill>
              <a:latin typeface="Poppins SemiBold" pitchFamily="2" charset="77"/>
              <a:ea typeface="League Spartan" charset="0"/>
              <a:cs typeface="Poppins SemiBold" pitchFamily="2" charset="77"/>
            </a:rPr>
            <a:t> Carretera con Daño a la Propiedad</a:t>
          </a:r>
          <a:endParaRPr lang="en-US" sz="1600" b="1">
            <a:solidFill>
              <a:schemeClr val="tx2"/>
            </a:solidFill>
            <a:latin typeface="Poppins SemiBold" pitchFamily="2" charset="77"/>
            <a:ea typeface="League Spartan" charset="0"/>
            <a:cs typeface="Poppins SemiBold" pitchFamily="2" charset="77"/>
          </a:endParaRPr>
        </a:p>
      </xdr:txBody>
    </xdr:sp>
    <xdr:clientData/>
  </xdr:twoCellAnchor>
  <xdr:twoCellAnchor>
    <xdr:from>
      <xdr:col>11</xdr:col>
      <xdr:colOff>502227</xdr:colOff>
      <xdr:row>18</xdr:row>
      <xdr:rowOff>190499</xdr:rowOff>
    </xdr:from>
    <xdr:to>
      <xdr:col>12</xdr:col>
      <xdr:colOff>984422</xdr:colOff>
      <xdr:row>28</xdr:row>
      <xdr:rowOff>142776</xdr:rowOff>
    </xdr:to>
    <xdr:grpSp>
      <xdr:nvGrpSpPr>
        <xdr:cNvPr id="164" name="Grupo 163">
          <a:hlinkClick xmlns:r="http://schemas.openxmlformats.org/officeDocument/2006/relationships" r:id="rId6"/>
          <a:extLst>
            <a:ext uri="{FF2B5EF4-FFF2-40B4-BE49-F238E27FC236}">
              <a16:creationId xmlns:a16="http://schemas.microsoft.com/office/drawing/2014/main" id="{00000000-0008-0000-3B00-0000A4000000}"/>
            </a:ext>
          </a:extLst>
        </xdr:cNvPr>
        <xdr:cNvGrpSpPr/>
      </xdr:nvGrpSpPr>
      <xdr:grpSpPr>
        <a:xfrm>
          <a:off x="15534409" y="4952999"/>
          <a:ext cx="1244195" cy="1857277"/>
          <a:chOff x="15551727" y="4952999"/>
          <a:chExt cx="1244195" cy="1857277"/>
        </a:xfrm>
      </xdr:grpSpPr>
      <xdr:sp macro="" textlink="">
        <xdr:nvSpPr>
          <xdr:cNvPr id="159" name="Freeform 9">
            <a:extLst>
              <a:ext uri="{FF2B5EF4-FFF2-40B4-BE49-F238E27FC236}">
                <a16:creationId xmlns:a16="http://schemas.microsoft.com/office/drawing/2014/main" id="{00000000-0008-0000-3B00-00009F000000}"/>
              </a:ext>
            </a:extLst>
          </xdr:cNvPr>
          <xdr:cNvSpPr>
            <a:spLocks noChangeArrowheads="1"/>
          </xdr:cNvSpPr>
        </xdr:nvSpPr>
        <xdr:spPr bwMode="auto">
          <a:xfrm>
            <a:off x="15551727" y="4952999"/>
            <a:ext cx="1244195" cy="1857277"/>
          </a:xfrm>
          <a:custGeom>
            <a:avLst/>
            <a:gdLst>
              <a:gd name="T0" fmla="*/ 0 w 3025"/>
              <a:gd name="T1" fmla="*/ 1512 h 4032"/>
              <a:gd name="T2" fmla="*/ 1512 w 3025"/>
              <a:gd name="T3" fmla="*/ 0 h 4032"/>
              <a:gd name="T4" fmla="*/ 1512 w 3025"/>
              <a:gd name="T5" fmla="*/ 0 h 4032"/>
              <a:gd name="T6" fmla="*/ 1512 w 3025"/>
              <a:gd name="T7" fmla="*/ 0 h 4032"/>
              <a:gd name="T8" fmla="*/ 3024 w 3025"/>
              <a:gd name="T9" fmla="*/ 1512 h 4032"/>
              <a:gd name="T10" fmla="*/ 3024 w 3025"/>
              <a:gd name="T11" fmla="*/ 1512 h 4032"/>
              <a:gd name="T12" fmla="*/ 3024 w 3025"/>
              <a:gd name="T13" fmla="*/ 1512 h 4032"/>
              <a:gd name="T14" fmla="*/ 1512 w 3025"/>
              <a:gd name="T15" fmla="*/ 4031 h 4032"/>
              <a:gd name="T16" fmla="*/ 1512 w 3025"/>
              <a:gd name="T17" fmla="*/ 4031 h 4032"/>
              <a:gd name="T18" fmla="*/ 1512 w 3025"/>
              <a:gd name="T19" fmla="*/ 4031 h 4032"/>
              <a:gd name="T20" fmla="*/ 0 w 3025"/>
              <a:gd name="T21" fmla="*/ 1512 h 4032"/>
              <a:gd name="T22" fmla="*/ 0 w 3025"/>
              <a:gd name="T23" fmla="*/ 1512 h 40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3025" h="4032">
                <a:moveTo>
                  <a:pt x="0" y="1512"/>
                </a:moveTo>
                <a:cubicBezTo>
                  <a:pt x="0" y="677"/>
                  <a:pt x="677" y="0"/>
                  <a:pt x="1512" y="0"/>
                </a:cubicBezTo>
                <a:lnTo>
                  <a:pt x="1512" y="0"/>
                </a:lnTo>
                <a:lnTo>
                  <a:pt x="1512" y="0"/>
                </a:lnTo>
                <a:cubicBezTo>
                  <a:pt x="2347" y="0"/>
                  <a:pt x="3024" y="677"/>
                  <a:pt x="3024" y="1512"/>
                </a:cubicBezTo>
                <a:lnTo>
                  <a:pt x="3024" y="1512"/>
                </a:lnTo>
                <a:lnTo>
                  <a:pt x="3024" y="1512"/>
                </a:lnTo>
                <a:cubicBezTo>
                  <a:pt x="3024" y="2346"/>
                  <a:pt x="1512" y="4031"/>
                  <a:pt x="1512" y="4031"/>
                </a:cubicBezTo>
                <a:lnTo>
                  <a:pt x="1512" y="4031"/>
                </a:lnTo>
                <a:lnTo>
                  <a:pt x="1512" y="4031"/>
                </a:lnTo>
                <a:cubicBezTo>
                  <a:pt x="1512" y="4031"/>
                  <a:pt x="0" y="2346"/>
                  <a:pt x="0" y="1512"/>
                </a:cubicBezTo>
                <a:lnTo>
                  <a:pt x="0" y="1512"/>
                </a:lnTo>
              </a:path>
            </a:pathLst>
          </a:custGeom>
          <a:solidFill>
            <a:srgbClr val="FFFF0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60" name="Freeform 10">
            <a:extLst>
              <a:ext uri="{FF2B5EF4-FFF2-40B4-BE49-F238E27FC236}">
                <a16:creationId xmlns:a16="http://schemas.microsoft.com/office/drawing/2014/main" id="{00000000-0008-0000-3B00-0000A0000000}"/>
              </a:ext>
            </a:extLst>
          </xdr:cNvPr>
          <xdr:cNvSpPr>
            <a:spLocks noChangeArrowheads="1"/>
          </xdr:cNvSpPr>
        </xdr:nvSpPr>
        <xdr:spPr bwMode="white">
          <a:xfrm>
            <a:off x="15701283" y="5095777"/>
            <a:ext cx="956094" cy="987135"/>
          </a:xfrm>
          <a:custGeom>
            <a:avLst/>
            <a:gdLst>
              <a:gd name="T0" fmla="*/ 0 w 2017"/>
              <a:gd name="T1" fmla="*/ 1008 h 2017"/>
              <a:gd name="T2" fmla="*/ 1008 w 2017"/>
              <a:gd name="T3" fmla="*/ 0 h 2017"/>
              <a:gd name="T4" fmla="*/ 1008 w 2017"/>
              <a:gd name="T5" fmla="*/ 0 h 2017"/>
              <a:gd name="T6" fmla="*/ 1008 w 2017"/>
              <a:gd name="T7" fmla="*/ 0 h 2017"/>
              <a:gd name="T8" fmla="*/ 2016 w 2017"/>
              <a:gd name="T9" fmla="*/ 1008 h 2017"/>
              <a:gd name="T10" fmla="*/ 2016 w 2017"/>
              <a:gd name="T11" fmla="*/ 1008 h 2017"/>
              <a:gd name="T12" fmla="*/ 2016 w 2017"/>
              <a:gd name="T13" fmla="*/ 1008 h 2017"/>
              <a:gd name="T14" fmla="*/ 1008 w 2017"/>
              <a:gd name="T15" fmla="*/ 2016 h 2017"/>
              <a:gd name="T16" fmla="*/ 1008 w 2017"/>
              <a:gd name="T17" fmla="*/ 2016 h 2017"/>
              <a:gd name="T18" fmla="*/ 1008 w 2017"/>
              <a:gd name="T19" fmla="*/ 2016 h 2017"/>
              <a:gd name="T20" fmla="*/ 0 w 2017"/>
              <a:gd name="T21" fmla="*/ 1008 h 2017"/>
              <a:gd name="T22" fmla="*/ 0 w 2017"/>
              <a:gd name="T23" fmla="*/ 1008 h 20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017" h="2017">
                <a:moveTo>
                  <a:pt x="0" y="1008"/>
                </a:moveTo>
                <a:cubicBezTo>
                  <a:pt x="0" y="451"/>
                  <a:pt x="451" y="0"/>
                  <a:pt x="1008" y="0"/>
                </a:cubicBezTo>
                <a:lnTo>
                  <a:pt x="1008" y="0"/>
                </a:lnTo>
                <a:lnTo>
                  <a:pt x="1008" y="0"/>
                </a:lnTo>
                <a:cubicBezTo>
                  <a:pt x="1564" y="0"/>
                  <a:pt x="2016" y="451"/>
                  <a:pt x="2016" y="1008"/>
                </a:cubicBezTo>
                <a:lnTo>
                  <a:pt x="2016" y="1008"/>
                </a:lnTo>
                <a:lnTo>
                  <a:pt x="2016" y="1008"/>
                </a:lnTo>
                <a:cubicBezTo>
                  <a:pt x="2016" y="1564"/>
                  <a:pt x="1564" y="2016"/>
                  <a:pt x="1008" y="2016"/>
                </a:cubicBezTo>
                <a:lnTo>
                  <a:pt x="1008" y="2016"/>
                </a:lnTo>
                <a:lnTo>
                  <a:pt x="1008" y="2016"/>
                </a:lnTo>
                <a:cubicBezTo>
                  <a:pt x="451" y="2016"/>
                  <a:pt x="0" y="1564"/>
                  <a:pt x="0" y="1008"/>
                </a:cubicBezTo>
                <a:lnTo>
                  <a:pt x="0" y="1008"/>
                </a:lnTo>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6532">
              <a:latin typeface="Open Sans Light" panose="020B0306030504020204" pitchFamily="34" charset="0"/>
            </a:endParaRPr>
          </a:p>
        </xdr:txBody>
      </xdr:sp>
      <xdr:sp macro="" textlink="">
        <xdr:nvSpPr>
          <xdr:cNvPr id="163" name="Freeform 101">
            <a:extLst>
              <a:ext uri="{FF2B5EF4-FFF2-40B4-BE49-F238E27FC236}">
                <a16:creationId xmlns:a16="http://schemas.microsoft.com/office/drawing/2014/main" id="{00000000-0008-0000-3B00-0000A3000000}"/>
              </a:ext>
            </a:extLst>
          </xdr:cNvPr>
          <xdr:cNvSpPr>
            <a:spLocks noEditPoints="1"/>
          </xdr:cNvSpPr>
        </xdr:nvSpPr>
        <xdr:spPr bwMode="auto">
          <a:xfrm>
            <a:off x="15915409" y="5299364"/>
            <a:ext cx="519546" cy="559411"/>
          </a:xfrm>
          <a:custGeom>
            <a:avLst/>
            <a:gdLst>
              <a:gd name="T0" fmla="*/ 168 w 176"/>
              <a:gd name="T1" fmla="*/ 4 h 176"/>
              <a:gd name="T2" fmla="*/ 8 w 176"/>
              <a:gd name="T3" fmla="*/ 4 h 176"/>
              <a:gd name="T4" fmla="*/ 0 w 176"/>
              <a:gd name="T5" fmla="*/ 20 h 176"/>
              <a:gd name="T6" fmla="*/ 8 w 176"/>
              <a:gd name="T7" fmla="*/ 172 h 176"/>
              <a:gd name="T8" fmla="*/ 168 w 176"/>
              <a:gd name="T9" fmla="*/ 172 h 176"/>
              <a:gd name="T10" fmla="*/ 176 w 176"/>
              <a:gd name="T11" fmla="*/ 20 h 176"/>
              <a:gd name="T12" fmla="*/ 80 w 176"/>
              <a:gd name="T13" fmla="*/ 168 h 176"/>
              <a:gd name="T14" fmla="*/ 96 w 176"/>
              <a:gd name="T15" fmla="*/ 168 h 176"/>
              <a:gd name="T16" fmla="*/ 104 w 176"/>
              <a:gd name="T17" fmla="*/ 124 h 176"/>
              <a:gd name="T18" fmla="*/ 72 w 176"/>
              <a:gd name="T19" fmla="*/ 124 h 176"/>
              <a:gd name="T20" fmla="*/ 16 w 176"/>
              <a:gd name="T21" fmla="*/ 24 h 176"/>
              <a:gd name="T22" fmla="*/ 160 w 176"/>
              <a:gd name="T23" fmla="*/ 16 h 176"/>
              <a:gd name="T24" fmla="*/ 160 w 176"/>
              <a:gd name="T25" fmla="*/ 8 h 176"/>
              <a:gd name="T26" fmla="*/ 140 w 176"/>
              <a:gd name="T27" fmla="*/ 72 h 176"/>
              <a:gd name="T28" fmla="*/ 140 w 176"/>
              <a:gd name="T29" fmla="*/ 40 h 176"/>
              <a:gd name="T30" fmla="*/ 112 w 176"/>
              <a:gd name="T31" fmla="*/ 68 h 176"/>
              <a:gd name="T32" fmla="*/ 136 w 176"/>
              <a:gd name="T33" fmla="*/ 48 h 176"/>
              <a:gd name="T34" fmla="*/ 120 w 176"/>
              <a:gd name="T35" fmla="*/ 48 h 176"/>
              <a:gd name="T36" fmla="*/ 64 w 176"/>
              <a:gd name="T37" fmla="*/ 68 h 176"/>
              <a:gd name="T38" fmla="*/ 36 w 176"/>
              <a:gd name="T39" fmla="*/ 40 h 176"/>
              <a:gd name="T40" fmla="*/ 36 w 176"/>
              <a:gd name="T41" fmla="*/ 72 h 176"/>
              <a:gd name="T42" fmla="*/ 56 w 176"/>
              <a:gd name="T43" fmla="*/ 64 h 176"/>
              <a:gd name="T44" fmla="*/ 36 w 176"/>
              <a:gd name="T45" fmla="*/ 112 h 176"/>
              <a:gd name="T46" fmla="*/ 64 w 176"/>
              <a:gd name="T47" fmla="*/ 84 h 176"/>
              <a:gd name="T48" fmla="*/ 32 w 176"/>
              <a:gd name="T49" fmla="*/ 84 h 176"/>
              <a:gd name="T50" fmla="*/ 40 w 176"/>
              <a:gd name="T51" fmla="*/ 88 h 176"/>
              <a:gd name="T52" fmla="*/ 40 w 176"/>
              <a:gd name="T53" fmla="*/ 104 h 176"/>
              <a:gd name="T54" fmla="*/ 140 w 176"/>
              <a:gd name="T55" fmla="*/ 112 h 176"/>
              <a:gd name="T56" fmla="*/ 140 w 176"/>
              <a:gd name="T57" fmla="*/ 80 h 176"/>
              <a:gd name="T58" fmla="*/ 112 w 176"/>
              <a:gd name="T59" fmla="*/ 108 h 176"/>
              <a:gd name="T60" fmla="*/ 136 w 176"/>
              <a:gd name="T61" fmla="*/ 88 h 176"/>
              <a:gd name="T62" fmla="*/ 120 w 176"/>
              <a:gd name="T63" fmla="*/ 88 h 176"/>
              <a:gd name="T64" fmla="*/ 64 w 176"/>
              <a:gd name="T65" fmla="*/ 148 h 176"/>
              <a:gd name="T66" fmla="*/ 36 w 176"/>
              <a:gd name="T67" fmla="*/ 120 h 176"/>
              <a:gd name="T68" fmla="*/ 36 w 176"/>
              <a:gd name="T69" fmla="*/ 152 h 176"/>
              <a:gd name="T70" fmla="*/ 56 w 176"/>
              <a:gd name="T71" fmla="*/ 144 h 176"/>
              <a:gd name="T72" fmla="*/ 76 w 176"/>
              <a:gd name="T73" fmla="*/ 72 h 176"/>
              <a:gd name="T74" fmla="*/ 104 w 176"/>
              <a:gd name="T75" fmla="*/ 44 h 176"/>
              <a:gd name="T76" fmla="*/ 72 w 176"/>
              <a:gd name="T77" fmla="*/ 44 h 176"/>
              <a:gd name="T78" fmla="*/ 80 w 176"/>
              <a:gd name="T79" fmla="*/ 48 h 176"/>
              <a:gd name="T80" fmla="*/ 80 w 176"/>
              <a:gd name="T81" fmla="*/ 64 h 176"/>
              <a:gd name="T82" fmla="*/ 140 w 176"/>
              <a:gd name="T83" fmla="*/ 152 h 176"/>
              <a:gd name="T84" fmla="*/ 140 w 176"/>
              <a:gd name="T85" fmla="*/ 120 h 176"/>
              <a:gd name="T86" fmla="*/ 112 w 176"/>
              <a:gd name="T87" fmla="*/ 148 h 176"/>
              <a:gd name="T88" fmla="*/ 136 w 176"/>
              <a:gd name="T89" fmla="*/ 128 h 176"/>
              <a:gd name="T90" fmla="*/ 120 w 176"/>
              <a:gd name="T91" fmla="*/ 128 h 176"/>
              <a:gd name="T92" fmla="*/ 104 w 176"/>
              <a:gd name="T93" fmla="*/ 108 h 176"/>
              <a:gd name="T94" fmla="*/ 76 w 176"/>
              <a:gd name="T95" fmla="*/ 80 h 176"/>
              <a:gd name="T96" fmla="*/ 76 w 176"/>
              <a:gd name="T97" fmla="*/ 112 h 176"/>
              <a:gd name="T98" fmla="*/ 96 w 176"/>
              <a:gd name="T99" fmla="*/ 104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176" h="176">
                <a:moveTo>
                  <a:pt x="172" y="16"/>
                </a:moveTo>
                <a:cubicBezTo>
                  <a:pt x="168" y="16"/>
                  <a:pt x="168" y="16"/>
                  <a:pt x="168" y="16"/>
                </a:cubicBezTo>
                <a:cubicBezTo>
                  <a:pt x="168" y="4"/>
                  <a:pt x="168" y="4"/>
                  <a:pt x="168" y="4"/>
                </a:cubicBezTo>
                <a:cubicBezTo>
                  <a:pt x="168" y="2"/>
                  <a:pt x="166" y="0"/>
                  <a:pt x="164" y="0"/>
                </a:cubicBezTo>
                <a:cubicBezTo>
                  <a:pt x="12" y="0"/>
                  <a:pt x="12" y="0"/>
                  <a:pt x="12" y="0"/>
                </a:cubicBezTo>
                <a:cubicBezTo>
                  <a:pt x="10" y="0"/>
                  <a:pt x="8" y="2"/>
                  <a:pt x="8" y="4"/>
                </a:cubicBezTo>
                <a:cubicBezTo>
                  <a:pt x="8" y="16"/>
                  <a:pt x="8" y="16"/>
                  <a:pt x="8" y="16"/>
                </a:cubicBezTo>
                <a:cubicBezTo>
                  <a:pt x="4" y="16"/>
                  <a:pt x="4" y="16"/>
                  <a:pt x="4" y="16"/>
                </a:cubicBezTo>
                <a:cubicBezTo>
                  <a:pt x="2" y="16"/>
                  <a:pt x="0" y="18"/>
                  <a:pt x="0" y="20"/>
                </a:cubicBezTo>
                <a:cubicBezTo>
                  <a:pt x="0" y="22"/>
                  <a:pt x="2" y="24"/>
                  <a:pt x="4" y="24"/>
                </a:cubicBezTo>
                <a:cubicBezTo>
                  <a:pt x="8" y="24"/>
                  <a:pt x="8" y="24"/>
                  <a:pt x="8" y="24"/>
                </a:cubicBezTo>
                <a:cubicBezTo>
                  <a:pt x="8" y="172"/>
                  <a:pt x="8" y="172"/>
                  <a:pt x="8" y="172"/>
                </a:cubicBezTo>
                <a:cubicBezTo>
                  <a:pt x="8" y="174"/>
                  <a:pt x="10" y="176"/>
                  <a:pt x="12" y="176"/>
                </a:cubicBezTo>
                <a:cubicBezTo>
                  <a:pt x="164" y="176"/>
                  <a:pt x="164" y="176"/>
                  <a:pt x="164" y="176"/>
                </a:cubicBezTo>
                <a:cubicBezTo>
                  <a:pt x="166" y="176"/>
                  <a:pt x="168" y="174"/>
                  <a:pt x="168" y="172"/>
                </a:cubicBezTo>
                <a:cubicBezTo>
                  <a:pt x="168" y="24"/>
                  <a:pt x="168" y="24"/>
                  <a:pt x="168" y="24"/>
                </a:cubicBezTo>
                <a:cubicBezTo>
                  <a:pt x="172" y="24"/>
                  <a:pt x="172" y="24"/>
                  <a:pt x="172" y="24"/>
                </a:cubicBezTo>
                <a:cubicBezTo>
                  <a:pt x="174" y="24"/>
                  <a:pt x="176" y="22"/>
                  <a:pt x="176" y="20"/>
                </a:cubicBezTo>
                <a:cubicBezTo>
                  <a:pt x="176" y="18"/>
                  <a:pt x="174" y="16"/>
                  <a:pt x="172" y="16"/>
                </a:cubicBezTo>
                <a:moveTo>
                  <a:pt x="96" y="168"/>
                </a:moveTo>
                <a:cubicBezTo>
                  <a:pt x="80" y="168"/>
                  <a:pt x="80" y="168"/>
                  <a:pt x="80" y="168"/>
                </a:cubicBezTo>
                <a:cubicBezTo>
                  <a:pt x="80" y="128"/>
                  <a:pt x="80" y="128"/>
                  <a:pt x="80" y="128"/>
                </a:cubicBezTo>
                <a:cubicBezTo>
                  <a:pt x="96" y="128"/>
                  <a:pt x="96" y="128"/>
                  <a:pt x="96" y="128"/>
                </a:cubicBezTo>
                <a:lnTo>
                  <a:pt x="96" y="168"/>
                </a:lnTo>
                <a:close/>
                <a:moveTo>
                  <a:pt x="160" y="168"/>
                </a:moveTo>
                <a:cubicBezTo>
                  <a:pt x="104" y="168"/>
                  <a:pt x="104" y="168"/>
                  <a:pt x="104" y="168"/>
                </a:cubicBezTo>
                <a:cubicBezTo>
                  <a:pt x="104" y="124"/>
                  <a:pt x="104" y="124"/>
                  <a:pt x="104" y="124"/>
                </a:cubicBezTo>
                <a:cubicBezTo>
                  <a:pt x="104" y="122"/>
                  <a:pt x="102" y="120"/>
                  <a:pt x="100" y="120"/>
                </a:cubicBezTo>
                <a:cubicBezTo>
                  <a:pt x="76" y="120"/>
                  <a:pt x="76" y="120"/>
                  <a:pt x="76" y="120"/>
                </a:cubicBezTo>
                <a:cubicBezTo>
                  <a:pt x="74" y="120"/>
                  <a:pt x="72" y="122"/>
                  <a:pt x="72" y="124"/>
                </a:cubicBezTo>
                <a:cubicBezTo>
                  <a:pt x="72" y="168"/>
                  <a:pt x="72" y="168"/>
                  <a:pt x="72" y="168"/>
                </a:cubicBezTo>
                <a:cubicBezTo>
                  <a:pt x="16" y="168"/>
                  <a:pt x="16" y="168"/>
                  <a:pt x="16" y="168"/>
                </a:cubicBezTo>
                <a:cubicBezTo>
                  <a:pt x="16" y="24"/>
                  <a:pt x="16" y="24"/>
                  <a:pt x="16" y="24"/>
                </a:cubicBezTo>
                <a:cubicBezTo>
                  <a:pt x="160" y="24"/>
                  <a:pt x="160" y="24"/>
                  <a:pt x="160" y="24"/>
                </a:cubicBezTo>
                <a:lnTo>
                  <a:pt x="160" y="168"/>
                </a:lnTo>
                <a:close/>
                <a:moveTo>
                  <a:pt x="160" y="16"/>
                </a:moveTo>
                <a:cubicBezTo>
                  <a:pt x="16" y="16"/>
                  <a:pt x="16" y="16"/>
                  <a:pt x="16" y="16"/>
                </a:cubicBezTo>
                <a:cubicBezTo>
                  <a:pt x="16" y="8"/>
                  <a:pt x="16" y="8"/>
                  <a:pt x="16" y="8"/>
                </a:cubicBezTo>
                <a:cubicBezTo>
                  <a:pt x="160" y="8"/>
                  <a:pt x="160" y="8"/>
                  <a:pt x="160" y="8"/>
                </a:cubicBezTo>
                <a:lnTo>
                  <a:pt x="160" y="16"/>
                </a:lnTo>
                <a:close/>
                <a:moveTo>
                  <a:pt x="116" y="72"/>
                </a:moveTo>
                <a:cubicBezTo>
                  <a:pt x="140" y="72"/>
                  <a:pt x="140" y="72"/>
                  <a:pt x="140" y="72"/>
                </a:cubicBezTo>
                <a:cubicBezTo>
                  <a:pt x="142" y="72"/>
                  <a:pt x="144" y="70"/>
                  <a:pt x="144" y="68"/>
                </a:cubicBezTo>
                <a:cubicBezTo>
                  <a:pt x="144" y="44"/>
                  <a:pt x="144" y="44"/>
                  <a:pt x="144" y="44"/>
                </a:cubicBezTo>
                <a:cubicBezTo>
                  <a:pt x="144" y="42"/>
                  <a:pt x="142" y="40"/>
                  <a:pt x="140" y="40"/>
                </a:cubicBezTo>
                <a:cubicBezTo>
                  <a:pt x="116" y="40"/>
                  <a:pt x="116" y="40"/>
                  <a:pt x="116" y="40"/>
                </a:cubicBezTo>
                <a:cubicBezTo>
                  <a:pt x="114" y="40"/>
                  <a:pt x="112" y="42"/>
                  <a:pt x="112" y="44"/>
                </a:cubicBezTo>
                <a:cubicBezTo>
                  <a:pt x="112" y="68"/>
                  <a:pt x="112" y="68"/>
                  <a:pt x="112" y="68"/>
                </a:cubicBezTo>
                <a:cubicBezTo>
                  <a:pt x="112" y="70"/>
                  <a:pt x="114" y="72"/>
                  <a:pt x="116" y="72"/>
                </a:cubicBezTo>
                <a:moveTo>
                  <a:pt x="120" y="48"/>
                </a:moveTo>
                <a:cubicBezTo>
                  <a:pt x="136" y="48"/>
                  <a:pt x="136" y="48"/>
                  <a:pt x="136" y="48"/>
                </a:cubicBezTo>
                <a:cubicBezTo>
                  <a:pt x="136" y="64"/>
                  <a:pt x="136" y="64"/>
                  <a:pt x="136" y="64"/>
                </a:cubicBezTo>
                <a:cubicBezTo>
                  <a:pt x="120" y="64"/>
                  <a:pt x="120" y="64"/>
                  <a:pt x="120" y="64"/>
                </a:cubicBezTo>
                <a:lnTo>
                  <a:pt x="120" y="48"/>
                </a:lnTo>
                <a:close/>
                <a:moveTo>
                  <a:pt x="36" y="72"/>
                </a:moveTo>
                <a:cubicBezTo>
                  <a:pt x="60" y="72"/>
                  <a:pt x="60" y="72"/>
                  <a:pt x="60" y="72"/>
                </a:cubicBezTo>
                <a:cubicBezTo>
                  <a:pt x="62" y="72"/>
                  <a:pt x="64" y="70"/>
                  <a:pt x="64" y="68"/>
                </a:cubicBezTo>
                <a:cubicBezTo>
                  <a:pt x="64" y="44"/>
                  <a:pt x="64" y="44"/>
                  <a:pt x="64" y="44"/>
                </a:cubicBezTo>
                <a:cubicBezTo>
                  <a:pt x="64" y="42"/>
                  <a:pt x="62" y="40"/>
                  <a:pt x="60" y="40"/>
                </a:cubicBezTo>
                <a:cubicBezTo>
                  <a:pt x="36" y="40"/>
                  <a:pt x="36" y="40"/>
                  <a:pt x="36" y="40"/>
                </a:cubicBezTo>
                <a:cubicBezTo>
                  <a:pt x="34" y="40"/>
                  <a:pt x="32" y="42"/>
                  <a:pt x="32" y="44"/>
                </a:cubicBezTo>
                <a:cubicBezTo>
                  <a:pt x="32" y="68"/>
                  <a:pt x="32" y="68"/>
                  <a:pt x="32" y="68"/>
                </a:cubicBezTo>
                <a:cubicBezTo>
                  <a:pt x="32" y="70"/>
                  <a:pt x="34" y="72"/>
                  <a:pt x="36" y="72"/>
                </a:cubicBezTo>
                <a:moveTo>
                  <a:pt x="40" y="48"/>
                </a:moveTo>
                <a:cubicBezTo>
                  <a:pt x="56" y="48"/>
                  <a:pt x="56" y="48"/>
                  <a:pt x="56" y="48"/>
                </a:cubicBezTo>
                <a:cubicBezTo>
                  <a:pt x="56" y="64"/>
                  <a:pt x="56" y="64"/>
                  <a:pt x="56" y="64"/>
                </a:cubicBezTo>
                <a:cubicBezTo>
                  <a:pt x="40" y="64"/>
                  <a:pt x="40" y="64"/>
                  <a:pt x="40" y="64"/>
                </a:cubicBezTo>
                <a:lnTo>
                  <a:pt x="40" y="48"/>
                </a:lnTo>
                <a:close/>
                <a:moveTo>
                  <a:pt x="36" y="112"/>
                </a:moveTo>
                <a:cubicBezTo>
                  <a:pt x="60" y="112"/>
                  <a:pt x="60" y="112"/>
                  <a:pt x="60" y="112"/>
                </a:cubicBezTo>
                <a:cubicBezTo>
                  <a:pt x="62" y="112"/>
                  <a:pt x="64" y="110"/>
                  <a:pt x="64" y="108"/>
                </a:cubicBezTo>
                <a:cubicBezTo>
                  <a:pt x="64" y="84"/>
                  <a:pt x="64" y="84"/>
                  <a:pt x="64" y="84"/>
                </a:cubicBezTo>
                <a:cubicBezTo>
                  <a:pt x="64" y="82"/>
                  <a:pt x="62" y="80"/>
                  <a:pt x="60" y="80"/>
                </a:cubicBezTo>
                <a:cubicBezTo>
                  <a:pt x="36" y="80"/>
                  <a:pt x="36" y="80"/>
                  <a:pt x="36" y="80"/>
                </a:cubicBezTo>
                <a:cubicBezTo>
                  <a:pt x="34" y="80"/>
                  <a:pt x="32" y="82"/>
                  <a:pt x="32" y="84"/>
                </a:cubicBezTo>
                <a:cubicBezTo>
                  <a:pt x="32" y="108"/>
                  <a:pt x="32" y="108"/>
                  <a:pt x="32" y="108"/>
                </a:cubicBezTo>
                <a:cubicBezTo>
                  <a:pt x="32" y="110"/>
                  <a:pt x="34" y="112"/>
                  <a:pt x="36" y="112"/>
                </a:cubicBezTo>
                <a:moveTo>
                  <a:pt x="40" y="88"/>
                </a:moveTo>
                <a:cubicBezTo>
                  <a:pt x="56" y="88"/>
                  <a:pt x="56" y="88"/>
                  <a:pt x="56" y="88"/>
                </a:cubicBezTo>
                <a:cubicBezTo>
                  <a:pt x="56" y="104"/>
                  <a:pt x="56" y="104"/>
                  <a:pt x="56" y="104"/>
                </a:cubicBezTo>
                <a:cubicBezTo>
                  <a:pt x="40" y="104"/>
                  <a:pt x="40" y="104"/>
                  <a:pt x="40" y="104"/>
                </a:cubicBezTo>
                <a:lnTo>
                  <a:pt x="40" y="88"/>
                </a:lnTo>
                <a:close/>
                <a:moveTo>
                  <a:pt x="116" y="112"/>
                </a:moveTo>
                <a:cubicBezTo>
                  <a:pt x="140" y="112"/>
                  <a:pt x="140" y="112"/>
                  <a:pt x="140" y="112"/>
                </a:cubicBezTo>
                <a:cubicBezTo>
                  <a:pt x="142" y="112"/>
                  <a:pt x="144" y="110"/>
                  <a:pt x="144" y="108"/>
                </a:cubicBezTo>
                <a:cubicBezTo>
                  <a:pt x="144" y="84"/>
                  <a:pt x="144" y="84"/>
                  <a:pt x="144" y="84"/>
                </a:cubicBezTo>
                <a:cubicBezTo>
                  <a:pt x="144" y="82"/>
                  <a:pt x="142" y="80"/>
                  <a:pt x="140" y="80"/>
                </a:cubicBezTo>
                <a:cubicBezTo>
                  <a:pt x="116" y="80"/>
                  <a:pt x="116" y="80"/>
                  <a:pt x="116" y="80"/>
                </a:cubicBezTo>
                <a:cubicBezTo>
                  <a:pt x="114" y="80"/>
                  <a:pt x="112" y="82"/>
                  <a:pt x="112" y="84"/>
                </a:cubicBezTo>
                <a:cubicBezTo>
                  <a:pt x="112" y="108"/>
                  <a:pt x="112" y="108"/>
                  <a:pt x="112" y="108"/>
                </a:cubicBezTo>
                <a:cubicBezTo>
                  <a:pt x="112" y="110"/>
                  <a:pt x="114" y="112"/>
                  <a:pt x="116" y="112"/>
                </a:cubicBezTo>
                <a:moveTo>
                  <a:pt x="120" y="88"/>
                </a:moveTo>
                <a:cubicBezTo>
                  <a:pt x="136" y="88"/>
                  <a:pt x="136" y="88"/>
                  <a:pt x="136" y="88"/>
                </a:cubicBezTo>
                <a:cubicBezTo>
                  <a:pt x="136" y="104"/>
                  <a:pt x="136" y="104"/>
                  <a:pt x="136" y="104"/>
                </a:cubicBezTo>
                <a:cubicBezTo>
                  <a:pt x="120" y="104"/>
                  <a:pt x="120" y="104"/>
                  <a:pt x="120" y="104"/>
                </a:cubicBezTo>
                <a:lnTo>
                  <a:pt x="120" y="88"/>
                </a:lnTo>
                <a:close/>
                <a:moveTo>
                  <a:pt x="36" y="152"/>
                </a:moveTo>
                <a:cubicBezTo>
                  <a:pt x="60" y="152"/>
                  <a:pt x="60" y="152"/>
                  <a:pt x="60" y="152"/>
                </a:cubicBezTo>
                <a:cubicBezTo>
                  <a:pt x="62" y="152"/>
                  <a:pt x="64" y="150"/>
                  <a:pt x="64" y="148"/>
                </a:cubicBezTo>
                <a:cubicBezTo>
                  <a:pt x="64" y="124"/>
                  <a:pt x="64" y="124"/>
                  <a:pt x="64" y="124"/>
                </a:cubicBezTo>
                <a:cubicBezTo>
                  <a:pt x="64" y="122"/>
                  <a:pt x="62" y="120"/>
                  <a:pt x="60" y="120"/>
                </a:cubicBezTo>
                <a:cubicBezTo>
                  <a:pt x="36" y="120"/>
                  <a:pt x="36" y="120"/>
                  <a:pt x="36" y="120"/>
                </a:cubicBezTo>
                <a:cubicBezTo>
                  <a:pt x="34" y="120"/>
                  <a:pt x="32" y="122"/>
                  <a:pt x="32" y="124"/>
                </a:cubicBezTo>
                <a:cubicBezTo>
                  <a:pt x="32" y="148"/>
                  <a:pt x="32" y="148"/>
                  <a:pt x="32" y="148"/>
                </a:cubicBezTo>
                <a:cubicBezTo>
                  <a:pt x="32" y="150"/>
                  <a:pt x="34" y="152"/>
                  <a:pt x="36" y="152"/>
                </a:cubicBezTo>
                <a:moveTo>
                  <a:pt x="40" y="128"/>
                </a:moveTo>
                <a:cubicBezTo>
                  <a:pt x="56" y="128"/>
                  <a:pt x="56" y="128"/>
                  <a:pt x="56" y="128"/>
                </a:cubicBezTo>
                <a:cubicBezTo>
                  <a:pt x="56" y="144"/>
                  <a:pt x="56" y="144"/>
                  <a:pt x="56" y="144"/>
                </a:cubicBezTo>
                <a:cubicBezTo>
                  <a:pt x="40" y="144"/>
                  <a:pt x="40" y="144"/>
                  <a:pt x="40" y="144"/>
                </a:cubicBezTo>
                <a:lnTo>
                  <a:pt x="40" y="128"/>
                </a:lnTo>
                <a:close/>
                <a:moveTo>
                  <a:pt x="76" y="72"/>
                </a:moveTo>
                <a:cubicBezTo>
                  <a:pt x="100" y="72"/>
                  <a:pt x="100" y="72"/>
                  <a:pt x="100" y="72"/>
                </a:cubicBezTo>
                <a:cubicBezTo>
                  <a:pt x="102" y="72"/>
                  <a:pt x="104" y="70"/>
                  <a:pt x="104" y="68"/>
                </a:cubicBezTo>
                <a:cubicBezTo>
                  <a:pt x="104" y="44"/>
                  <a:pt x="104" y="44"/>
                  <a:pt x="104" y="44"/>
                </a:cubicBezTo>
                <a:cubicBezTo>
                  <a:pt x="104" y="42"/>
                  <a:pt x="102" y="40"/>
                  <a:pt x="100" y="40"/>
                </a:cubicBezTo>
                <a:cubicBezTo>
                  <a:pt x="76" y="40"/>
                  <a:pt x="76" y="40"/>
                  <a:pt x="76" y="40"/>
                </a:cubicBezTo>
                <a:cubicBezTo>
                  <a:pt x="74" y="40"/>
                  <a:pt x="72" y="42"/>
                  <a:pt x="72" y="44"/>
                </a:cubicBezTo>
                <a:cubicBezTo>
                  <a:pt x="72" y="68"/>
                  <a:pt x="72" y="68"/>
                  <a:pt x="72" y="68"/>
                </a:cubicBezTo>
                <a:cubicBezTo>
                  <a:pt x="72" y="70"/>
                  <a:pt x="74" y="72"/>
                  <a:pt x="76" y="72"/>
                </a:cubicBezTo>
                <a:moveTo>
                  <a:pt x="80" y="48"/>
                </a:moveTo>
                <a:cubicBezTo>
                  <a:pt x="96" y="48"/>
                  <a:pt x="96" y="48"/>
                  <a:pt x="96" y="48"/>
                </a:cubicBezTo>
                <a:cubicBezTo>
                  <a:pt x="96" y="64"/>
                  <a:pt x="96" y="64"/>
                  <a:pt x="96" y="64"/>
                </a:cubicBezTo>
                <a:cubicBezTo>
                  <a:pt x="80" y="64"/>
                  <a:pt x="80" y="64"/>
                  <a:pt x="80" y="64"/>
                </a:cubicBezTo>
                <a:lnTo>
                  <a:pt x="80" y="48"/>
                </a:lnTo>
                <a:close/>
                <a:moveTo>
                  <a:pt x="116" y="152"/>
                </a:moveTo>
                <a:cubicBezTo>
                  <a:pt x="140" y="152"/>
                  <a:pt x="140" y="152"/>
                  <a:pt x="140" y="152"/>
                </a:cubicBezTo>
                <a:cubicBezTo>
                  <a:pt x="142" y="152"/>
                  <a:pt x="144" y="150"/>
                  <a:pt x="144" y="148"/>
                </a:cubicBezTo>
                <a:cubicBezTo>
                  <a:pt x="144" y="124"/>
                  <a:pt x="144" y="124"/>
                  <a:pt x="144" y="124"/>
                </a:cubicBezTo>
                <a:cubicBezTo>
                  <a:pt x="144" y="122"/>
                  <a:pt x="142" y="120"/>
                  <a:pt x="140" y="120"/>
                </a:cubicBezTo>
                <a:cubicBezTo>
                  <a:pt x="116" y="120"/>
                  <a:pt x="116" y="120"/>
                  <a:pt x="116" y="120"/>
                </a:cubicBezTo>
                <a:cubicBezTo>
                  <a:pt x="114" y="120"/>
                  <a:pt x="112" y="122"/>
                  <a:pt x="112" y="124"/>
                </a:cubicBezTo>
                <a:cubicBezTo>
                  <a:pt x="112" y="148"/>
                  <a:pt x="112" y="148"/>
                  <a:pt x="112" y="148"/>
                </a:cubicBezTo>
                <a:cubicBezTo>
                  <a:pt x="112" y="150"/>
                  <a:pt x="114" y="152"/>
                  <a:pt x="116" y="152"/>
                </a:cubicBezTo>
                <a:moveTo>
                  <a:pt x="120" y="128"/>
                </a:moveTo>
                <a:cubicBezTo>
                  <a:pt x="136" y="128"/>
                  <a:pt x="136" y="128"/>
                  <a:pt x="136" y="128"/>
                </a:cubicBezTo>
                <a:cubicBezTo>
                  <a:pt x="136" y="144"/>
                  <a:pt x="136" y="144"/>
                  <a:pt x="136" y="144"/>
                </a:cubicBezTo>
                <a:cubicBezTo>
                  <a:pt x="120" y="144"/>
                  <a:pt x="120" y="144"/>
                  <a:pt x="120" y="144"/>
                </a:cubicBezTo>
                <a:lnTo>
                  <a:pt x="120" y="128"/>
                </a:lnTo>
                <a:close/>
                <a:moveTo>
                  <a:pt x="76" y="112"/>
                </a:moveTo>
                <a:cubicBezTo>
                  <a:pt x="100" y="112"/>
                  <a:pt x="100" y="112"/>
                  <a:pt x="100" y="112"/>
                </a:cubicBezTo>
                <a:cubicBezTo>
                  <a:pt x="102" y="112"/>
                  <a:pt x="104" y="110"/>
                  <a:pt x="104" y="108"/>
                </a:cubicBezTo>
                <a:cubicBezTo>
                  <a:pt x="104" y="84"/>
                  <a:pt x="104" y="84"/>
                  <a:pt x="104" y="84"/>
                </a:cubicBezTo>
                <a:cubicBezTo>
                  <a:pt x="104" y="82"/>
                  <a:pt x="102" y="80"/>
                  <a:pt x="100" y="80"/>
                </a:cubicBezTo>
                <a:cubicBezTo>
                  <a:pt x="76" y="80"/>
                  <a:pt x="76" y="80"/>
                  <a:pt x="76" y="80"/>
                </a:cubicBezTo>
                <a:cubicBezTo>
                  <a:pt x="74" y="80"/>
                  <a:pt x="72" y="82"/>
                  <a:pt x="72" y="84"/>
                </a:cubicBezTo>
                <a:cubicBezTo>
                  <a:pt x="72" y="108"/>
                  <a:pt x="72" y="108"/>
                  <a:pt x="72" y="108"/>
                </a:cubicBezTo>
                <a:cubicBezTo>
                  <a:pt x="72" y="110"/>
                  <a:pt x="74" y="112"/>
                  <a:pt x="76" y="112"/>
                </a:cubicBezTo>
                <a:moveTo>
                  <a:pt x="80" y="88"/>
                </a:moveTo>
                <a:cubicBezTo>
                  <a:pt x="96" y="88"/>
                  <a:pt x="96" y="88"/>
                  <a:pt x="96" y="88"/>
                </a:cubicBezTo>
                <a:cubicBezTo>
                  <a:pt x="96" y="104"/>
                  <a:pt x="96" y="104"/>
                  <a:pt x="96" y="104"/>
                </a:cubicBezTo>
                <a:cubicBezTo>
                  <a:pt x="80" y="104"/>
                  <a:pt x="80" y="104"/>
                  <a:pt x="80" y="104"/>
                </a:cubicBezTo>
                <a:lnTo>
                  <a:pt x="80" y="88"/>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grpSp>
    <xdr:clientData/>
  </xdr:twoCellAnchor>
  <xdr:twoCellAnchor editAs="oneCell">
    <xdr:from>
      <xdr:col>1</xdr:col>
      <xdr:colOff>138545</xdr:colOff>
      <xdr:row>1</xdr:row>
      <xdr:rowOff>225135</xdr:rowOff>
    </xdr:from>
    <xdr:to>
      <xdr:col>2</xdr:col>
      <xdr:colOff>3060581</xdr:colOff>
      <xdr:row>4</xdr:row>
      <xdr:rowOff>121225</xdr:rowOff>
    </xdr:to>
    <xdr:pic>
      <xdr:nvPicPr>
        <xdr:cNvPr id="4" name="Imagen 3">
          <a:hlinkClick xmlns:r="http://schemas.openxmlformats.org/officeDocument/2006/relationships" r:id="rId7"/>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207818" y="415635"/>
          <a:ext cx="3147172" cy="1091045"/>
        </a:xfrm>
        <a:prstGeom prst="rect">
          <a:avLst/>
        </a:prstGeom>
      </xdr:spPr>
    </xdr:pic>
    <xdr:clientData/>
  </xdr:twoCellAnchor>
  <xdr:twoCellAnchor editAs="oneCell">
    <xdr:from>
      <xdr:col>12</xdr:col>
      <xdr:colOff>467590</xdr:colOff>
      <xdr:row>1</xdr:row>
      <xdr:rowOff>207818</xdr:rowOff>
    </xdr:from>
    <xdr:to>
      <xdr:col>13</xdr:col>
      <xdr:colOff>1040992</xdr:colOff>
      <xdr:row>4</xdr:row>
      <xdr:rowOff>86591</xdr:rowOff>
    </xdr:to>
    <xdr:pic>
      <xdr:nvPicPr>
        <xdr:cNvPr id="5" name="Imagen 1">
          <a:extLst>
            <a:ext uri="{FF2B5EF4-FFF2-40B4-BE49-F238E27FC236}">
              <a16:creationId xmlns:a16="http://schemas.microsoft.com/office/drawing/2014/main" id="{00000000-0008-0000-3B00-000005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6279090" y="398318"/>
          <a:ext cx="3257720" cy="1073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238125</xdr:colOff>
      <xdr:row>2</xdr:row>
      <xdr:rowOff>138112</xdr:rowOff>
    </xdr:from>
    <xdr:to>
      <xdr:col>10</xdr:col>
      <xdr:colOff>654844</xdr:colOff>
      <xdr:row>3</xdr:row>
      <xdr:rowOff>150019</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3C00-000002000000}"/>
            </a:ext>
          </a:extLst>
        </xdr:cNvPr>
        <xdr:cNvSpPr>
          <a:spLocks noEditPoints="1"/>
        </xdr:cNvSpPr>
      </xdr:nvSpPr>
      <xdr:spPr bwMode="auto">
        <a:xfrm flipH="1">
          <a:off x="14049375" y="452437"/>
          <a:ext cx="416719" cy="40243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xdr:from>
      <xdr:col>2</xdr:col>
      <xdr:colOff>1916907</xdr:colOff>
      <xdr:row>7</xdr:row>
      <xdr:rowOff>118402</xdr:rowOff>
    </xdr:from>
    <xdr:to>
      <xdr:col>7</xdr:col>
      <xdr:colOff>476250</xdr:colOff>
      <xdr:row>25</xdr:row>
      <xdr:rowOff>333374</xdr:rowOff>
    </xdr:to>
    <xdr:grpSp>
      <xdr:nvGrpSpPr>
        <xdr:cNvPr id="42" name="Grupo 41">
          <a:extLst>
            <a:ext uri="{FF2B5EF4-FFF2-40B4-BE49-F238E27FC236}">
              <a16:creationId xmlns:a16="http://schemas.microsoft.com/office/drawing/2014/main" id="{00000000-0008-0000-3C00-00002A000000}"/>
            </a:ext>
          </a:extLst>
        </xdr:cNvPr>
        <xdr:cNvGrpSpPr/>
      </xdr:nvGrpSpPr>
      <xdr:grpSpPr>
        <a:xfrm>
          <a:off x="2214563" y="2178183"/>
          <a:ext cx="7346156" cy="10597222"/>
          <a:chOff x="0" y="119033"/>
          <a:chExt cx="6172200" cy="7791479"/>
        </a:xfrm>
      </xdr:grpSpPr>
      <xdr:sp macro="" textlink="">
        <xdr:nvSpPr>
          <xdr:cNvPr id="43" name="AutoShape 3">
            <a:extLst>
              <a:ext uri="{FF2B5EF4-FFF2-40B4-BE49-F238E27FC236}">
                <a16:creationId xmlns:a16="http://schemas.microsoft.com/office/drawing/2014/main" id="{00000000-0008-0000-3C00-00002B000000}"/>
              </a:ext>
            </a:extLst>
          </xdr:cNvPr>
          <xdr:cNvSpPr>
            <a:spLocks noChangeArrowheads="1"/>
          </xdr:cNvSpPr>
        </xdr:nvSpPr>
        <xdr:spPr bwMode="auto">
          <a:xfrm>
            <a:off x="752475" y="454025"/>
            <a:ext cx="1570038" cy="358775"/>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000">
                <a:latin typeface="Arial" panose="020B0604020202020204" pitchFamily="34" charset="0"/>
                <a:cs typeface="Times New Roman" panose="02020603050405020304" pitchFamily="18" charset="0"/>
              </a:rPr>
              <a:t>Ataque Grupo</a:t>
            </a:r>
            <a:r>
              <a:rPr lang="es-ES" altLang="es-CO" sz="1000" baseline="0">
                <a:latin typeface="Arial" panose="020B0604020202020204" pitchFamily="34" charset="0"/>
                <a:cs typeface="Times New Roman" panose="02020603050405020304" pitchFamily="18" charset="0"/>
              </a:rPr>
              <a:t> Armado</a:t>
            </a:r>
            <a:endParaRPr lang="es-ES" altLang="es-CO" sz="1000">
              <a:latin typeface="Arial" panose="020B0604020202020204" pitchFamily="34" charset="0"/>
            </a:endParaRPr>
          </a:p>
        </xdr:txBody>
      </xdr:sp>
      <xdr:sp macro="" textlink="">
        <xdr:nvSpPr>
          <xdr:cNvPr id="44" name="AutoShape 4">
            <a:extLst>
              <a:ext uri="{FF2B5EF4-FFF2-40B4-BE49-F238E27FC236}">
                <a16:creationId xmlns:a16="http://schemas.microsoft.com/office/drawing/2014/main" id="{00000000-0008-0000-3C00-00002C000000}"/>
              </a:ext>
            </a:extLst>
          </xdr:cNvPr>
          <xdr:cNvSpPr>
            <a:spLocks noChangeArrowheads="1"/>
          </xdr:cNvSpPr>
        </xdr:nvSpPr>
        <xdr:spPr bwMode="auto">
          <a:xfrm>
            <a:off x="654050" y="1139825"/>
            <a:ext cx="1766887" cy="638873"/>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000">
                <a:latin typeface="Arial" panose="020B0604020202020204" pitchFamily="34" charset="0"/>
                <a:cs typeface="Times New Roman" panose="02020603050405020304" pitchFamily="18" charset="0"/>
              </a:rPr>
              <a:t>Evacue el vehículo y aléjese de este </a:t>
            </a:r>
            <a:endParaRPr lang="es-MX" altLang="es-CO" sz="1000">
              <a:latin typeface="Arial" panose="020B0604020202020204" pitchFamily="34" charset="0"/>
              <a:cs typeface="Times New Roman" panose="02020603050405020304" pitchFamily="18" charset="0"/>
            </a:endParaRPr>
          </a:p>
          <a:p>
            <a:pPr algn="ctr" eaLnBrk="1" hangingPunct="1">
              <a:spcBef>
                <a:spcPct val="0"/>
              </a:spcBef>
              <a:buFontTx/>
              <a:buNone/>
            </a:pPr>
            <a:r>
              <a:rPr lang="es-ES" altLang="es-CO" sz="1000">
                <a:latin typeface="Arial" panose="020B0604020202020204" pitchFamily="34" charset="0"/>
                <a:cs typeface="Times New Roman" panose="02020603050405020304" pitchFamily="18" charset="0"/>
              </a:rPr>
              <a:t>¡la prioridad es su vida¡</a:t>
            </a:r>
            <a:endParaRPr lang="es-CO" altLang="es-CO" sz="1000">
              <a:latin typeface="Arial" panose="020B0604020202020204" pitchFamily="34" charset="0"/>
            </a:endParaRPr>
          </a:p>
        </xdr:txBody>
      </xdr:sp>
      <xdr:sp macro="" textlink="">
        <xdr:nvSpPr>
          <xdr:cNvPr id="45" name="AutoShape 5">
            <a:extLst>
              <a:ext uri="{FF2B5EF4-FFF2-40B4-BE49-F238E27FC236}">
                <a16:creationId xmlns:a16="http://schemas.microsoft.com/office/drawing/2014/main" id="{00000000-0008-0000-3C00-00002D000000}"/>
              </a:ext>
            </a:extLst>
          </xdr:cNvPr>
          <xdr:cNvSpPr>
            <a:spLocks noChangeArrowheads="1"/>
          </xdr:cNvSpPr>
        </xdr:nvSpPr>
        <xdr:spPr bwMode="auto">
          <a:xfrm>
            <a:off x="3043238" y="1152842"/>
            <a:ext cx="2666048" cy="609600"/>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000">
                <a:latin typeface="Arial" panose="020B0604020202020204" pitchFamily="34" charset="0"/>
                <a:cs typeface="Times New Roman" panose="02020603050405020304" pitchFamily="18" charset="0"/>
              </a:rPr>
              <a:t>Busque un lugar seguro para protegerse en lo posible lejos de los vehículos y de los focos de ataque</a:t>
            </a:r>
            <a:endParaRPr lang="es-ES" altLang="es-CO" sz="1000">
              <a:latin typeface="Arial" panose="020B0604020202020204" pitchFamily="34" charset="0"/>
            </a:endParaRPr>
          </a:p>
        </xdr:txBody>
      </xdr:sp>
      <xdr:sp macro="" textlink="">
        <xdr:nvSpPr>
          <xdr:cNvPr id="46" name="AutoShape 6">
            <a:extLst>
              <a:ext uri="{FF2B5EF4-FFF2-40B4-BE49-F238E27FC236}">
                <a16:creationId xmlns:a16="http://schemas.microsoft.com/office/drawing/2014/main" id="{00000000-0008-0000-3C00-00002E000000}"/>
              </a:ext>
            </a:extLst>
          </xdr:cNvPr>
          <xdr:cNvSpPr>
            <a:spLocks noChangeArrowheads="1"/>
          </xdr:cNvSpPr>
        </xdr:nvSpPr>
        <xdr:spPr bwMode="auto">
          <a:xfrm>
            <a:off x="3645695" y="2043112"/>
            <a:ext cx="1434915" cy="609600"/>
          </a:xfrm>
          <a:prstGeom prst="diamond">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0"/>
              </a:spcBef>
              <a:buFontTx/>
              <a:buNone/>
            </a:pPr>
            <a:r>
              <a:rPr lang="es-ES" altLang="es-CO" sz="700">
                <a:latin typeface="Arial" panose="020B0604020202020204" pitchFamily="34" charset="0"/>
                <a:cs typeface="Times New Roman" panose="02020603050405020304" pitchFamily="18" charset="0"/>
              </a:rPr>
              <a:t>Escucha</a:t>
            </a:r>
            <a:endParaRPr lang="es-CO" altLang="es-CO" sz="700">
              <a:latin typeface="Arial" panose="020B0604020202020204" pitchFamily="34" charset="0"/>
            </a:endParaRPr>
          </a:p>
          <a:p>
            <a:pPr>
              <a:spcBef>
                <a:spcPct val="0"/>
              </a:spcBef>
              <a:buFontTx/>
              <a:buNone/>
            </a:pPr>
            <a:r>
              <a:rPr lang="es-ES" altLang="es-CO" sz="700">
                <a:latin typeface="Arial" panose="020B0604020202020204" pitchFamily="34" charset="0"/>
                <a:cs typeface="Times New Roman" panose="02020603050405020304" pitchFamily="18" charset="0"/>
              </a:rPr>
              <a:t>Disparos</a:t>
            </a:r>
            <a:r>
              <a:rPr lang="es-MX" altLang="es-CO" sz="700">
                <a:latin typeface="Arial" panose="020B0604020202020204" pitchFamily="34" charset="0"/>
                <a:cs typeface="Times New Roman" panose="02020603050405020304" pitchFamily="18" charset="0"/>
              </a:rPr>
              <a:t>?</a:t>
            </a:r>
            <a:endParaRPr lang="es-ES" altLang="es-CO" sz="700">
              <a:latin typeface="Arial" panose="020B0604020202020204" pitchFamily="34" charset="0"/>
            </a:endParaRPr>
          </a:p>
        </xdr:txBody>
      </xdr:sp>
      <xdr:sp macro="" textlink="">
        <xdr:nvSpPr>
          <xdr:cNvPr id="47" name="Rectangle 7">
            <a:extLst>
              <a:ext uri="{FF2B5EF4-FFF2-40B4-BE49-F238E27FC236}">
                <a16:creationId xmlns:a16="http://schemas.microsoft.com/office/drawing/2014/main" id="{00000000-0008-0000-3C00-00002F000000}"/>
              </a:ext>
            </a:extLst>
          </xdr:cNvPr>
          <xdr:cNvSpPr>
            <a:spLocks noChangeArrowheads="1"/>
          </xdr:cNvSpPr>
        </xdr:nvSpPr>
        <xdr:spPr bwMode="auto">
          <a:xfrm>
            <a:off x="2057400" y="2805112"/>
            <a:ext cx="1349375" cy="646113"/>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000">
                <a:latin typeface="Arial" panose="020B0604020202020204" pitchFamily="34" charset="0"/>
                <a:cs typeface="Times New Roman" panose="02020603050405020304" pitchFamily="18" charset="0"/>
              </a:rPr>
              <a:t>Cerciórese que el ataque halla pasado antes de salir</a:t>
            </a:r>
            <a:endParaRPr lang="es-ES" altLang="es-CO" sz="1000">
              <a:latin typeface="Arial" panose="020B0604020202020204" pitchFamily="34" charset="0"/>
            </a:endParaRPr>
          </a:p>
        </xdr:txBody>
      </xdr:sp>
      <xdr:sp macro="" textlink="">
        <xdr:nvSpPr>
          <xdr:cNvPr id="48" name="Rectangle 8">
            <a:extLst>
              <a:ext uri="{FF2B5EF4-FFF2-40B4-BE49-F238E27FC236}">
                <a16:creationId xmlns:a16="http://schemas.microsoft.com/office/drawing/2014/main" id="{00000000-0008-0000-3C00-000030000000}"/>
              </a:ext>
            </a:extLst>
          </xdr:cNvPr>
          <xdr:cNvSpPr>
            <a:spLocks noChangeArrowheads="1"/>
          </xdr:cNvSpPr>
        </xdr:nvSpPr>
        <xdr:spPr bwMode="auto">
          <a:xfrm>
            <a:off x="211136" y="119033"/>
            <a:ext cx="5837619" cy="208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300" b="1">
                <a:solidFill>
                  <a:schemeClr val="tx1"/>
                </a:solidFill>
                <a:latin typeface="Arial" panose="020B0604020202020204" pitchFamily="34" charset="0"/>
                <a:cs typeface="Times New Roman" panose="02020603050405020304" pitchFamily="18" charset="0"/>
              </a:rPr>
              <a:t>ATAQUE CON</a:t>
            </a:r>
            <a:r>
              <a:rPr lang="es-ES" altLang="es-CO" sz="1300" b="1" baseline="0">
                <a:solidFill>
                  <a:schemeClr val="tx1"/>
                </a:solidFill>
                <a:latin typeface="Arial" panose="020B0604020202020204" pitchFamily="34" charset="0"/>
                <a:cs typeface="Times New Roman" panose="02020603050405020304" pitchFamily="18" charset="0"/>
              </a:rPr>
              <a:t> ALTERACIÓN DEL ORDEN PÚBLICO</a:t>
            </a:r>
            <a:endParaRPr lang="es-ES" altLang="es-CO" sz="1300" b="1">
              <a:solidFill>
                <a:schemeClr val="tx1"/>
              </a:solidFill>
              <a:latin typeface="Arial" panose="020B0604020202020204" pitchFamily="34" charset="0"/>
              <a:cs typeface="Times New Roman" panose="02020603050405020304" pitchFamily="18" charset="0"/>
            </a:endParaRPr>
          </a:p>
        </xdr:txBody>
      </xdr:sp>
      <xdr:sp macro="" textlink="">
        <xdr:nvSpPr>
          <xdr:cNvPr id="49" name="AutoShape 9">
            <a:extLst>
              <a:ext uri="{FF2B5EF4-FFF2-40B4-BE49-F238E27FC236}">
                <a16:creationId xmlns:a16="http://schemas.microsoft.com/office/drawing/2014/main" id="{00000000-0008-0000-3C00-000031000000}"/>
              </a:ext>
            </a:extLst>
          </xdr:cNvPr>
          <xdr:cNvSpPr>
            <a:spLocks noChangeArrowheads="1"/>
          </xdr:cNvSpPr>
        </xdr:nvSpPr>
        <xdr:spPr bwMode="auto">
          <a:xfrm>
            <a:off x="1729264" y="4005262"/>
            <a:ext cx="1999774" cy="609600"/>
          </a:xfrm>
          <a:prstGeom prst="flowChartDecision">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800">
                <a:latin typeface="Arial" panose="020B0604020202020204" pitchFamily="34" charset="0"/>
                <a:cs typeface="Times New Roman" panose="02020603050405020304" pitchFamily="18" charset="0"/>
              </a:rPr>
              <a:t>Hay presencia de ejercito o policía</a:t>
            </a:r>
            <a:r>
              <a:rPr lang="es-MX" altLang="es-CO" sz="800">
                <a:latin typeface="Arial" panose="020B0604020202020204" pitchFamily="34" charset="0"/>
                <a:cs typeface="Times New Roman" panose="02020603050405020304" pitchFamily="18" charset="0"/>
              </a:rPr>
              <a:t>?</a:t>
            </a:r>
            <a:endParaRPr lang="es-ES" altLang="es-CO" sz="800">
              <a:latin typeface="Arial" panose="020B0604020202020204" pitchFamily="34" charset="0"/>
            </a:endParaRPr>
          </a:p>
        </xdr:txBody>
      </xdr:sp>
      <xdr:sp macro="" textlink="">
        <xdr:nvSpPr>
          <xdr:cNvPr id="50" name="Rectangle 10">
            <a:extLst>
              <a:ext uri="{FF2B5EF4-FFF2-40B4-BE49-F238E27FC236}">
                <a16:creationId xmlns:a16="http://schemas.microsoft.com/office/drawing/2014/main" id="{00000000-0008-0000-3C00-000032000000}"/>
              </a:ext>
            </a:extLst>
          </xdr:cNvPr>
          <xdr:cNvSpPr>
            <a:spLocks noChangeArrowheads="1"/>
          </xdr:cNvSpPr>
        </xdr:nvSpPr>
        <xdr:spPr bwMode="auto">
          <a:xfrm>
            <a:off x="115729" y="4087812"/>
            <a:ext cx="1322546" cy="441325"/>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800">
                <a:latin typeface="Arial" panose="020B0604020202020204" pitchFamily="34" charset="0"/>
                <a:cs typeface="Times New Roman" panose="02020603050405020304" pitchFamily="18" charset="0"/>
              </a:rPr>
              <a:t>Acate las ordenes de las autoridades</a:t>
            </a:r>
            <a:endParaRPr lang="es-ES" altLang="es-CO" sz="800">
              <a:latin typeface="Arial" panose="020B0604020202020204" pitchFamily="34" charset="0"/>
            </a:endParaRPr>
          </a:p>
        </xdr:txBody>
      </xdr:sp>
      <xdr:sp macro="" textlink="">
        <xdr:nvSpPr>
          <xdr:cNvPr id="51" name="AutoShape 11">
            <a:extLst>
              <a:ext uri="{FF2B5EF4-FFF2-40B4-BE49-F238E27FC236}">
                <a16:creationId xmlns:a16="http://schemas.microsoft.com/office/drawing/2014/main" id="{00000000-0008-0000-3C00-000033000000}"/>
              </a:ext>
            </a:extLst>
          </xdr:cNvPr>
          <xdr:cNvSpPr>
            <a:spLocks noChangeArrowheads="1"/>
          </xdr:cNvSpPr>
        </xdr:nvSpPr>
        <xdr:spPr bwMode="auto">
          <a:xfrm>
            <a:off x="2051050" y="4976812"/>
            <a:ext cx="1365250" cy="266700"/>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900">
                <a:latin typeface="Arial" panose="020B0604020202020204" pitchFamily="34" charset="0"/>
                <a:cs typeface="Times New Roman" panose="02020603050405020304" pitchFamily="18" charset="0"/>
              </a:rPr>
              <a:t>No oponga resistencia</a:t>
            </a:r>
            <a:endParaRPr lang="es-ES" altLang="es-CO" sz="1800">
              <a:latin typeface="Arial" panose="020B0604020202020204" pitchFamily="34" charset="0"/>
            </a:endParaRPr>
          </a:p>
        </xdr:txBody>
      </xdr:sp>
      <xdr:sp macro="" textlink="">
        <xdr:nvSpPr>
          <xdr:cNvPr id="52" name="Rectangle 13">
            <a:extLst>
              <a:ext uri="{FF2B5EF4-FFF2-40B4-BE49-F238E27FC236}">
                <a16:creationId xmlns:a16="http://schemas.microsoft.com/office/drawing/2014/main" id="{00000000-0008-0000-3C00-000034000000}"/>
              </a:ext>
            </a:extLst>
          </xdr:cNvPr>
          <xdr:cNvSpPr>
            <a:spLocks noChangeArrowheads="1"/>
          </xdr:cNvSpPr>
        </xdr:nvSpPr>
        <xdr:spPr bwMode="auto">
          <a:xfrm>
            <a:off x="1841500" y="5548312"/>
            <a:ext cx="1766888" cy="5334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000">
                <a:latin typeface="Arial" panose="020B0604020202020204" pitchFamily="34" charset="0"/>
                <a:cs typeface="Times New Roman" panose="02020603050405020304" pitchFamily="18" charset="0"/>
              </a:rPr>
              <a:t>Posterior al evento, </a:t>
            </a:r>
            <a:r>
              <a:rPr lang="es-ES" altLang="es-CO" sz="1000">
                <a:latin typeface="Arial" panose="020B0604020202020204" pitchFamily="34" charset="0"/>
                <a:cs typeface="Times New Roman" panose="02020603050405020304" pitchFamily="18" charset="0"/>
              </a:rPr>
              <a:t>revise </a:t>
            </a:r>
            <a:r>
              <a:rPr lang="es-MX" altLang="es-CO" sz="1000">
                <a:latin typeface="Arial" panose="020B0604020202020204" pitchFamily="34" charset="0"/>
                <a:cs typeface="Times New Roman" panose="02020603050405020304" pitchFamily="18" charset="0"/>
              </a:rPr>
              <a:t>y evalué los daños al vehículo</a:t>
            </a:r>
            <a:endParaRPr lang="es-ES" altLang="es-CO" sz="1000">
              <a:latin typeface="Arial" panose="020B0604020202020204" pitchFamily="34" charset="0"/>
            </a:endParaRPr>
          </a:p>
        </xdr:txBody>
      </xdr:sp>
      <xdr:sp macro="" textlink="">
        <xdr:nvSpPr>
          <xdr:cNvPr id="53" name="Rectangle 14">
            <a:extLst>
              <a:ext uri="{FF2B5EF4-FFF2-40B4-BE49-F238E27FC236}">
                <a16:creationId xmlns:a16="http://schemas.microsoft.com/office/drawing/2014/main" id="{00000000-0008-0000-3C00-000035000000}"/>
              </a:ext>
            </a:extLst>
          </xdr:cNvPr>
          <xdr:cNvSpPr>
            <a:spLocks noChangeArrowheads="1"/>
          </xdr:cNvSpPr>
        </xdr:nvSpPr>
        <xdr:spPr bwMode="auto">
          <a:xfrm>
            <a:off x="1924050" y="6496050"/>
            <a:ext cx="1601788" cy="271462"/>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000">
                <a:latin typeface="Arial" panose="020B0604020202020204" pitchFamily="34" charset="0"/>
                <a:cs typeface="Times New Roman" panose="02020603050405020304" pitchFamily="18" charset="0"/>
              </a:rPr>
              <a:t>Reporte el evento</a:t>
            </a:r>
            <a:endParaRPr lang="es-ES" altLang="es-CO" sz="1800">
              <a:latin typeface="Arial" panose="020B0604020202020204" pitchFamily="34" charset="0"/>
            </a:endParaRPr>
          </a:p>
        </xdr:txBody>
      </xdr:sp>
      <xdr:sp macro="" textlink="">
        <xdr:nvSpPr>
          <xdr:cNvPr id="54" name="AutoShape 15">
            <a:extLst>
              <a:ext uri="{FF2B5EF4-FFF2-40B4-BE49-F238E27FC236}">
                <a16:creationId xmlns:a16="http://schemas.microsoft.com/office/drawing/2014/main" id="{00000000-0008-0000-3C00-000036000000}"/>
              </a:ext>
            </a:extLst>
          </xdr:cNvPr>
          <xdr:cNvSpPr>
            <a:spLocks noChangeArrowheads="1"/>
          </xdr:cNvSpPr>
        </xdr:nvSpPr>
        <xdr:spPr bwMode="auto">
          <a:xfrm>
            <a:off x="2024063" y="7037387"/>
            <a:ext cx="1404937" cy="338201"/>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900">
                <a:latin typeface="Arial" panose="020B0604020202020204" pitchFamily="34" charset="0"/>
                <a:cs typeface="Times New Roman" panose="02020603050405020304" pitchFamily="18" charset="0"/>
              </a:rPr>
              <a:t>Espere instrucciones</a:t>
            </a:r>
            <a:endParaRPr lang="es-ES" altLang="es-CO" sz="1800">
              <a:latin typeface="Arial" panose="020B0604020202020204" pitchFamily="34" charset="0"/>
            </a:endParaRPr>
          </a:p>
        </xdr:txBody>
      </xdr:sp>
      <xdr:cxnSp macro="">
        <xdr:nvCxnSpPr>
          <xdr:cNvPr id="55" name="AutoShape 16">
            <a:extLst>
              <a:ext uri="{FF2B5EF4-FFF2-40B4-BE49-F238E27FC236}">
                <a16:creationId xmlns:a16="http://schemas.microsoft.com/office/drawing/2014/main" id="{00000000-0008-0000-3C00-000037000000}"/>
              </a:ext>
            </a:extLst>
          </xdr:cNvPr>
          <xdr:cNvCxnSpPr>
            <a:cxnSpLocks noChangeShapeType="1"/>
            <a:stCxn id="43" idx="2"/>
            <a:endCxn id="44" idx="0"/>
          </xdr:cNvCxnSpPr>
        </xdr:nvCxnSpPr>
        <xdr:spPr bwMode="auto">
          <a:xfrm>
            <a:off x="1537494" y="812800"/>
            <a:ext cx="0" cy="327025"/>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6" name="AutoShape 18">
            <a:extLst>
              <a:ext uri="{FF2B5EF4-FFF2-40B4-BE49-F238E27FC236}">
                <a16:creationId xmlns:a16="http://schemas.microsoft.com/office/drawing/2014/main" id="{00000000-0008-0000-3C00-000038000000}"/>
              </a:ext>
            </a:extLst>
          </xdr:cNvPr>
          <xdr:cNvCxnSpPr>
            <a:cxnSpLocks noChangeShapeType="1"/>
            <a:stCxn id="45" idx="2"/>
            <a:endCxn id="46" idx="0"/>
          </xdr:cNvCxnSpPr>
        </xdr:nvCxnSpPr>
        <xdr:spPr bwMode="auto">
          <a:xfrm flipH="1">
            <a:off x="4363153" y="1762442"/>
            <a:ext cx="13109" cy="28067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7" name="AutoShape 19">
            <a:extLst>
              <a:ext uri="{FF2B5EF4-FFF2-40B4-BE49-F238E27FC236}">
                <a16:creationId xmlns:a16="http://schemas.microsoft.com/office/drawing/2014/main" id="{00000000-0008-0000-3C00-000039000000}"/>
              </a:ext>
            </a:extLst>
          </xdr:cNvPr>
          <xdr:cNvCxnSpPr>
            <a:cxnSpLocks noChangeShapeType="1"/>
            <a:stCxn id="46" idx="2"/>
            <a:endCxn id="69" idx="1"/>
          </xdr:cNvCxnSpPr>
        </xdr:nvCxnSpPr>
        <xdr:spPr bwMode="auto">
          <a:xfrm rot="5400000">
            <a:off x="4067527" y="2928585"/>
            <a:ext cx="571500" cy="19753"/>
          </a:xfrm>
          <a:prstGeom prst="bentConnector4">
            <a:avLst>
              <a:gd name="adj1" fmla="val 33333"/>
              <a:gd name="adj2" fmla="val 1662329"/>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58" name="Text Box 20">
            <a:extLst>
              <a:ext uri="{FF2B5EF4-FFF2-40B4-BE49-F238E27FC236}">
                <a16:creationId xmlns:a16="http://schemas.microsoft.com/office/drawing/2014/main" id="{00000000-0008-0000-3C00-00003A000000}"/>
              </a:ext>
            </a:extLst>
          </xdr:cNvPr>
          <xdr:cNvSpPr txBox="1">
            <a:spLocks noChangeArrowheads="1"/>
          </xdr:cNvSpPr>
        </xdr:nvSpPr>
        <xdr:spPr bwMode="auto">
          <a:xfrm>
            <a:off x="4279738" y="2661094"/>
            <a:ext cx="361950"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cxnSp macro="">
        <xdr:nvCxnSpPr>
          <xdr:cNvPr id="59" name="AutoShape 21">
            <a:extLst>
              <a:ext uri="{FF2B5EF4-FFF2-40B4-BE49-F238E27FC236}">
                <a16:creationId xmlns:a16="http://schemas.microsoft.com/office/drawing/2014/main" id="{00000000-0008-0000-3C00-00003B000000}"/>
              </a:ext>
            </a:extLst>
          </xdr:cNvPr>
          <xdr:cNvCxnSpPr>
            <a:cxnSpLocks noChangeShapeType="1"/>
            <a:stCxn id="46" idx="1"/>
            <a:endCxn id="47" idx="0"/>
          </xdr:cNvCxnSpPr>
        </xdr:nvCxnSpPr>
        <xdr:spPr bwMode="auto">
          <a:xfrm rot="10800000" flipV="1">
            <a:off x="2732088" y="2347912"/>
            <a:ext cx="913607" cy="457201"/>
          </a:xfrm>
          <a:prstGeom prst="bentConnector2">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cxnSp macro="">
        <xdr:nvCxnSpPr>
          <xdr:cNvPr id="60" name="AutoShape 22">
            <a:extLst>
              <a:ext uri="{FF2B5EF4-FFF2-40B4-BE49-F238E27FC236}">
                <a16:creationId xmlns:a16="http://schemas.microsoft.com/office/drawing/2014/main" id="{00000000-0008-0000-3C00-00003C000000}"/>
              </a:ext>
            </a:extLst>
          </xdr:cNvPr>
          <xdr:cNvCxnSpPr>
            <a:cxnSpLocks noChangeShapeType="1"/>
            <a:stCxn id="47" idx="2"/>
            <a:endCxn id="49" idx="0"/>
          </xdr:cNvCxnSpPr>
        </xdr:nvCxnSpPr>
        <xdr:spPr bwMode="auto">
          <a:xfrm flipH="1">
            <a:off x="2729151" y="3451226"/>
            <a:ext cx="2938" cy="554036"/>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1" name="Text Box 23">
            <a:extLst>
              <a:ext uri="{FF2B5EF4-FFF2-40B4-BE49-F238E27FC236}">
                <a16:creationId xmlns:a16="http://schemas.microsoft.com/office/drawing/2014/main" id="{00000000-0008-0000-3C00-00003D000000}"/>
              </a:ext>
            </a:extLst>
          </xdr:cNvPr>
          <xdr:cNvSpPr txBox="1">
            <a:spLocks noChangeArrowheads="1"/>
          </xdr:cNvSpPr>
        </xdr:nvSpPr>
        <xdr:spPr bwMode="auto">
          <a:xfrm>
            <a:off x="2895600" y="2424112"/>
            <a:ext cx="457200" cy="246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cxnSp macro="">
        <xdr:nvCxnSpPr>
          <xdr:cNvPr id="62" name="AutoShape 24">
            <a:extLst>
              <a:ext uri="{FF2B5EF4-FFF2-40B4-BE49-F238E27FC236}">
                <a16:creationId xmlns:a16="http://schemas.microsoft.com/office/drawing/2014/main" id="{00000000-0008-0000-3C00-00003E000000}"/>
              </a:ext>
            </a:extLst>
          </xdr:cNvPr>
          <xdr:cNvCxnSpPr>
            <a:cxnSpLocks noChangeShapeType="1"/>
            <a:stCxn id="49" idx="1"/>
            <a:endCxn id="50" idx="3"/>
          </xdr:cNvCxnSpPr>
        </xdr:nvCxnSpPr>
        <xdr:spPr bwMode="auto">
          <a:xfrm flipH="1" flipV="1">
            <a:off x="1438275" y="4308475"/>
            <a:ext cx="290988" cy="1587"/>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3" name="Text Box 25">
            <a:extLst>
              <a:ext uri="{FF2B5EF4-FFF2-40B4-BE49-F238E27FC236}">
                <a16:creationId xmlns:a16="http://schemas.microsoft.com/office/drawing/2014/main" id="{00000000-0008-0000-3C00-00003F000000}"/>
              </a:ext>
            </a:extLst>
          </xdr:cNvPr>
          <xdr:cNvSpPr txBox="1">
            <a:spLocks noChangeArrowheads="1"/>
          </xdr:cNvSpPr>
        </xdr:nvSpPr>
        <xdr:spPr bwMode="auto">
          <a:xfrm>
            <a:off x="1524000" y="4100512"/>
            <a:ext cx="457200" cy="246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cxnSp macro="">
        <xdr:nvCxnSpPr>
          <xdr:cNvPr id="64" name="AutoShape 26">
            <a:extLst>
              <a:ext uri="{FF2B5EF4-FFF2-40B4-BE49-F238E27FC236}">
                <a16:creationId xmlns:a16="http://schemas.microsoft.com/office/drawing/2014/main" id="{00000000-0008-0000-3C00-000040000000}"/>
              </a:ext>
            </a:extLst>
          </xdr:cNvPr>
          <xdr:cNvCxnSpPr>
            <a:cxnSpLocks noChangeShapeType="1"/>
            <a:stCxn id="49" idx="2"/>
            <a:endCxn id="51" idx="0"/>
          </xdr:cNvCxnSpPr>
        </xdr:nvCxnSpPr>
        <xdr:spPr bwMode="auto">
          <a:xfrm>
            <a:off x="2729151" y="4614862"/>
            <a:ext cx="4524" cy="36195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5" name="Text Box 27">
            <a:extLst>
              <a:ext uri="{FF2B5EF4-FFF2-40B4-BE49-F238E27FC236}">
                <a16:creationId xmlns:a16="http://schemas.microsoft.com/office/drawing/2014/main" id="{00000000-0008-0000-3C00-000041000000}"/>
              </a:ext>
            </a:extLst>
          </xdr:cNvPr>
          <xdr:cNvSpPr txBox="1">
            <a:spLocks noChangeArrowheads="1"/>
          </xdr:cNvSpPr>
        </xdr:nvSpPr>
        <xdr:spPr bwMode="auto">
          <a:xfrm>
            <a:off x="2667000" y="4633912"/>
            <a:ext cx="457200" cy="246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cxnSp macro="">
        <xdr:nvCxnSpPr>
          <xdr:cNvPr id="66" name="AutoShape 28">
            <a:extLst>
              <a:ext uri="{FF2B5EF4-FFF2-40B4-BE49-F238E27FC236}">
                <a16:creationId xmlns:a16="http://schemas.microsoft.com/office/drawing/2014/main" id="{00000000-0008-0000-3C00-000042000000}"/>
              </a:ext>
            </a:extLst>
          </xdr:cNvPr>
          <xdr:cNvCxnSpPr>
            <a:cxnSpLocks noChangeShapeType="1"/>
            <a:stCxn id="51" idx="2"/>
            <a:endCxn id="52" idx="0"/>
          </xdr:cNvCxnSpPr>
        </xdr:nvCxnSpPr>
        <xdr:spPr bwMode="auto">
          <a:xfrm flipH="1">
            <a:off x="2724944" y="5243512"/>
            <a:ext cx="8731" cy="30480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7" name="AutoShape 36">
            <a:extLst>
              <a:ext uri="{FF2B5EF4-FFF2-40B4-BE49-F238E27FC236}">
                <a16:creationId xmlns:a16="http://schemas.microsoft.com/office/drawing/2014/main" id="{00000000-0008-0000-3C00-000043000000}"/>
              </a:ext>
            </a:extLst>
          </xdr:cNvPr>
          <xdr:cNvCxnSpPr>
            <a:cxnSpLocks noChangeShapeType="1"/>
            <a:stCxn id="52" idx="2"/>
            <a:endCxn id="53" idx="0"/>
          </xdr:cNvCxnSpPr>
        </xdr:nvCxnSpPr>
        <xdr:spPr bwMode="auto">
          <a:xfrm>
            <a:off x="2724944" y="6081712"/>
            <a:ext cx="0" cy="414338"/>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8" name="AutoShape 37">
            <a:extLst>
              <a:ext uri="{FF2B5EF4-FFF2-40B4-BE49-F238E27FC236}">
                <a16:creationId xmlns:a16="http://schemas.microsoft.com/office/drawing/2014/main" id="{00000000-0008-0000-3C00-000044000000}"/>
              </a:ext>
            </a:extLst>
          </xdr:cNvPr>
          <xdr:cNvCxnSpPr>
            <a:cxnSpLocks noChangeShapeType="1"/>
            <a:stCxn id="53" idx="2"/>
            <a:endCxn id="54" idx="0"/>
          </xdr:cNvCxnSpPr>
        </xdr:nvCxnSpPr>
        <xdr:spPr bwMode="auto">
          <a:xfrm>
            <a:off x="2724944" y="6767511"/>
            <a:ext cx="1588" cy="269876"/>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9" name="AutoShape 47">
            <a:extLst>
              <a:ext uri="{FF2B5EF4-FFF2-40B4-BE49-F238E27FC236}">
                <a16:creationId xmlns:a16="http://schemas.microsoft.com/office/drawing/2014/main" id="{00000000-0008-0000-3C00-000045000000}"/>
              </a:ext>
            </a:extLst>
          </xdr:cNvPr>
          <xdr:cNvSpPr>
            <a:spLocks noChangeArrowheads="1"/>
          </xdr:cNvSpPr>
        </xdr:nvSpPr>
        <xdr:spPr bwMode="auto">
          <a:xfrm>
            <a:off x="4343400" y="3033712"/>
            <a:ext cx="1462088" cy="381000"/>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000">
                <a:latin typeface="Arial" panose="020B0604020202020204" pitchFamily="34" charset="0"/>
                <a:cs typeface="Times New Roman" panose="02020603050405020304" pitchFamily="18" charset="0"/>
              </a:rPr>
              <a:t>Arrojarse al piso y no moverse</a:t>
            </a:r>
            <a:endParaRPr lang="es-CO" altLang="es-CO" sz="1000">
              <a:latin typeface="Arial" panose="020B0604020202020204" pitchFamily="34" charset="0"/>
            </a:endParaRPr>
          </a:p>
        </xdr:txBody>
      </xdr:sp>
      <xdr:cxnSp macro="">
        <xdr:nvCxnSpPr>
          <xdr:cNvPr id="70" name="AutoShape 48">
            <a:extLst>
              <a:ext uri="{FF2B5EF4-FFF2-40B4-BE49-F238E27FC236}">
                <a16:creationId xmlns:a16="http://schemas.microsoft.com/office/drawing/2014/main" id="{00000000-0008-0000-3C00-000046000000}"/>
              </a:ext>
            </a:extLst>
          </xdr:cNvPr>
          <xdr:cNvCxnSpPr>
            <a:cxnSpLocks noChangeShapeType="1"/>
            <a:stCxn id="69" idx="3"/>
            <a:endCxn id="46" idx="3"/>
          </xdr:cNvCxnSpPr>
        </xdr:nvCxnSpPr>
        <xdr:spPr bwMode="auto">
          <a:xfrm flipH="1" flipV="1">
            <a:off x="5080610" y="2347912"/>
            <a:ext cx="724877" cy="876300"/>
          </a:xfrm>
          <a:prstGeom prst="bentConnector3">
            <a:avLst>
              <a:gd name="adj1" fmla="val -42574"/>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71" name="Rectangle 53">
            <a:extLst>
              <a:ext uri="{FF2B5EF4-FFF2-40B4-BE49-F238E27FC236}">
                <a16:creationId xmlns:a16="http://schemas.microsoft.com/office/drawing/2014/main" id="{00000000-0008-0000-3C00-000047000000}"/>
              </a:ext>
            </a:extLst>
          </xdr:cNvPr>
          <xdr:cNvSpPr>
            <a:spLocks noChangeArrowheads="1"/>
          </xdr:cNvSpPr>
        </xdr:nvSpPr>
        <xdr:spPr bwMode="auto">
          <a:xfrm>
            <a:off x="0" y="366712"/>
            <a:ext cx="6172200" cy="75438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cxnSp macro="">
        <xdr:nvCxnSpPr>
          <xdr:cNvPr id="72" name="AutoShape 54">
            <a:extLst>
              <a:ext uri="{FF2B5EF4-FFF2-40B4-BE49-F238E27FC236}">
                <a16:creationId xmlns:a16="http://schemas.microsoft.com/office/drawing/2014/main" id="{00000000-0008-0000-3C00-000048000000}"/>
              </a:ext>
            </a:extLst>
          </xdr:cNvPr>
          <xdr:cNvCxnSpPr>
            <a:cxnSpLocks noChangeShapeType="1"/>
            <a:stCxn id="44" idx="3"/>
            <a:endCxn id="45" idx="1"/>
          </xdr:cNvCxnSpPr>
        </xdr:nvCxnSpPr>
        <xdr:spPr bwMode="auto">
          <a:xfrm flipV="1">
            <a:off x="2420936" y="1457642"/>
            <a:ext cx="622301" cy="162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grpSp>
    <xdr:clientData/>
  </xdr:twoCellAnchor>
  <xdr:twoCellAnchor editAs="oneCell">
    <xdr:from>
      <xdr:col>2</xdr:col>
      <xdr:colOff>83343</xdr:colOff>
      <xdr:row>2</xdr:row>
      <xdr:rowOff>202406</xdr:rowOff>
    </xdr:from>
    <xdr:to>
      <xdr:col>2</xdr:col>
      <xdr:colOff>3230515</xdr:colOff>
      <xdr:row>5</xdr:row>
      <xdr:rowOff>114733</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3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80999" y="511969"/>
          <a:ext cx="3147172" cy="1091045"/>
        </a:xfrm>
        <a:prstGeom prst="rect">
          <a:avLst/>
        </a:prstGeom>
      </xdr:spPr>
    </xdr:pic>
    <xdr:clientData/>
  </xdr:twoCellAnchor>
  <xdr:twoCellAnchor editAs="oneCell">
    <xdr:from>
      <xdr:col>7</xdr:col>
      <xdr:colOff>273844</xdr:colOff>
      <xdr:row>2</xdr:row>
      <xdr:rowOff>297123</xdr:rowOff>
    </xdr:from>
    <xdr:to>
      <xdr:col>8</xdr:col>
      <xdr:colOff>981668</xdr:colOff>
      <xdr:row>4</xdr:row>
      <xdr:rowOff>321469</xdr:rowOff>
    </xdr:to>
    <xdr:pic>
      <xdr:nvPicPr>
        <xdr:cNvPr id="6" name="Imagen 1">
          <a:extLst>
            <a:ext uri="{FF2B5EF4-FFF2-40B4-BE49-F238E27FC236}">
              <a16:creationId xmlns:a16="http://schemas.microsoft.com/office/drawing/2014/main" id="{00000000-0008-0000-3C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9370219" y="606686"/>
          <a:ext cx="2458043" cy="81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238125</xdr:colOff>
      <xdr:row>2</xdr:row>
      <xdr:rowOff>138112</xdr:rowOff>
    </xdr:from>
    <xdr:to>
      <xdr:col>10</xdr:col>
      <xdr:colOff>654844</xdr:colOff>
      <xdr:row>3</xdr:row>
      <xdr:rowOff>150019</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3D00-000002000000}"/>
            </a:ext>
          </a:extLst>
        </xdr:cNvPr>
        <xdr:cNvSpPr>
          <a:spLocks noEditPoints="1"/>
        </xdr:cNvSpPr>
      </xdr:nvSpPr>
      <xdr:spPr bwMode="auto">
        <a:xfrm flipH="1">
          <a:off x="12287250" y="452437"/>
          <a:ext cx="416719" cy="40243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xdr:from>
      <xdr:col>2</xdr:col>
      <xdr:colOff>2917032</xdr:colOff>
      <xdr:row>7</xdr:row>
      <xdr:rowOff>108590</xdr:rowOff>
    </xdr:from>
    <xdr:to>
      <xdr:col>7</xdr:col>
      <xdr:colOff>642937</xdr:colOff>
      <xdr:row>25</xdr:row>
      <xdr:rowOff>202405</xdr:rowOff>
    </xdr:to>
    <xdr:grpSp>
      <xdr:nvGrpSpPr>
        <xdr:cNvPr id="42" name="Grupo 41">
          <a:extLst>
            <a:ext uri="{FF2B5EF4-FFF2-40B4-BE49-F238E27FC236}">
              <a16:creationId xmlns:a16="http://schemas.microsoft.com/office/drawing/2014/main" id="{00000000-0008-0000-3D00-00002A000000}"/>
            </a:ext>
          </a:extLst>
        </xdr:cNvPr>
        <xdr:cNvGrpSpPr/>
      </xdr:nvGrpSpPr>
      <xdr:grpSpPr>
        <a:xfrm>
          <a:off x="3214688" y="2168371"/>
          <a:ext cx="6512718" cy="10476065"/>
          <a:chOff x="0" y="39257"/>
          <a:chExt cx="6477000" cy="8371533"/>
        </a:xfrm>
      </xdr:grpSpPr>
      <xdr:sp macro="" textlink="">
        <xdr:nvSpPr>
          <xdr:cNvPr id="43" name="Rectangle 3">
            <a:extLst>
              <a:ext uri="{FF2B5EF4-FFF2-40B4-BE49-F238E27FC236}">
                <a16:creationId xmlns:a16="http://schemas.microsoft.com/office/drawing/2014/main" id="{00000000-0008-0000-3D00-00002B000000}"/>
              </a:ext>
            </a:extLst>
          </xdr:cNvPr>
          <xdr:cNvSpPr>
            <a:spLocks noChangeArrowheads="1"/>
          </xdr:cNvSpPr>
        </xdr:nvSpPr>
        <xdr:spPr bwMode="auto">
          <a:xfrm>
            <a:off x="329140" y="39257"/>
            <a:ext cx="6100840" cy="215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200" b="1">
                <a:solidFill>
                  <a:schemeClr val="tx1"/>
                </a:solidFill>
                <a:latin typeface="Arial" panose="020B0604020202020204" pitchFamily="34" charset="0"/>
                <a:cs typeface="Times New Roman" panose="02020603050405020304" pitchFamily="18" charset="0"/>
              </a:rPr>
              <a:t>ACCIDENTE EN CARRETERA – CON HERIDOS</a:t>
            </a:r>
            <a:endParaRPr lang="es-ES" altLang="es-CO" sz="1200" b="1">
              <a:solidFill>
                <a:schemeClr val="tx1"/>
              </a:solidFill>
              <a:latin typeface="Arial" panose="020B0604020202020204" pitchFamily="34" charset="0"/>
              <a:cs typeface="Times New Roman" panose="02020603050405020304" pitchFamily="18" charset="0"/>
            </a:endParaRPr>
          </a:p>
        </xdr:txBody>
      </xdr:sp>
      <xdr:sp macro="" textlink="">
        <xdr:nvSpPr>
          <xdr:cNvPr id="44" name="Rectangle 4">
            <a:extLst>
              <a:ext uri="{FF2B5EF4-FFF2-40B4-BE49-F238E27FC236}">
                <a16:creationId xmlns:a16="http://schemas.microsoft.com/office/drawing/2014/main" id="{00000000-0008-0000-3D00-00002C000000}"/>
              </a:ext>
            </a:extLst>
          </xdr:cNvPr>
          <xdr:cNvSpPr>
            <a:spLocks noChangeArrowheads="1"/>
          </xdr:cNvSpPr>
        </xdr:nvSpPr>
        <xdr:spPr bwMode="auto">
          <a:xfrm>
            <a:off x="0" y="1873250"/>
            <a:ext cx="176213"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0"/>
              </a:spcBef>
              <a:buFontTx/>
              <a:buNone/>
            </a:pPr>
            <a:endParaRPr lang="en-US" altLang="es-CO" sz="1800">
              <a:latin typeface="Arial" panose="020B0604020202020204" pitchFamily="34" charset="0"/>
            </a:endParaRPr>
          </a:p>
        </xdr:txBody>
      </xdr:sp>
      <xdr:sp macro="" textlink="">
        <xdr:nvSpPr>
          <xdr:cNvPr id="45" name="Rectangle 5">
            <a:extLst>
              <a:ext uri="{FF2B5EF4-FFF2-40B4-BE49-F238E27FC236}">
                <a16:creationId xmlns:a16="http://schemas.microsoft.com/office/drawing/2014/main" id="{00000000-0008-0000-3D00-00002D000000}"/>
              </a:ext>
            </a:extLst>
          </xdr:cNvPr>
          <xdr:cNvSpPr>
            <a:spLocks noChangeArrowheads="1"/>
          </xdr:cNvSpPr>
        </xdr:nvSpPr>
        <xdr:spPr bwMode="auto">
          <a:xfrm>
            <a:off x="152400" y="2025650"/>
            <a:ext cx="176213"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0"/>
              </a:spcBef>
              <a:buFontTx/>
              <a:buNone/>
            </a:pPr>
            <a:endParaRPr lang="en-US" altLang="es-CO" sz="1800">
              <a:latin typeface="Arial" panose="020B0604020202020204" pitchFamily="34" charset="0"/>
            </a:endParaRPr>
          </a:p>
        </xdr:txBody>
      </xdr:sp>
      <xdr:sp macro="" textlink="">
        <xdr:nvSpPr>
          <xdr:cNvPr id="46" name="Text Box 7">
            <a:extLst>
              <a:ext uri="{FF2B5EF4-FFF2-40B4-BE49-F238E27FC236}">
                <a16:creationId xmlns:a16="http://schemas.microsoft.com/office/drawing/2014/main" id="{00000000-0008-0000-3D00-00002E000000}"/>
              </a:ext>
            </a:extLst>
          </xdr:cNvPr>
          <xdr:cNvSpPr txBox="1">
            <a:spLocks noChangeArrowheads="1"/>
          </xdr:cNvSpPr>
        </xdr:nvSpPr>
        <xdr:spPr bwMode="auto">
          <a:xfrm>
            <a:off x="1651000" y="604837"/>
            <a:ext cx="1490663" cy="284163"/>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900">
                <a:latin typeface="Arial" panose="020B0604020202020204" pitchFamily="34" charset="0"/>
                <a:cs typeface="Times New Roman" panose="02020603050405020304" pitchFamily="18" charset="0"/>
              </a:rPr>
              <a:t>Accidente</a:t>
            </a:r>
            <a:endParaRPr lang="es-ES" altLang="es-CO" sz="900">
              <a:latin typeface="Arial" panose="020B0604020202020204" pitchFamily="34" charset="0"/>
            </a:endParaRPr>
          </a:p>
        </xdr:txBody>
      </xdr:sp>
      <xdr:sp macro="" textlink="">
        <xdr:nvSpPr>
          <xdr:cNvPr id="47" name="Text Box 8">
            <a:extLst>
              <a:ext uri="{FF2B5EF4-FFF2-40B4-BE49-F238E27FC236}">
                <a16:creationId xmlns:a16="http://schemas.microsoft.com/office/drawing/2014/main" id="{00000000-0008-0000-3D00-00002F000000}"/>
              </a:ext>
            </a:extLst>
          </xdr:cNvPr>
          <xdr:cNvSpPr txBox="1">
            <a:spLocks noChangeArrowheads="1"/>
          </xdr:cNvSpPr>
        </xdr:nvSpPr>
        <xdr:spPr bwMode="auto">
          <a:xfrm>
            <a:off x="1435100" y="1392237"/>
            <a:ext cx="1936750" cy="2794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900">
                <a:latin typeface="Arial" panose="020B0604020202020204" pitchFamily="34" charset="0"/>
                <a:cs typeface="Times New Roman" panose="02020603050405020304" pitchFamily="18" charset="0"/>
              </a:rPr>
              <a:t>Prestar asistencia a los heridos </a:t>
            </a:r>
            <a:endParaRPr lang="es-ES_tradnl" altLang="es-CO" sz="900">
              <a:latin typeface="Arial" panose="020B0604020202020204" pitchFamily="34" charset="0"/>
            </a:endParaRPr>
          </a:p>
        </xdr:txBody>
      </xdr:sp>
      <xdr:sp macro="" textlink="">
        <xdr:nvSpPr>
          <xdr:cNvPr id="48" name="Text Box 10">
            <a:extLst>
              <a:ext uri="{FF2B5EF4-FFF2-40B4-BE49-F238E27FC236}">
                <a16:creationId xmlns:a16="http://schemas.microsoft.com/office/drawing/2014/main" id="{00000000-0008-0000-3D00-000030000000}"/>
              </a:ext>
            </a:extLst>
          </xdr:cNvPr>
          <xdr:cNvSpPr txBox="1">
            <a:spLocks noChangeArrowheads="1"/>
          </xdr:cNvSpPr>
        </xdr:nvSpPr>
        <xdr:spPr bwMode="auto">
          <a:xfrm>
            <a:off x="2511425" y="4668837"/>
            <a:ext cx="1398588" cy="369888"/>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cs typeface="Times New Roman" panose="02020603050405020304" pitchFamily="18" charset="0"/>
              </a:rPr>
              <a:t>Ambulancia</a:t>
            </a:r>
          </a:p>
          <a:p>
            <a:pPr algn="ctr" eaLnBrk="1" hangingPunct="1">
              <a:spcBef>
                <a:spcPct val="0"/>
              </a:spcBef>
              <a:buFontTx/>
              <a:buNone/>
            </a:pPr>
            <a:r>
              <a:rPr lang="es-MX" altLang="es-CO" sz="900">
                <a:latin typeface="Arial" panose="020B0604020202020204" pitchFamily="34" charset="0"/>
                <a:cs typeface="Times New Roman" panose="02020603050405020304" pitchFamily="18" charset="0"/>
              </a:rPr>
              <a:t>(red asistencial) </a:t>
            </a:r>
            <a:endParaRPr lang="es-ES" altLang="es-CO" sz="900">
              <a:latin typeface="Arial" panose="020B0604020202020204" pitchFamily="34" charset="0"/>
              <a:cs typeface="Times New Roman" panose="02020603050405020304" pitchFamily="18" charset="0"/>
            </a:endParaRPr>
          </a:p>
        </xdr:txBody>
      </xdr:sp>
      <xdr:grpSp>
        <xdr:nvGrpSpPr>
          <xdr:cNvPr id="49" name="Group 19">
            <a:extLst>
              <a:ext uri="{FF2B5EF4-FFF2-40B4-BE49-F238E27FC236}">
                <a16:creationId xmlns:a16="http://schemas.microsoft.com/office/drawing/2014/main" id="{00000000-0008-0000-3D00-000031000000}"/>
              </a:ext>
            </a:extLst>
          </xdr:cNvPr>
          <xdr:cNvGrpSpPr>
            <a:grpSpLocks/>
          </xdr:cNvGrpSpPr>
        </xdr:nvGrpSpPr>
        <xdr:grpSpPr bwMode="auto">
          <a:xfrm>
            <a:off x="2105025" y="3144837"/>
            <a:ext cx="2219325" cy="838200"/>
            <a:chOff x="4194" y="8901"/>
            <a:chExt cx="1800" cy="1800"/>
          </a:xfrm>
        </xdr:grpSpPr>
        <xdr:sp macro="" textlink="">
          <xdr:nvSpPr>
            <xdr:cNvPr id="70" name="AutoShape 20">
              <a:extLst>
                <a:ext uri="{FF2B5EF4-FFF2-40B4-BE49-F238E27FC236}">
                  <a16:creationId xmlns:a16="http://schemas.microsoft.com/office/drawing/2014/main" id="{00000000-0008-0000-3D00-000046000000}"/>
                </a:ext>
              </a:extLst>
            </xdr:cNvPr>
            <xdr:cNvSpPr>
              <a:spLocks noChangeArrowheads="1"/>
            </xdr:cNvSpPr>
          </xdr:nvSpPr>
          <xdr:spPr bwMode="auto">
            <a:xfrm>
              <a:off x="4194" y="8901"/>
              <a:ext cx="1800" cy="1800"/>
            </a:xfrm>
            <a:prstGeom prst="flowChartDecision">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800">
                  <a:latin typeface="Arial" panose="020B0604020202020204" pitchFamily="34" charset="0"/>
                </a:rPr>
                <a:t>El paciente puede ser atendido en el sitio de los hechos?</a:t>
              </a:r>
              <a:endParaRPr lang="es-CO" altLang="es-CO" sz="800">
                <a:latin typeface="Arial" panose="020B0604020202020204" pitchFamily="34" charset="0"/>
              </a:endParaRPr>
            </a:p>
          </xdr:txBody>
        </xdr:sp>
        <xdr:sp macro="" textlink="">
          <xdr:nvSpPr>
            <xdr:cNvPr id="71" name="Text Box 21">
              <a:extLst>
                <a:ext uri="{FF2B5EF4-FFF2-40B4-BE49-F238E27FC236}">
                  <a16:creationId xmlns:a16="http://schemas.microsoft.com/office/drawing/2014/main" id="{00000000-0008-0000-3D00-000047000000}"/>
                </a:ext>
              </a:extLst>
            </xdr:cNvPr>
            <xdr:cNvSpPr txBox="1">
              <a:spLocks noChangeArrowheads="1"/>
            </xdr:cNvSpPr>
          </xdr:nvSpPr>
          <xdr:spPr bwMode="auto">
            <a:xfrm>
              <a:off x="4374" y="9261"/>
              <a:ext cx="1440" cy="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n-US" altLang="es-CO" sz="800">
                <a:latin typeface="Arial" panose="020B0604020202020204" pitchFamily="34" charset="0"/>
              </a:endParaRPr>
            </a:p>
          </xdr:txBody>
        </xdr:sp>
      </xdr:grpSp>
      <xdr:sp macro="" textlink="">
        <xdr:nvSpPr>
          <xdr:cNvPr id="50" name="Text Box 30">
            <a:extLst>
              <a:ext uri="{FF2B5EF4-FFF2-40B4-BE49-F238E27FC236}">
                <a16:creationId xmlns:a16="http://schemas.microsoft.com/office/drawing/2014/main" id="{00000000-0008-0000-3D00-000032000000}"/>
              </a:ext>
            </a:extLst>
          </xdr:cNvPr>
          <xdr:cNvSpPr txBox="1">
            <a:spLocks noChangeArrowheads="1"/>
          </xdr:cNvSpPr>
        </xdr:nvSpPr>
        <xdr:spPr bwMode="auto">
          <a:xfrm>
            <a:off x="2513013" y="5456737"/>
            <a:ext cx="1398588" cy="393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900">
                <a:latin typeface="Arial" panose="020B0604020202020204" pitchFamily="34" charset="0"/>
                <a:cs typeface="Times New Roman" panose="02020603050405020304" pitchFamily="18" charset="0"/>
              </a:rPr>
              <a:t>Traslado a la población más cercana </a:t>
            </a:r>
            <a:endParaRPr lang="es-ES_tradnl" altLang="es-CO" sz="900">
              <a:latin typeface="Arial" panose="020B0604020202020204" pitchFamily="34" charset="0"/>
            </a:endParaRPr>
          </a:p>
        </xdr:txBody>
      </xdr:sp>
      <xdr:sp macro="" textlink="">
        <xdr:nvSpPr>
          <xdr:cNvPr id="51" name="Text Box 31">
            <a:extLst>
              <a:ext uri="{FF2B5EF4-FFF2-40B4-BE49-F238E27FC236}">
                <a16:creationId xmlns:a16="http://schemas.microsoft.com/office/drawing/2014/main" id="{00000000-0008-0000-3D00-000033000000}"/>
              </a:ext>
            </a:extLst>
          </xdr:cNvPr>
          <xdr:cNvSpPr txBox="1">
            <a:spLocks noChangeArrowheads="1"/>
          </xdr:cNvSpPr>
        </xdr:nvSpPr>
        <xdr:spPr bwMode="auto">
          <a:xfrm>
            <a:off x="2623185" y="6465970"/>
            <a:ext cx="1155065" cy="3556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900">
                <a:latin typeface="Arial" panose="020B0604020202020204" pitchFamily="34" charset="0"/>
                <a:cs typeface="Times New Roman" panose="02020603050405020304" pitchFamily="18" charset="0"/>
              </a:rPr>
              <a:t>Ambulancia</a:t>
            </a:r>
            <a:endParaRPr lang="es-ES" altLang="es-CO" sz="900">
              <a:latin typeface="Arial" panose="020B0604020202020204" pitchFamily="34" charset="0"/>
            </a:endParaRPr>
          </a:p>
        </xdr:txBody>
      </xdr:sp>
      <xdr:sp macro="" textlink="">
        <xdr:nvSpPr>
          <xdr:cNvPr id="52" name="Rectangle 34">
            <a:extLst>
              <a:ext uri="{FF2B5EF4-FFF2-40B4-BE49-F238E27FC236}">
                <a16:creationId xmlns:a16="http://schemas.microsoft.com/office/drawing/2014/main" id="{00000000-0008-0000-3D00-000034000000}"/>
              </a:ext>
            </a:extLst>
          </xdr:cNvPr>
          <xdr:cNvSpPr>
            <a:spLocks noChangeArrowheads="1"/>
          </xdr:cNvSpPr>
        </xdr:nvSpPr>
        <xdr:spPr bwMode="auto">
          <a:xfrm>
            <a:off x="2198688" y="6343650"/>
            <a:ext cx="469900" cy="33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0"/>
              </a:spcBef>
              <a:buFontTx/>
              <a:buNone/>
            </a:pPr>
            <a:r>
              <a:rPr lang="es-ES" altLang="es-CO" sz="800" b="1">
                <a:latin typeface="Arial" panose="020B0604020202020204" pitchFamily="34" charset="0"/>
                <a:cs typeface="Times New Roman" panose="02020603050405020304" pitchFamily="18" charset="0"/>
              </a:rPr>
              <a:t>          </a:t>
            </a:r>
            <a:endParaRPr lang="es-CO" altLang="es-CO" sz="800">
              <a:latin typeface="Arial" panose="020B0604020202020204" pitchFamily="34" charset="0"/>
            </a:endParaRPr>
          </a:p>
          <a:p>
            <a:pPr>
              <a:spcBef>
                <a:spcPct val="0"/>
              </a:spcBef>
              <a:buFontTx/>
              <a:buNone/>
            </a:pPr>
            <a:endParaRPr lang="es-CO" altLang="es-CO" sz="800">
              <a:latin typeface="Arial" panose="020B0604020202020204" pitchFamily="34" charset="0"/>
            </a:endParaRPr>
          </a:p>
        </xdr:txBody>
      </xdr:sp>
      <xdr:sp macro="" textlink="">
        <xdr:nvSpPr>
          <xdr:cNvPr id="53" name="Text Box 36">
            <a:extLst>
              <a:ext uri="{FF2B5EF4-FFF2-40B4-BE49-F238E27FC236}">
                <a16:creationId xmlns:a16="http://schemas.microsoft.com/office/drawing/2014/main" id="{00000000-0008-0000-3D00-000035000000}"/>
              </a:ext>
            </a:extLst>
          </xdr:cNvPr>
          <xdr:cNvSpPr txBox="1">
            <a:spLocks noChangeArrowheads="1"/>
          </xdr:cNvSpPr>
        </xdr:nvSpPr>
        <xdr:spPr bwMode="auto">
          <a:xfrm>
            <a:off x="1883268" y="7335837"/>
            <a:ext cx="2643187" cy="381000"/>
          </a:xfrm>
          <a:prstGeom prst="rect">
            <a:avLst/>
          </a:prstGeom>
          <a:solidFill>
            <a:srgbClr val="92D050"/>
          </a:solidFill>
          <a:ln w="9525">
            <a:solidFill>
              <a:srgbClr val="000000"/>
            </a:solidFill>
            <a:miter lim="800000"/>
            <a:headEnd/>
            <a:tailEnd/>
          </a:ln>
        </xdr:spPr>
        <xdr:txBody>
          <a:bodyPr wrap="square"/>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cs typeface="Times New Roman" panose="02020603050405020304" pitchFamily="18" charset="0"/>
              </a:rPr>
              <a:t>CLINICAS DE LA RED ASISTENCIAL DE LA ARL – EPS </a:t>
            </a:r>
            <a:r>
              <a:rPr lang="es-MX" altLang="es-CO" sz="900">
                <a:latin typeface="Arial" panose="020B0604020202020204" pitchFamily="34" charset="0"/>
              </a:rPr>
              <a:t> </a:t>
            </a:r>
            <a:endParaRPr lang="es-ES" altLang="es-CO" sz="900">
              <a:latin typeface="Arial" panose="020B0604020202020204" pitchFamily="34" charset="0"/>
            </a:endParaRPr>
          </a:p>
        </xdr:txBody>
      </xdr:sp>
      <xdr:cxnSp macro="">
        <xdr:nvCxnSpPr>
          <xdr:cNvPr id="54" name="AutoShape 37">
            <a:extLst>
              <a:ext uri="{FF2B5EF4-FFF2-40B4-BE49-F238E27FC236}">
                <a16:creationId xmlns:a16="http://schemas.microsoft.com/office/drawing/2014/main" id="{00000000-0008-0000-3D00-000036000000}"/>
              </a:ext>
            </a:extLst>
          </xdr:cNvPr>
          <xdr:cNvCxnSpPr>
            <a:cxnSpLocks noChangeShapeType="1"/>
            <a:stCxn id="46" idx="2"/>
            <a:endCxn id="47" idx="0"/>
          </xdr:cNvCxnSpPr>
        </xdr:nvCxnSpPr>
        <xdr:spPr bwMode="auto">
          <a:xfrm>
            <a:off x="2396332" y="889000"/>
            <a:ext cx="7143" cy="503237"/>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5" name="AutoShape 41">
            <a:extLst>
              <a:ext uri="{FF2B5EF4-FFF2-40B4-BE49-F238E27FC236}">
                <a16:creationId xmlns:a16="http://schemas.microsoft.com/office/drawing/2014/main" id="{00000000-0008-0000-3D00-000037000000}"/>
              </a:ext>
            </a:extLst>
          </xdr:cNvPr>
          <xdr:cNvCxnSpPr>
            <a:cxnSpLocks noChangeShapeType="1"/>
            <a:stCxn id="70" idx="3"/>
            <a:endCxn id="60" idx="1"/>
          </xdr:cNvCxnSpPr>
        </xdr:nvCxnSpPr>
        <xdr:spPr bwMode="auto">
          <a:xfrm>
            <a:off x="4324350" y="3563937"/>
            <a:ext cx="544513" cy="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56" name="Text Box 55">
            <a:extLst>
              <a:ext uri="{FF2B5EF4-FFF2-40B4-BE49-F238E27FC236}">
                <a16:creationId xmlns:a16="http://schemas.microsoft.com/office/drawing/2014/main" id="{00000000-0008-0000-3D00-000038000000}"/>
              </a:ext>
            </a:extLst>
          </xdr:cNvPr>
          <xdr:cNvSpPr txBox="1">
            <a:spLocks noChangeArrowheads="1"/>
          </xdr:cNvSpPr>
        </xdr:nvSpPr>
        <xdr:spPr bwMode="auto">
          <a:xfrm>
            <a:off x="457200" y="8021637"/>
            <a:ext cx="2209800" cy="389153"/>
          </a:xfrm>
          <a:prstGeom prst="rect">
            <a:avLst/>
          </a:prstGeom>
          <a:solidFill>
            <a:srgbClr val="92D050"/>
          </a:solidFill>
          <a:ln w="9525">
            <a:solidFill>
              <a:schemeClr val="tx1"/>
            </a:solidFill>
            <a:miter lim="800000"/>
            <a:headEnd/>
            <a:tailEnd/>
          </a:ln>
        </xdr:spPr>
        <xdr:txBody>
          <a:bodyPr wrap="square">
            <a:no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50000"/>
              </a:spcBef>
              <a:buFontTx/>
              <a:buNone/>
            </a:pPr>
            <a:r>
              <a:rPr lang="es-MX" altLang="es-CO" sz="1000" b="1">
                <a:latin typeface="Arial" panose="020B0604020202020204" pitchFamily="34" charset="0"/>
              </a:rPr>
              <a:t>REPORTE ANTES DE  24 HORAS</a:t>
            </a:r>
            <a:endParaRPr lang="es-CO" altLang="es-CO" sz="1000" b="1">
              <a:latin typeface="Arial" panose="020B0604020202020204" pitchFamily="34" charset="0"/>
            </a:endParaRPr>
          </a:p>
        </xdr:txBody>
      </xdr:sp>
      <xdr:cxnSp macro="">
        <xdr:nvCxnSpPr>
          <xdr:cNvPr id="57" name="AutoShape 56">
            <a:extLst>
              <a:ext uri="{FF2B5EF4-FFF2-40B4-BE49-F238E27FC236}">
                <a16:creationId xmlns:a16="http://schemas.microsoft.com/office/drawing/2014/main" id="{00000000-0008-0000-3D00-000039000000}"/>
              </a:ext>
            </a:extLst>
          </xdr:cNvPr>
          <xdr:cNvCxnSpPr>
            <a:cxnSpLocks noChangeShapeType="1"/>
            <a:stCxn id="53" idx="2"/>
            <a:endCxn id="56" idx="3"/>
          </xdr:cNvCxnSpPr>
        </xdr:nvCxnSpPr>
        <xdr:spPr bwMode="auto">
          <a:xfrm rot="5400000">
            <a:off x="2686243" y="7697594"/>
            <a:ext cx="499377" cy="537863"/>
          </a:xfrm>
          <a:prstGeom prst="bentConnector2">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58" name="Text Box 59">
            <a:extLst>
              <a:ext uri="{FF2B5EF4-FFF2-40B4-BE49-F238E27FC236}">
                <a16:creationId xmlns:a16="http://schemas.microsoft.com/office/drawing/2014/main" id="{00000000-0008-0000-3D00-00003A000000}"/>
              </a:ext>
            </a:extLst>
          </xdr:cNvPr>
          <xdr:cNvSpPr txBox="1">
            <a:spLocks noChangeArrowheads="1"/>
          </xdr:cNvSpPr>
        </xdr:nvSpPr>
        <xdr:spPr bwMode="auto">
          <a:xfrm>
            <a:off x="4330700" y="3322637"/>
            <a:ext cx="406400"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sp macro="" textlink="">
        <xdr:nvSpPr>
          <xdr:cNvPr id="59" name="Text Box 60">
            <a:extLst>
              <a:ext uri="{FF2B5EF4-FFF2-40B4-BE49-F238E27FC236}">
                <a16:creationId xmlns:a16="http://schemas.microsoft.com/office/drawing/2014/main" id="{00000000-0008-0000-3D00-00003B000000}"/>
              </a:ext>
            </a:extLst>
          </xdr:cNvPr>
          <xdr:cNvSpPr txBox="1">
            <a:spLocks noChangeArrowheads="1"/>
          </xdr:cNvSpPr>
        </xdr:nvSpPr>
        <xdr:spPr bwMode="auto">
          <a:xfrm>
            <a:off x="3159125" y="4043362"/>
            <a:ext cx="565150"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sp macro="" textlink="">
        <xdr:nvSpPr>
          <xdr:cNvPr id="60" name="Text Box 73">
            <a:extLst>
              <a:ext uri="{FF2B5EF4-FFF2-40B4-BE49-F238E27FC236}">
                <a16:creationId xmlns:a16="http://schemas.microsoft.com/office/drawing/2014/main" id="{00000000-0008-0000-3D00-00003C000000}"/>
              </a:ext>
            </a:extLst>
          </xdr:cNvPr>
          <xdr:cNvSpPr txBox="1">
            <a:spLocks noChangeArrowheads="1"/>
          </xdr:cNvSpPr>
        </xdr:nvSpPr>
        <xdr:spPr bwMode="auto">
          <a:xfrm>
            <a:off x="4868863" y="3411537"/>
            <a:ext cx="1398587" cy="3048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cs typeface="Times New Roman" panose="02020603050405020304" pitchFamily="18" charset="0"/>
              </a:rPr>
              <a:t>Atender al paciente  </a:t>
            </a:r>
            <a:endParaRPr lang="es-ES" altLang="es-CO" sz="900">
              <a:latin typeface="Arial" panose="020B0604020202020204" pitchFamily="34" charset="0"/>
              <a:cs typeface="Times New Roman" panose="02020603050405020304" pitchFamily="18" charset="0"/>
            </a:endParaRPr>
          </a:p>
        </xdr:txBody>
      </xdr:sp>
      <xdr:sp macro="" textlink="">
        <xdr:nvSpPr>
          <xdr:cNvPr id="61" name="Text Box 74">
            <a:extLst>
              <a:ext uri="{FF2B5EF4-FFF2-40B4-BE49-F238E27FC236}">
                <a16:creationId xmlns:a16="http://schemas.microsoft.com/office/drawing/2014/main" id="{00000000-0008-0000-3D00-00003D000000}"/>
              </a:ext>
            </a:extLst>
          </xdr:cNvPr>
          <xdr:cNvSpPr txBox="1">
            <a:spLocks noChangeArrowheads="1"/>
          </xdr:cNvSpPr>
        </xdr:nvSpPr>
        <xdr:spPr bwMode="auto">
          <a:xfrm>
            <a:off x="4876800" y="4287837"/>
            <a:ext cx="1398588" cy="3048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cs typeface="Times New Roman" panose="02020603050405020304" pitchFamily="18" charset="0"/>
              </a:rPr>
              <a:t>Reportar lo sucedido   </a:t>
            </a:r>
            <a:endParaRPr lang="es-ES" altLang="es-CO" sz="900">
              <a:latin typeface="Arial" panose="020B0604020202020204" pitchFamily="34" charset="0"/>
              <a:cs typeface="Times New Roman" panose="02020603050405020304" pitchFamily="18" charset="0"/>
            </a:endParaRPr>
          </a:p>
        </xdr:txBody>
      </xdr:sp>
      <xdr:cxnSp macro="">
        <xdr:nvCxnSpPr>
          <xdr:cNvPr id="62" name="AutoShape 75">
            <a:extLst>
              <a:ext uri="{FF2B5EF4-FFF2-40B4-BE49-F238E27FC236}">
                <a16:creationId xmlns:a16="http://schemas.microsoft.com/office/drawing/2014/main" id="{00000000-0008-0000-3D00-00003E000000}"/>
              </a:ext>
            </a:extLst>
          </xdr:cNvPr>
          <xdr:cNvCxnSpPr>
            <a:cxnSpLocks noChangeShapeType="1"/>
            <a:stCxn id="60" idx="2"/>
            <a:endCxn id="61" idx="0"/>
          </xdr:cNvCxnSpPr>
        </xdr:nvCxnSpPr>
        <xdr:spPr bwMode="auto">
          <a:xfrm>
            <a:off x="5568157" y="3716337"/>
            <a:ext cx="7937" cy="57150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3" name="AutoShape 76">
            <a:extLst>
              <a:ext uri="{FF2B5EF4-FFF2-40B4-BE49-F238E27FC236}">
                <a16:creationId xmlns:a16="http://schemas.microsoft.com/office/drawing/2014/main" id="{00000000-0008-0000-3D00-00003F000000}"/>
              </a:ext>
            </a:extLst>
          </xdr:cNvPr>
          <xdr:cNvCxnSpPr>
            <a:cxnSpLocks noChangeShapeType="1"/>
            <a:stCxn id="70" idx="2"/>
            <a:endCxn id="48" idx="0"/>
          </xdr:cNvCxnSpPr>
        </xdr:nvCxnSpPr>
        <xdr:spPr bwMode="auto">
          <a:xfrm flipH="1">
            <a:off x="3210719" y="3983037"/>
            <a:ext cx="3969" cy="68580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4" name="AutoShape 77">
            <a:extLst>
              <a:ext uri="{FF2B5EF4-FFF2-40B4-BE49-F238E27FC236}">
                <a16:creationId xmlns:a16="http://schemas.microsoft.com/office/drawing/2014/main" id="{00000000-0008-0000-3D00-000040000000}"/>
              </a:ext>
            </a:extLst>
          </xdr:cNvPr>
          <xdr:cNvCxnSpPr>
            <a:cxnSpLocks noChangeShapeType="1"/>
            <a:stCxn id="48" idx="2"/>
            <a:endCxn id="50" idx="0"/>
          </xdr:cNvCxnSpPr>
        </xdr:nvCxnSpPr>
        <xdr:spPr bwMode="auto">
          <a:xfrm>
            <a:off x="3210718" y="5038725"/>
            <a:ext cx="1588" cy="418013"/>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5" name="AutoShape 82">
            <a:extLst>
              <a:ext uri="{FF2B5EF4-FFF2-40B4-BE49-F238E27FC236}">
                <a16:creationId xmlns:a16="http://schemas.microsoft.com/office/drawing/2014/main" id="{00000000-0008-0000-3D00-000041000000}"/>
              </a:ext>
            </a:extLst>
          </xdr:cNvPr>
          <xdr:cNvCxnSpPr>
            <a:cxnSpLocks noChangeShapeType="1"/>
            <a:endCxn id="66" idx="0"/>
          </xdr:cNvCxnSpPr>
        </xdr:nvCxnSpPr>
        <xdr:spPr bwMode="auto">
          <a:xfrm rot="16200000" flipH="1">
            <a:off x="2444750" y="1779587"/>
            <a:ext cx="457200" cy="292100"/>
          </a:xfrm>
          <a:prstGeom prst="bentConnector3">
            <a:avLst>
              <a:gd name="adj1" fmla="val 50000"/>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66" name="Text Box 84">
            <a:extLst>
              <a:ext uri="{FF2B5EF4-FFF2-40B4-BE49-F238E27FC236}">
                <a16:creationId xmlns:a16="http://schemas.microsoft.com/office/drawing/2014/main" id="{00000000-0008-0000-3D00-000042000000}"/>
              </a:ext>
            </a:extLst>
          </xdr:cNvPr>
          <xdr:cNvSpPr txBox="1">
            <a:spLocks noChangeArrowheads="1"/>
          </xdr:cNvSpPr>
        </xdr:nvSpPr>
        <xdr:spPr bwMode="auto">
          <a:xfrm>
            <a:off x="1981200" y="2154237"/>
            <a:ext cx="1676400" cy="3810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900">
                <a:latin typeface="Arial" panose="020B0604020202020204" pitchFamily="34" charset="0"/>
                <a:cs typeface="Times New Roman" panose="02020603050405020304" pitchFamily="18" charset="0"/>
              </a:rPr>
              <a:t>Establecer la gravedad del accidente</a:t>
            </a:r>
            <a:endParaRPr lang="es-ES_tradnl" altLang="es-CO" sz="900">
              <a:latin typeface="Arial" panose="020B0604020202020204" pitchFamily="34" charset="0"/>
            </a:endParaRPr>
          </a:p>
        </xdr:txBody>
      </xdr:sp>
      <xdr:cxnSp macro="">
        <xdr:nvCxnSpPr>
          <xdr:cNvPr id="67" name="AutoShape 86">
            <a:extLst>
              <a:ext uri="{FF2B5EF4-FFF2-40B4-BE49-F238E27FC236}">
                <a16:creationId xmlns:a16="http://schemas.microsoft.com/office/drawing/2014/main" id="{00000000-0008-0000-3D00-000043000000}"/>
              </a:ext>
            </a:extLst>
          </xdr:cNvPr>
          <xdr:cNvCxnSpPr>
            <a:cxnSpLocks noChangeShapeType="1"/>
            <a:stCxn id="66" idx="2"/>
            <a:endCxn id="70" idx="0"/>
          </xdr:cNvCxnSpPr>
        </xdr:nvCxnSpPr>
        <xdr:spPr bwMode="auto">
          <a:xfrm rot="16200000" flipH="1">
            <a:off x="2712244" y="2642393"/>
            <a:ext cx="609600" cy="395288"/>
          </a:xfrm>
          <a:prstGeom prst="bentConnector3">
            <a:avLst>
              <a:gd name="adj1" fmla="val 50000"/>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68" name="AutoShape 87">
            <a:extLst>
              <a:ext uri="{FF2B5EF4-FFF2-40B4-BE49-F238E27FC236}">
                <a16:creationId xmlns:a16="http://schemas.microsoft.com/office/drawing/2014/main" id="{00000000-0008-0000-3D00-000044000000}"/>
              </a:ext>
            </a:extLst>
          </xdr:cNvPr>
          <xdr:cNvSpPr>
            <a:spLocks noChangeArrowheads="1"/>
          </xdr:cNvSpPr>
        </xdr:nvSpPr>
        <xdr:spPr bwMode="auto">
          <a:xfrm>
            <a:off x="304800" y="4745037"/>
            <a:ext cx="2133601" cy="1114333"/>
          </a:xfrm>
          <a:prstGeom prst="foldedCorner">
            <a:avLst>
              <a:gd name="adj" fmla="val 12500"/>
            </a:avLst>
          </a:prstGeom>
          <a:solidFill>
            <a:srgbClr val="92D050"/>
          </a:solidFill>
          <a:ln>
            <a:noFill/>
          </a:ln>
          <a:effectLst>
            <a:outerShdw dist="71842" dir="2700000" algn="ctr" rotWithShape="0">
              <a:schemeClr val="bg2"/>
            </a:outerShdw>
          </a:effectLst>
          <a:extLst>
            <a:ext uri="{91240B29-F687-4F45-9708-019B960494DF}">
              <a14:hiddenLine xmlns:a14="http://schemas.microsoft.com/office/drawing/2010/main" w="9525">
                <a:solidFill>
                  <a:srgbClr val="000000"/>
                </a:solidFill>
                <a:round/>
                <a:headEnd/>
                <a:tailEnd/>
              </a14:hiddenLine>
            </a:ext>
          </a:extLst>
        </xdr:spPr>
        <xdr:txBody>
          <a:bodyPr wrap="square">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a:spcBef>
                <a:spcPct val="0"/>
              </a:spcBef>
              <a:buFontTx/>
              <a:buNone/>
            </a:pPr>
            <a:r>
              <a:rPr lang="es-MX" altLang="es-CO" sz="1000">
                <a:solidFill>
                  <a:srgbClr val="0070C0"/>
                </a:solidFill>
                <a:latin typeface="Arial" panose="020B0604020202020204" pitchFamily="34" charset="0"/>
              </a:rPr>
              <a:t>Si el herido no puede ser atendido en el sitio de los hechos se procede a realizar los contactos con las entidades de salud de la zona y a la ARL - EPS</a:t>
            </a:r>
          </a:p>
        </xdr:txBody>
      </xdr:sp>
      <xdr:sp macro="" textlink="">
        <xdr:nvSpPr>
          <xdr:cNvPr id="69" name="Rectangle 92">
            <a:extLst>
              <a:ext uri="{FF2B5EF4-FFF2-40B4-BE49-F238E27FC236}">
                <a16:creationId xmlns:a16="http://schemas.microsoft.com/office/drawing/2014/main" id="{00000000-0008-0000-3D00-000045000000}"/>
              </a:ext>
            </a:extLst>
          </xdr:cNvPr>
          <xdr:cNvSpPr>
            <a:spLocks noChangeArrowheads="1"/>
          </xdr:cNvSpPr>
        </xdr:nvSpPr>
        <xdr:spPr bwMode="auto">
          <a:xfrm>
            <a:off x="304800" y="325437"/>
            <a:ext cx="6172200" cy="75438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grpSp>
    <xdr:clientData/>
  </xdr:twoCellAnchor>
  <xdr:twoCellAnchor editAs="oneCell">
    <xdr:from>
      <xdr:col>2</xdr:col>
      <xdr:colOff>71437</xdr:colOff>
      <xdr:row>2</xdr:row>
      <xdr:rowOff>214312</xdr:rowOff>
    </xdr:from>
    <xdr:to>
      <xdr:col>2</xdr:col>
      <xdr:colOff>3218609</xdr:colOff>
      <xdr:row>5</xdr:row>
      <xdr:rowOff>126639</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9093" y="523875"/>
          <a:ext cx="3147172" cy="1091045"/>
        </a:xfrm>
        <a:prstGeom prst="rect">
          <a:avLst/>
        </a:prstGeom>
      </xdr:spPr>
    </xdr:pic>
    <xdr:clientData/>
  </xdr:twoCellAnchor>
  <xdr:twoCellAnchor editAs="oneCell">
    <xdr:from>
      <xdr:col>7</xdr:col>
      <xdr:colOff>214313</xdr:colOff>
      <xdr:row>2</xdr:row>
      <xdr:rowOff>309562</xdr:rowOff>
    </xdr:from>
    <xdr:to>
      <xdr:col>8</xdr:col>
      <xdr:colOff>922137</xdr:colOff>
      <xdr:row>4</xdr:row>
      <xdr:rowOff>333908</xdr:rowOff>
    </xdr:to>
    <xdr:pic>
      <xdr:nvPicPr>
        <xdr:cNvPr id="6" name="Imagen 1">
          <a:extLst>
            <a:ext uri="{FF2B5EF4-FFF2-40B4-BE49-F238E27FC236}">
              <a16:creationId xmlns:a16="http://schemas.microsoft.com/office/drawing/2014/main" id="{00000000-0008-0000-3D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9310688" y="619125"/>
          <a:ext cx="2458043" cy="81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238125</xdr:colOff>
      <xdr:row>2</xdr:row>
      <xdr:rowOff>138112</xdr:rowOff>
    </xdr:from>
    <xdr:to>
      <xdr:col>10</xdr:col>
      <xdr:colOff>654844</xdr:colOff>
      <xdr:row>3</xdr:row>
      <xdr:rowOff>150019</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3E00-000002000000}"/>
            </a:ext>
          </a:extLst>
        </xdr:cNvPr>
        <xdr:cNvSpPr>
          <a:spLocks noEditPoints="1"/>
        </xdr:cNvSpPr>
      </xdr:nvSpPr>
      <xdr:spPr bwMode="auto">
        <a:xfrm flipH="1">
          <a:off x="12287250" y="452437"/>
          <a:ext cx="416719" cy="40243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xdr:from>
      <xdr:col>2</xdr:col>
      <xdr:colOff>2524125</xdr:colOff>
      <xdr:row>7</xdr:row>
      <xdr:rowOff>142876</xdr:rowOff>
    </xdr:from>
    <xdr:to>
      <xdr:col>7</xdr:col>
      <xdr:colOff>202406</xdr:colOff>
      <xdr:row>25</xdr:row>
      <xdr:rowOff>119063</xdr:rowOff>
    </xdr:to>
    <xdr:grpSp>
      <xdr:nvGrpSpPr>
        <xdr:cNvPr id="41" name="Grupo 40">
          <a:extLst>
            <a:ext uri="{FF2B5EF4-FFF2-40B4-BE49-F238E27FC236}">
              <a16:creationId xmlns:a16="http://schemas.microsoft.com/office/drawing/2014/main" id="{00000000-0008-0000-3E00-000029000000}"/>
            </a:ext>
          </a:extLst>
        </xdr:cNvPr>
        <xdr:cNvGrpSpPr/>
      </xdr:nvGrpSpPr>
      <xdr:grpSpPr>
        <a:xfrm>
          <a:off x="2821781" y="2202657"/>
          <a:ext cx="6465094" cy="10358437"/>
          <a:chOff x="0" y="0"/>
          <a:chExt cx="6392914" cy="8234362"/>
        </a:xfrm>
      </xdr:grpSpPr>
      <xdr:sp macro="" textlink="">
        <xdr:nvSpPr>
          <xdr:cNvPr id="42" name="Text Box 2050">
            <a:extLst>
              <a:ext uri="{FF2B5EF4-FFF2-40B4-BE49-F238E27FC236}">
                <a16:creationId xmlns:a16="http://schemas.microsoft.com/office/drawing/2014/main" id="{00000000-0008-0000-3E00-00002A000000}"/>
              </a:ext>
            </a:extLst>
          </xdr:cNvPr>
          <xdr:cNvSpPr txBox="1">
            <a:spLocks noChangeArrowheads="1"/>
          </xdr:cNvSpPr>
        </xdr:nvSpPr>
        <xdr:spPr bwMode="auto">
          <a:xfrm>
            <a:off x="1373188" y="614362"/>
            <a:ext cx="860425" cy="261938"/>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100">
                <a:latin typeface="Arial" panose="020B0604020202020204" pitchFamily="34" charset="0"/>
                <a:cs typeface="Times New Roman" panose="02020603050405020304" pitchFamily="18" charset="0"/>
              </a:rPr>
              <a:t>Varada</a:t>
            </a:r>
            <a:endParaRPr lang="es-ES" altLang="es-CO" sz="1100">
              <a:latin typeface="Arial" panose="020B0604020202020204" pitchFamily="34" charset="0"/>
            </a:endParaRPr>
          </a:p>
        </xdr:txBody>
      </xdr:sp>
      <xdr:sp macro="" textlink="">
        <xdr:nvSpPr>
          <xdr:cNvPr id="43" name="Text Box 2051">
            <a:extLst>
              <a:ext uri="{FF2B5EF4-FFF2-40B4-BE49-F238E27FC236}">
                <a16:creationId xmlns:a16="http://schemas.microsoft.com/office/drawing/2014/main" id="{00000000-0008-0000-3E00-00002B000000}"/>
              </a:ext>
            </a:extLst>
          </xdr:cNvPr>
          <xdr:cNvSpPr txBox="1">
            <a:spLocks noChangeArrowheads="1"/>
          </xdr:cNvSpPr>
        </xdr:nvSpPr>
        <xdr:spPr bwMode="auto">
          <a:xfrm>
            <a:off x="666835" y="1109662"/>
            <a:ext cx="2277310"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1100">
                <a:latin typeface="Arial" panose="020B0604020202020204" pitchFamily="34" charset="0"/>
                <a:cs typeface="Times New Roman" panose="02020603050405020304" pitchFamily="18" charset="0"/>
              </a:rPr>
              <a:t>Inspección del vehículo para  establecer su criticidad </a:t>
            </a:r>
            <a:endParaRPr lang="es-ES_tradnl" altLang="es-CO" sz="1100">
              <a:latin typeface="Arial" panose="020B0604020202020204" pitchFamily="34" charset="0"/>
            </a:endParaRPr>
          </a:p>
        </xdr:txBody>
      </xdr:sp>
      <xdr:sp macro="" textlink="">
        <xdr:nvSpPr>
          <xdr:cNvPr id="44" name="Text Box 2052">
            <a:extLst>
              <a:ext uri="{FF2B5EF4-FFF2-40B4-BE49-F238E27FC236}">
                <a16:creationId xmlns:a16="http://schemas.microsoft.com/office/drawing/2014/main" id="{00000000-0008-0000-3E00-00002C000000}"/>
              </a:ext>
            </a:extLst>
          </xdr:cNvPr>
          <xdr:cNvSpPr txBox="1">
            <a:spLocks noChangeAspect="1" noChangeArrowheads="1"/>
          </xdr:cNvSpPr>
        </xdr:nvSpPr>
        <xdr:spPr bwMode="auto">
          <a:xfrm>
            <a:off x="3643313" y="2108200"/>
            <a:ext cx="1538287" cy="309562"/>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1100">
                <a:latin typeface="Arial" panose="020B0604020202020204" pitchFamily="34" charset="0"/>
                <a:cs typeface="Times New Roman" panose="02020603050405020304" pitchFamily="18" charset="0"/>
              </a:rPr>
              <a:t>Reparar el vehículo</a:t>
            </a:r>
            <a:endParaRPr lang="es-CO" altLang="es-CO" sz="1100">
              <a:latin typeface="Arial" panose="020B0604020202020204" pitchFamily="34" charset="0"/>
            </a:endParaRPr>
          </a:p>
        </xdr:txBody>
      </xdr:sp>
      <xdr:sp macro="" textlink="">
        <xdr:nvSpPr>
          <xdr:cNvPr id="45" name="Text Box 2053">
            <a:extLst>
              <a:ext uri="{FF2B5EF4-FFF2-40B4-BE49-F238E27FC236}">
                <a16:creationId xmlns:a16="http://schemas.microsoft.com/office/drawing/2014/main" id="{00000000-0008-0000-3E00-00002D000000}"/>
              </a:ext>
            </a:extLst>
          </xdr:cNvPr>
          <xdr:cNvSpPr txBox="1">
            <a:spLocks noChangeArrowheads="1"/>
          </xdr:cNvSpPr>
        </xdr:nvSpPr>
        <xdr:spPr bwMode="auto">
          <a:xfrm>
            <a:off x="1047750" y="5910262"/>
            <a:ext cx="1501775" cy="309563"/>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Coordinar operación </a:t>
            </a:r>
          </a:p>
        </xdr:txBody>
      </xdr:sp>
      <xdr:sp macro="" textlink="">
        <xdr:nvSpPr>
          <xdr:cNvPr id="46" name="Text Box 2054">
            <a:extLst>
              <a:ext uri="{FF2B5EF4-FFF2-40B4-BE49-F238E27FC236}">
                <a16:creationId xmlns:a16="http://schemas.microsoft.com/office/drawing/2014/main" id="{00000000-0008-0000-3E00-00002E000000}"/>
              </a:ext>
            </a:extLst>
          </xdr:cNvPr>
          <xdr:cNvSpPr txBox="1">
            <a:spLocks noChangeArrowheads="1"/>
          </xdr:cNvSpPr>
        </xdr:nvSpPr>
        <xdr:spPr bwMode="auto">
          <a:xfrm>
            <a:off x="947738" y="3228975"/>
            <a:ext cx="1698625" cy="309562"/>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100">
                <a:latin typeface="Arial" panose="020B0604020202020204" pitchFamily="34" charset="0"/>
                <a:cs typeface="Times New Roman" panose="02020603050405020304" pitchFamily="18" charset="0"/>
              </a:rPr>
              <a:t>Informar a</a:t>
            </a:r>
            <a:r>
              <a:rPr lang="es-MX" altLang="es-CO" sz="1100" baseline="0">
                <a:latin typeface="Arial" panose="020B0604020202020204" pitchFamily="34" charset="0"/>
                <a:cs typeface="Times New Roman" panose="02020603050405020304" pitchFamily="18" charset="0"/>
              </a:rPr>
              <a:t> la empresa</a:t>
            </a:r>
            <a:endParaRPr lang="es-ES" altLang="es-CO" sz="1100">
              <a:latin typeface="Arial" panose="020B0604020202020204" pitchFamily="34" charset="0"/>
            </a:endParaRPr>
          </a:p>
        </xdr:txBody>
      </xdr:sp>
      <xdr:sp macro="" textlink="">
        <xdr:nvSpPr>
          <xdr:cNvPr id="47" name="AutoShape 2056">
            <a:extLst>
              <a:ext uri="{FF2B5EF4-FFF2-40B4-BE49-F238E27FC236}">
                <a16:creationId xmlns:a16="http://schemas.microsoft.com/office/drawing/2014/main" id="{00000000-0008-0000-3E00-00002F000000}"/>
              </a:ext>
            </a:extLst>
          </xdr:cNvPr>
          <xdr:cNvSpPr>
            <a:spLocks noChangeArrowheads="1"/>
          </xdr:cNvSpPr>
        </xdr:nvSpPr>
        <xdr:spPr bwMode="auto">
          <a:xfrm>
            <a:off x="690563" y="1800225"/>
            <a:ext cx="2206625" cy="920750"/>
          </a:xfrm>
          <a:prstGeom prst="flowChartDecision">
            <a:avLst/>
          </a:prstGeom>
          <a:solidFill>
            <a:srgbClr val="92D050"/>
          </a:solidFill>
          <a:ln w="9525">
            <a:solidFill>
              <a:srgbClr val="000000"/>
            </a:solidFill>
            <a:miter lim="800000"/>
            <a:headEnd/>
            <a:tailEnd/>
          </a:ln>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rPr>
              <a:t>La reparación  mecanica tarda más de 3 horas?  </a:t>
            </a:r>
            <a:endParaRPr lang="es-ES" altLang="es-CO" sz="900">
              <a:latin typeface="Arial" panose="020B0604020202020204" pitchFamily="34" charset="0"/>
            </a:endParaRPr>
          </a:p>
        </xdr:txBody>
      </xdr:sp>
      <xdr:sp macro="" textlink="">
        <xdr:nvSpPr>
          <xdr:cNvPr id="48" name="Text Box 2061">
            <a:extLst>
              <a:ext uri="{FF2B5EF4-FFF2-40B4-BE49-F238E27FC236}">
                <a16:creationId xmlns:a16="http://schemas.microsoft.com/office/drawing/2014/main" id="{00000000-0008-0000-3E00-000030000000}"/>
              </a:ext>
            </a:extLst>
          </xdr:cNvPr>
          <xdr:cNvSpPr txBox="1">
            <a:spLocks noChangeArrowheads="1"/>
          </xdr:cNvSpPr>
        </xdr:nvSpPr>
        <xdr:spPr bwMode="auto">
          <a:xfrm>
            <a:off x="3953348" y="4943475"/>
            <a:ext cx="2123670"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100">
                <a:latin typeface="Arial" panose="020B0604020202020204" pitchFamily="34" charset="0"/>
                <a:cs typeface="Times New Roman" panose="02020603050405020304" pitchFamily="18" charset="0"/>
              </a:rPr>
              <a:t>Envío de repuestos</a:t>
            </a:r>
            <a:r>
              <a:rPr lang="es-MX" altLang="es-CO" sz="1100">
                <a:latin typeface="Arial" panose="020B0604020202020204" pitchFamily="34" charset="0"/>
                <a:cs typeface="Times New Roman" panose="02020603050405020304" pitchFamily="18" charset="0"/>
              </a:rPr>
              <a:t>, mecanico o servicio de taller</a:t>
            </a:r>
            <a:endParaRPr lang="es-CO" altLang="es-CO" sz="1100">
              <a:latin typeface="Arial" panose="020B0604020202020204" pitchFamily="34" charset="0"/>
            </a:endParaRPr>
          </a:p>
        </xdr:txBody>
      </xdr:sp>
      <xdr:cxnSp macro="">
        <xdr:nvCxnSpPr>
          <xdr:cNvPr id="49" name="AutoShape 2062">
            <a:extLst>
              <a:ext uri="{FF2B5EF4-FFF2-40B4-BE49-F238E27FC236}">
                <a16:creationId xmlns:a16="http://schemas.microsoft.com/office/drawing/2014/main" id="{00000000-0008-0000-3E00-000031000000}"/>
              </a:ext>
            </a:extLst>
          </xdr:cNvPr>
          <xdr:cNvCxnSpPr>
            <a:cxnSpLocks noChangeShapeType="1"/>
            <a:stCxn id="42" idx="2"/>
            <a:endCxn id="43" idx="0"/>
          </xdr:cNvCxnSpPr>
        </xdr:nvCxnSpPr>
        <xdr:spPr bwMode="auto">
          <a:xfrm>
            <a:off x="1803401" y="876300"/>
            <a:ext cx="2090" cy="233362"/>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0" name="AutoShape 2063">
            <a:extLst>
              <a:ext uri="{FF2B5EF4-FFF2-40B4-BE49-F238E27FC236}">
                <a16:creationId xmlns:a16="http://schemas.microsoft.com/office/drawing/2014/main" id="{00000000-0008-0000-3E00-000032000000}"/>
              </a:ext>
            </a:extLst>
          </xdr:cNvPr>
          <xdr:cNvCxnSpPr>
            <a:cxnSpLocks noChangeShapeType="1"/>
            <a:stCxn id="43" idx="2"/>
            <a:endCxn id="47" idx="0"/>
          </xdr:cNvCxnSpPr>
        </xdr:nvCxnSpPr>
        <xdr:spPr bwMode="auto">
          <a:xfrm flipH="1">
            <a:off x="1793876" y="1566863"/>
            <a:ext cx="11615" cy="233362"/>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1" name="AutoShape 2064">
            <a:extLst>
              <a:ext uri="{FF2B5EF4-FFF2-40B4-BE49-F238E27FC236}">
                <a16:creationId xmlns:a16="http://schemas.microsoft.com/office/drawing/2014/main" id="{00000000-0008-0000-3E00-000033000000}"/>
              </a:ext>
            </a:extLst>
          </xdr:cNvPr>
          <xdr:cNvCxnSpPr>
            <a:cxnSpLocks noChangeShapeType="1"/>
            <a:stCxn id="47" idx="3"/>
            <a:endCxn id="44" idx="1"/>
          </xdr:cNvCxnSpPr>
        </xdr:nvCxnSpPr>
        <xdr:spPr bwMode="auto">
          <a:xfrm>
            <a:off x="2897188" y="2260600"/>
            <a:ext cx="746125" cy="2381"/>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2" name="AutoShape 2065">
            <a:extLst>
              <a:ext uri="{FF2B5EF4-FFF2-40B4-BE49-F238E27FC236}">
                <a16:creationId xmlns:a16="http://schemas.microsoft.com/office/drawing/2014/main" id="{00000000-0008-0000-3E00-000034000000}"/>
              </a:ext>
            </a:extLst>
          </xdr:cNvPr>
          <xdr:cNvCxnSpPr>
            <a:cxnSpLocks noChangeShapeType="1"/>
            <a:stCxn id="47" idx="2"/>
            <a:endCxn id="46" idx="0"/>
          </xdr:cNvCxnSpPr>
        </xdr:nvCxnSpPr>
        <xdr:spPr bwMode="auto">
          <a:xfrm>
            <a:off x="1793876" y="2720975"/>
            <a:ext cx="3175" cy="50800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3" name="AutoShape 2066">
            <a:extLst>
              <a:ext uri="{FF2B5EF4-FFF2-40B4-BE49-F238E27FC236}">
                <a16:creationId xmlns:a16="http://schemas.microsoft.com/office/drawing/2014/main" id="{00000000-0008-0000-3E00-000035000000}"/>
              </a:ext>
            </a:extLst>
          </xdr:cNvPr>
          <xdr:cNvCxnSpPr>
            <a:cxnSpLocks noChangeShapeType="1"/>
            <a:stCxn id="46" idx="2"/>
            <a:endCxn id="60" idx="0"/>
          </xdr:cNvCxnSpPr>
        </xdr:nvCxnSpPr>
        <xdr:spPr bwMode="auto">
          <a:xfrm>
            <a:off x="1797051" y="3538537"/>
            <a:ext cx="0" cy="223838"/>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4" name="AutoShape 2067">
            <a:extLst>
              <a:ext uri="{FF2B5EF4-FFF2-40B4-BE49-F238E27FC236}">
                <a16:creationId xmlns:a16="http://schemas.microsoft.com/office/drawing/2014/main" id="{00000000-0008-0000-3E00-000036000000}"/>
              </a:ext>
            </a:extLst>
          </xdr:cNvPr>
          <xdr:cNvCxnSpPr>
            <a:cxnSpLocks noChangeShapeType="1"/>
            <a:stCxn id="61" idx="3"/>
            <a:endCxn id="48" idx="1"/>
          </xdr:cNvCxnSpPr>
        </xdr:nvCxnSpPr>
        <xdr:spPr bwMode="auto">
          <a:xfrm>
            <a:off x="3078163" y="5170488"/>
            <a:ext cx="875185" cy="1587"/>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5" name="AutoShape 2068">
            <a:extLst>
              <a:ext uri="{FF2B5EF4-FFF2-40B4-BE49-F238E27FC236}">
                <a16:creationId xmlns:a16="http://schemas.microsoft.com/office/drawing/2014/main" id="{00000000-0008-0000-3E00-000037000000}"/>
              </a:ext>
            </a:extLst>
          </xdr:cNvPr>
          <xdr:cNvCxnSpPr>
            <a:cxnSpLocks noChangeShapeType="1"/>
            <a:stCxn id="61" idx="2"/>
            <a:endCxn id="45" idx="0"/>
          </xdr:cNvCxnSpPr>
        </xdr:nvCxnSpPr>
        <xdr:spPr bwMode="auto">
          <a:xfrm flipH="1">
            <a:off x="1798638" y="5537200"/>
            <a:ext cx="2381" cy="373062"/>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56" name="Text Box 2069">
            <a:extLst>
              <a:ext uri="{FF2B5EF4-FFF2-40B4-BE49-F238E27FC236}">
                <a16:creationId xmlns:a16="http://schemas.microsoft.com/office/drawing/2014/main" id="{00000000-0008-0000-3E00-000038000000}"/>
              </a:ext>
            </a:extLst>
          </xdr:cNvPr>
          <xdr:cNvSpPr txBox="1">
            <a:spLocks noChangeArrowheads="1"/>
          </xdr:cNvSpPr>
        </xdr:nvSpPr>
        <xdr:spPr bwMode="auto">
          <a:xfrm>
            <a:off x="1676400" y="2762250"/>
            <a:ext cx="504825"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sp macro="" textlink="">
        <xdr:nvSpPr>
          <xdr:cNvPr id="57" name="Text Box 2070">
            <a:extLst>
              <a:ext uri="{FF2B5EF4-FFF2-40B4-BE49-F238E27FC236}">
                <a16:creationId xmlns:a16="http://schemas.microsoft.com/office/drawing/2014/main" id="{00000000-0008-0000-3E00-000039000000}"/>
              </a:ext>
            </a:extLst>
          </xdr:cNvPr>
          <xdr:cNvSpPr txBox="1">
            <a:spLocks noChangeArrowheads="1"/>
          </xdr:cNvSpPr>
        </xdr:nvSpPr>
        <xdr:spPr bwMode="auto">
          <a:xfrm>
            <a:off x="3024188" y="2214562"/>
            <a:ext cx="504825"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sp macro="" textlink="">
        <xdr:nvSpPr>
          <xdr:cNvPr id="58" name="Text Box 2071">
            <a:extLst>
              <a:ext uri="{FF2B5EF4-FFF2-40B4-BE49-F238E27FC236}">
                <a16:creationId xmlns:a16="http://schemas.microsoft.com/office/drawing/2014/main" id="{00000000-0008-0000-3E00-00003A000000}"/>
              </a:ext>
            </a:extLst>
          </xdr:cNvPr>
          <xdr:cNvSpPr txBox="1">
            <a:spLocks noChangeArrowheads="1"/>
          </xdr:cNvSpPr>
        </xdr:nvSpPr>
        <xdr:spPr bwMode="auto">
          <a:xfrm>
            <a:off x="1676400" y="5707062"/>
            <a:ext cx="504825"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sp macro="" textlink="">
        <xdr:nvSpPr>
          <xdr:cNvPr id="59" name="Text Box 2072">
            <a:extLst>
              <a:ext uri="{FF2B5EF4-FFF2-40B4-BE49-F238E27FC236}">
                <a16:creationId xmlns:a16="http://schemas.microsoft.com/office/drawing/2014/main" id="{00000000-0008-0000-3E00-00003B000000}"/>
              </a:ext>
            </a:extLst>
          </xdr:cNvPr>
          <xdr:cNvSpPr txBox="1">
            <a:spLocks noChangeArrowheads="1"/>
          </xdr:cNvSpPr>
        </xdr:nvSpPr>
        <xdr:spPr bwMode="auto">
          <a:xfrm>
            <a:off x="3502025" y="4906962"/>
            <a:ext cx="504825"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sp macro="" textlink="">
        <xdr:nvSpPr>
          <xdr:cNvPr id="60" name="Text Box 2075">
            <a:extLst>
              <a:ext uri="{FF2B5EF4-FFF2-40B4-BE49-F238E27FC236}">
                <a16:creationId xmlns:a16="http://schemas.microsoft.com/office/drawing/2014/main" id="{00000000-0008-0000-3E00-00003C000000}"/>
              </a:ext>
            </a:extLst>
          </xdr:cNvPr>
          <xdr:cNvSpPr txBox="1">
            <a:spLocks noChangeArrowheads="1"/>
          </xdr:cNvSpPr>
        </xdr:nvSpPr>
        <xdr:spPr bwMode="auto">
          <a:xfrm>
            <a:off x="719138" y="3762375"/>
            <a:ext cx="2155825"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1100">
                <a:latin typeface="Arial" panose="020B0604020202020204" pitchFamily="34" charset="0"/>
                <a:cs typeface="Times New Roman" panose="02020603050405020304" pitchFamily="18" charset="0"/>
              </a:rPr>
              <a:t>Monitorear continuamente al vehículo </a:t>
            </a:r>
            <a:endParaRPr lang="es-CO" altLang="es-CO" sz="1100">
              <a:latin typeface="Arial" panose="020B0604020202020204" pitchFamily="34" charset="0"/>
            </a:endParaRPr>
          </a:p>
        </xdr:txBody>
      </xdr:sp>
      <xdr:sp macro="" textlink="">
        <xdr:nvSpPr>
          <xdr:cNvPr id="61" name="AutoShape 2077">
            <a:extLst>
              <a:ext uri="{FF2B5EF4-FFF2-40B4-BE49-F238E27FC236}">
                <a16:creationId xmlns:a16="http://schemas.microsoft.com/office/drawing/2014/main" id="{00000000-0008-0000-3E00-00003D000000}"/>
              </a:ext>
            </a:extLst>
          </xdr:cNvPr>
          <xdr:cNvSpPr>
            <a:spLocks noChangeArrowheads="1"/>
          </xdr:cNvSpPr>
        </xdr:nvSpPr>
        <xdr:spPr bwMode="auto">
          <a:xfrm>
            <a:off x="523875" y="4803775"/>
            <a:ext cx="2554288" cy="733425"/>
          </a:xfrm>
          <a:prstGeom prst="flowChartDecision">
            <a:avLst/>
          </a:prstGeom>
          <a:solidFill>
            <a:srgbClr val="92D050"/>
          </a:solidFill>
          <a:ln w="9525">
            <a:solidFill>
              <a:srgbClr val="000000"/>
            </a:solidFill>
            <a:miter lim="800000"/>
            <a:headEnd/>
            <a:tailEnd/>
          </a:ln>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rPr>
              <a:t>Requiere cambio de vehículo?</a:t>
            </a:r>
            <a:endParaRPr lang="es-ES" altLang="es-CO" sz="900">
              <a:latin typeface="Arial" panose="020B0604020202020204" pitchFamily="34" charset="0"/>
            </a:endParaRPr>
          </a:p>
        </xdr:txBody>
      </xdr:sp>
      <xdr:cxnSp macro="">
        <xdr:nvCxnSpPr>
          <xdr:cNvPr id="62" name="AutoShape 2078">
            <a:extLst>
              <a:ext uri="{FF2B5EF4-FFF2-40B4-BE49-F238E27FC236}">
                <a16:creationId xmlns:a16="http://schemas.microsoft.com/office/drawing/2014/main" id="{00000000-0008-0000-3E00-00003E000000}"/>
              </a:ext>
            </a:extLst>
          </xdr:cNvPr>
          <xdr:cNvCxnSpPr>
            <a:cxnSpLocks noChangeShapeType="1"/>
            <a:stCxn id="60" idx="2"/>
            <a:endCxn id="61" idx="0"/>
          </xdr:cNvCxnSpPr>
        </xdr:nvCxnSpPr>
        <xdr:spPr bwMode="auto">
          <a:xfrm>
            <a:off x="1797051" y="4219575"/>
            <a:ext cx="3968" cy="58420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3" name="Text Box 2081">
            <a:extLst>
              <a:ext uri="{FF2B5EF4-FFF2-40B4-BE49-F238E27FC236}">
                <a16:creationId xmlns:a16="http://schemas.microsoft.com/office/drawing/2014/main" id="{00000000-0008-0000-3E00-00003F000000}"/>
              </a:ext>
            </a:extLst>
          </xdr:cNvPr>
          <xdr:cNvSpPr txBox="1">
            <a:spLocks noChangeArrowheads="1"/>
          </xdr:cNvSpPr>
        </xdr:nvSpPr>
        <xdr:spPr bwMode="auto">
          <a:xfrm>
            <a:off x="4138613" y="5605462"/>
            <a:ext cx="1752600"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100">
                <a:latin typeface="Arial" panose="020B0604020202020204" pitchFamily="34" charset="0"/>
                <a:cs typeface="Times New Roman" panose="02020603050405020304" pitchFamily="18" charset="0"/>
              </a:rPr>
              <a:t>Monitorear la reparación del vehiculo </a:t>
            </a:r>
            <a:endParaRPr lang="es-CO" altLang="es-CO" sz="1100">
              <a:latin typeface="Arial" panose="020B0604020202020204" pitchFamily="34" charset="0"/>
            </a:endParaRPr>
          </a:p>
        </xdr:txBody>
      </xdr:sp>
      <xdr:cxnSp macro="">
        <xdr:nvCxnSpPr>
          <xdr:cNvPr id="64" name="AutoShape 2082">
            <a:extLst>
              <a:ext uri="{FF2B5EF4-FFF2-40B4-BE49-F238E27FC236}">
                <a16:creationId xmlns:a16="http://schemas.microsoft.com/office/drawing/2014/main" id="{00000000-0008-0000-3E00-000040000000}"/>
              </a:ext>
            </a:extLst>
          </xdr:cNvPr>
          <xdr:cNvCxnSpPr>
            <a:cxnSpLocks noChangeShapeType="1"/>
            <a:stCxn id="48" idx="2"/>
            <a:endCxn id="63" idx="0"/>
          </xdr:cNvCxnSpPr>
        </xdr:nvCxnSpPr>
        <xdr:spPr bwMode="auto">
          <a:xfrm flipH="1">
            <a:off x="5014913" y="5400675"/>
            <a:ext cx="271" cy="204787"/>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5" name="AutoShape 2083">
            <a:extLst>
              <a:ext uri="{FF2B5EF4-FFF2-40B4-BE49-F238E27FC236}">
                <a16:creationId xmlns:a16="http://schemas.microsoft.com/office/drawing/2014/main" id="{00000000-0008-0000-3E00-000041000000}"/>
              </a:ext>
            </a:extLst>
          </xdr:cNvPr>
          <xdr:cNvSpPr>
            <a:spLocks noChangeArrowheads="1"/>
          </xdr:cNvSpPr>
        </xdr:nvSpPr>
        <xdr:spPr bwMode="auto">
          <a:xfrm>
            <a:off x="4324350" y="6338894"/>
            <a:ext cx="1740086" cy="1009635"/>
          </a:xfrm>
          <a:prstGeom prst="flowChartDecision">
            <a:avLst/>
          </a:prstGeom>
          <a:solidFill>
            <a:srgbClr val="92D050"/>
          </a:solidFill>
          <a:ln w="9525">
            <a:solidFill>
              <a:srgbClr val="000000"/>
            </a:solidFill>
            <a:miter lim="800000"/>
            <a:headEnd/>
            <a:tailEnd/>
          </a:ln>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rPr>
              <a:t>Se reparo el vehiculo</a:t>
            </a:r>
            <a:r>
              <a:rPr lang="es-MX" altLang="es-CO" sz="700">
                <a:latin typeface="Arial" panose="020B0604020202020204" pitchFamily="34" charset="0"/>
              </a:rPr>
              <a:t>?</a:t>
            </a:r>
            <a:r>
              <a:rPr lang="es-MX" altLang="es-CO" sz="900">
                <a:latin typeface="Arial" panose="020B0604020202020204" pitchFamily="34" charset="0"/>
              </a:rPr>
              <a:t> </a:t>
            </a:r>
            <a:endParaRPr lang="es-ES" altLang="es-CO" sz="900">
              <a:latin typeface="Arial" panose="020B0604020202020204" pitchFamily="34" charset="0"/>
            </a:endParaRPr>
          </a:p>
        </xdr:txBody>
      </xdr:sp>
      <xdr:sp macro="" textlink="">
        <xdr:nvSpPr>
          <xdr:cNvPr id="66" name="Text Box 2084">
            <a:extLst>
              <a:ext uri="{FF2B5EF4-FFF2-40B4-BE49-F238E27FC236}">
                <a16:creationId xmlns:a16="http://schemas.microsoft.com/office/drawing/2014/main" id="{00000000-0008-0000-3E00-000042000000}"/>
              </a:ext>
            </a:extLst>
          </xdr:cNvPr>
          <xdr:cNvSpPr txBox="1">
            <a:spLocks noChangeArrowheads="1"/>
          </xdr:cNvSpPr>
        </xdr:nvSpPr>
        <xdr:spPr bwMode="auto">
          <a:xfrm>
            <a:off x="2864130" y="6615112"/>
            <a:ext cx="1060170"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Continuar el viaje</a:t>
            </a:r>
          </a:p>
        </xdr:txBody>
      </xdr:sp>
      <xdr:cxnSp macro="">
        <xdr:nvCxnSpPr>
          <xdr:cNvPr id="67" name="AutoShape 2085">
            <a:extLst>
              <a:ext uri="{FF2B5EF4-FFF2-40B4-BE49-F238E27FC236}">
                <a16:creationId xmlns:a16="http://schemas.microsoft.com/office/drawing/2014/main" id="{00000000-0008-0000-3E00-000043000000}"/>
              </a:ext>
            </a:extLst>
          </xdr:cNvPr>
          <xdr:cNvCxnSpPr>
            <a:cxnSpLocks noChangeShapeType="1"/>
            <a:endCxn id="65" idx="0"/>
          </xdr:cNvCxnSpPr>
        </xdr:nvCxnSpPr>
        <xdr:spPr bwMode="auto">
          <a:xfrm>
            <a:off x="5169130" y="6072101"/>
            <a:ext cx="25264" cy="266793"/>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8" name="AutoShape 2086">
            <a:extLst>
              <a:ext uri="{FF2B5EF4-FFF2-40B4-BE49-F238E27FC236}">
                <a16:creationId xmlns:a16="http://schemas.microsoft.com/office/drawing/2014/main" id="{00000000-0008-0000-3E00-000044000000}"/>
              </a:ext>
            </a:extLst>
          </xdr:cNvPr>
          <xdr:cNvCxnSpPr>
            <a:cxnSpLocks noChangeShapeType="1"/>
            <a:stCxn id="65" idx="1"/>
            <a:endCxn id="66" idx="3"/>
          </xdr:cNvCxnSpPr>
        </xdr:nvCxnSpPr>
        <xdr:spPr bwMode="auto">
          <a:xfrm flipH="1">
            <a:off x="3924299" y="6843712"/>
            <a:ext cx="400050" cy="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9" name="Text Box 2087">
            <a:extLst>
              <a:ext uri="{FF2B5EF4-FFF2-40B4-BE49-F238E27FC236}">
                <a16:creationId xmlns:a16="http://schemas.microsoft.com/office/drawing/2014/main" id="{00000000-0008-0000-3E00-000045000000}"/>
              </a:ext>
            </a:extLst>
          </xdr:cNvPr>
          <xdr:cNvSpPr txBox="1">
            <a:spLocks noChangeArrowheads="1"/>
          </xdr:cNvSpPr>
        </xdr:nvSpPr>
        <xdr:spPr bwMode="auto">
          <a:xfrm>
            <a:off x="5926189" y="6578794"/>
            <a:ext cx="466725"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sp macro="" textlink="">
        <xdr:nvSpPr>
          <xdr:cNvPr id="70" name="Text Box 2088">
            <a:extLst>
              <a:ext uri="{FF2B5EF4-FFF2-40B4-BE49-F238E27FC236}">
                <a16:creationId xmlns:a16="http://schemas.microsoft.com/office/drawing/2014/main" id="{00000000-0008-0000-3E00-000046000000}"/>
              </a:ext>
            </a:extLst>
          </xdr:cNvPr>
          <xdr:cNvSpPr txBox="1">
            <a:spLocks noChangeArrowheads="1"/>
          </xdr:cNvSpPr>
        </xdr:nvSpPr>
        <xdr:spPr bwMode="auto">
          <a:xfrm>
            <a:off x="4000500" y="6818312"/>
            <a:ext cx="428625"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cxnSp macro="">
        <xdr:nvCxnSpPr>
          <xdr:cNvPr id="71" name="AutoShape 2089">
            <a:extLst>
              <a:ext uri="{FF2B5EF4-FFF2-40B4-BE49-F238E27FC236}">
                <a16:creationId xmlns:a16="http://schemas.microsoft.com/office/drawing/2014/main" id="{00000000-0008-0000-3E00-000047000000}"/>
              </a:ext>
            </a:extLst>
          </xdr:cNvPr>
          <xdr:cNvCxnSpPr>
            <a:cxnSpLocks noChangeShapeType="1"/>
            <a:stCxn id="65" idx="3"/>
            <a:endCxn id="61" idx="0"/>
          </xdr:cNvCxnSpPr>
        </xdr:nvCxnSpPr>
        <xdr:spPr bwMode="auto">
          <a:xfrm flipH="1" flipV="1">
            <a:off x="1801019" y="4803775"/>
            <a:ext cx="4263417" cy="2039937"/>
          </a:xfrm>
          <a:prstGeom prst="bentConnector4">
            <a:avLst>
              <a:gd name="adj1" fmla="val -7083"/>
              <a:gd name="adj2" fmla="val 111616"/>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72" name="Text Box 2090">
            <a:extLst>
              <a:ext uri="{FF2B5EF4-FFF2-40B4-BE49-F238E27FC236}">
                <a16:creationId xmlns:a16="http://schemas.microsoft.com/office/drawing/2014/main" id="{00000000-0008-0000-3E00-000048000000}"/>
              </a:ext>
            </a:extLst>
          </xdr:cNvPr>
          <xdr:cNvSpPr txBox="1">
            <a:spLocks noChangeArrowheads="1"/>
          </xdr:cNvSpPr>
        </xdr:nvSpPr>
        <xdr:spPr bwMode="auto">
          <a:xfrm>
            <a:off x="3690938" y="2628900"/>
            <a:ext cx="1457325" cy="309562"/>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1100">
                <a:latin typeface="Arial" panose="020B0604020202020204" pitchFamily="34" charset="0"/>
                <a:cs typeface="Times New Roman" panose="02020603050405020304" pitchFamily="18" charset="0"/>
              </a:rPr>
              <a:t>Continuar el viaje </a:t>
            </a:r>
            <a:endParaRPr lang="es-CO" altLang="es-CO" sz="1100">
              <a:latin typeface="Arial" panose="020B0604020202020204" pitchFamily="34" charset="0"/>
            </a:endParaRPr>
          </a:p>
        </xdr:txBody>
      </xdr:sp>
      <xdr:cxnSp macro="">
        <xdr:nvCxnSpPr>
          <xdr:cNvPr id="73" name="AutoShape 2091">
            <a:extLst>
              <a:ext uri="{FF2B5EF4-FFF2-40B4-BE49-F238E27FC236}">
                <a16:creationId xmlns:a16="http://schemas.microsoft.com/office/drawing/2014/main" id="{00000000-0008-0000-3E00-000049000000}"/>
              </a:ext>
            </a:extLst>
          </xdr:cNvPr>
          <xdr:cNvCxnSpPr>
            <a:cxnSpLocks noChangeShapeType="1"/>
            <a:stCxn id="44" idx="2"/>
            <a:endCxn id="72" idx="0"/>
          </xdr:cNvCxnSpPr>
        </xdr:nvCxnSpPr>
        <xdr:spPr bwMode="auto">
          <a:xfrm>
            <a:off x="4412457" y="2417762"/>
            <a:ext cx="7144" cy="211138"/>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74" name="AutoShape 2096">
            <a:extLst>
              <a:ext uri="{FF2B5EF4-FFF2-40B4-BE49-F238E27FC236}">
                <a16:creationId xmlns:a16="http://schemas.microsoft.com/office/drawing/2014/main" id="{00000000-0008-0000-3E00-00004A000000}"/>
              </a:ext>
            </a:extLst>
          </xdr:cNvPr>
          <xdr:cNvCxnSpPr>
            <a:cxnSpLocks noChangeShapeType="1"/>
            <a:stCxn id="45" idx="3"/>
            <a:endCxn id="66" idx="0"/>
          </xdr:cNvCxnSpPr>
        </xdr:nvCxnSpPr>
        <xdr:spPr bwMode="auto">
          <a:xfrm>
            <a:off x="2549525" y="6065043"/>
            <a:ext cx="844690" cy="550069"/>
          </a:xfrm>
          <a:prstGeom prst="bentConnector2">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75" name="Rectangle 2097">
            <a:extLst>
              <a:ext uri="{FF2B5EF4-FFF2-40B4-BE49-F238E27FC236}">
                <a16:creationId xmlns:a16="http://schemas.microsoft.com/office/drawing/2014/main" id="{00000000-0008-0000-3E00-00004B000000}"/>
              </a:ext>
            </a:extLst>
          </xdr:cNvPr>
          <xdr:cNvSpPr>
            <a:spLocks noChangeArrowheads="1"/>
          </xdr:cNvSpPr>
        </xdr:nvSpPr>
        <xdr:spPr bwMode="auto">
          <a:xfrm>
            <a:off x="76200" y="461962"/>
            <a:ext cx="6172200" cy="25908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sp macro="" textlink="">
        <xdr:nvSpPr>
          <xdr:cNvPr id="76" name="AutoShape 2098">
            <a:extLst>
              <a:ext uri="{FF2B5EF4-FFF2-40B4-BE49-F238E27FC236}">
                <a16:creationId xmlns:a16="http://schemas.microsoft.com/office/drawing/2014/main" id="{00000000-0008-0000-3E00-00004C000000}"/>
              </a:ext>
            </a:extLst>
          </xdr:cNvPr>
          <xdr:cNvSpPr>
            <a:spLocks noChangeArrowheads="1"/>
          </xdr:cNvSpPr>
        </xdr:nvSpPr>
        <xdr:spPr bwMode="auto">
          <a:xfrm>
            <a:off x="3810000" y="590550"/>
            <a:ext cx="2282826" cy="1150074"/>
          </a:xfrm>
          <a:prstGeom prst="foldedCorner">
            <a:avLst>
              <a:gd name="adj" fmla="val 12500"/>
            </a:avLst>
          </a:prstGeom>
          <a:solidFill>
            <a:srgbClr val="92D050"/>
          </a:solidFill>
          <a:ln>
            <a:noFill/>
          </a:ln>
          <a:effectLst>
            <a:outerShdw dist="71842" dir="2700000" algn="ctr" rotWithShape="0">
              <a:schemeClr val="bg2"/>
            </a:outerShdw>
          </a:effectLst>
          <a:extLst>
            <a:ext uri="{91240B29-F687-4F45-9708-019B960494DF}">
              <a14:hiddenLine xmlns:a14="http://schemas.microsoft.com/office/drawing/2010/main" w="9525">
                <a:solidFill>
                  <a:srgbClr val="000000"/>
                </a:solidFill>
                <a:round/>
                <a:headEnd/>
                <a:tailEnd/>
              </a14:hiddenLine>
            </a:ext>
          </a:extLst>
        </xdr:spPr>
        <xdr:txBody>
          <a:bodyPr wrap="square">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000">
                <a:solidFill>
                  <a:srgbClr val="0070C0"/>
                </a:solidFill>
                <a:latin typeface="Arial" panose="020B0604020202020204" pitchFamily="34" charset="0"/>
              </a:rPr>
              <a:t>Al presentarse durante la realización del servicio una varada del vehículo el Conductor evalúa el daño, Se solicita apoyo del área de mantenimiento. </a:t>
            </a:r>
            <a:endParaRPr lang="es-ES" altLang="es-CO" sz="1000">
              <a:solidFill>
                <a:srgbClr val="0070C0"/>
              </a:solidFill>
              <a:latin typeface="Arial" panose="020B0604020202020204" pitchFamily="34" charset="0"/>
            </a:endParaRPr>
          </a:p>
        </xdr:txBody>
      </xdr:sp>
      <xdr:sp macro="" textlink="">
        <xdr:nvSpPr>
          <xdr:cNvPr id="77" name="Rectangle 2106">
            <a:extLst>
              <a:ext uri="{FF2B5EF4-FFF2-40B4-BE49-F238E27FC236}">
                <a16:creationId xmlns:a16="http://schemas.microsoft.com/office/drawing/2014/main" id="{00000000-0008-0000-3E00-00004D000000}"/>
              </a:ext>
            </a:extLst>
          </xdr:cNvPr>
          <xdr:cNvSpPr>
            <a:spLocks noChangeArrowheads="1"/>
          </xdr:cNvSpPr>
        </xdr:nvSpPr>
        <xdr:spPr bwMode="auto">
          <a:xfrm flipV="1">
            <a:off x="76200" y="3071812"/>
            <a:ext cx="6172200" cy="127635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sp macro="" textlink="">
        <xdr:nvSpPr>
          <xdr:cNvPr id="78" name="Rectangle 2109">
            <a:extLst>
              <a:ext uri="{FF2B5EF4-FFF2-40B4-BE49-F238E27FC236}">
                <a16:creationId xmlns:a16="http://schemas.microsoft.com/office/drawing/2014/main" id="{00000000-0008-0000-3E00-00004E000000}"/>
              </a:ext>
            </a:extLst>
          </xdr:cNvPr>
          <xdr:cNvSpPr>
            <a:spLocks noChangeArrowheads="1"/>
          </xdr:cNvSpPr>
        </xdr:nvSpPr>
        <xdr:spPr bwMode="auto">
          <a:xfrm flipV="1">
            <a:off x="80963" y="4348162"/>
            <a:ext cx="6172200" cy="38862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sp macro="" textlink="">
        <xdr:nvSpPr>
          <xdr:cNvPr id="79" name="Rectangle 2113">
            <a:extLst>
              <a:ext uri="{FF2B5EF4-FFF2-40B4-BE49-F238E27FC236}">
                <a16:creationId xmlns:a16="http://schemas.microsoft.com/office/drawing/2014/main" id="{00000000-0008-0000-3E00-00004F000000}"/>
              </a:ext>
            </a:extLst>
          </xdr:cNvPr>
          <xdr:cNvSpPr>
            <a:spLocks noChangeArrowheads="1"/>
          </xdr:cNvSpPr>
        </xdr:nvSpPr>
        <xdr:spPr bwMode="auto">
          <a:xfrm>
            <a:off x="0" y="0"/>
            <a:ext cx="6278327"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300" b="1">
                <a:solidFill>
                  <a:schemeClr val="tx1"/>
                </a:solidFill>
                <a:latin typeface="Arial" panose="020B0604020202020204" pitchFamily="34" charset="0"/>
                <a:cs typeface="Times New Roman" panose="02020603050405020304" pitchFamily="18" charset="0"/>
              </a:rPr>
              <a:t>VARADA EN CARRETERA   </a:t>
            </a:r>
            <a:endParaRPr lang="es-CO" altLang="es-CO" sz="1300">
              <a:solidFill>
                <a:schemeClr val="tx1"/>
              </a:solidFill>
              <a:latin typeface="Arial" panose="020B0604020202020204" pitchFamily="34" charset="0"/>
            </a:endParaRPr>
          </a:p>
        </xdr:txBody>
      </xdr:sp>
      <xdr:sp macro="" textlink="">
        <xdr:nvSpPr>
          <xdr:cNvPr id="80" name="Line 2123">
            <a:extLst>
              <a:ext uri="{FF2B5EF4-FFF2-40B4-BE49-F238E27FC236}">
                <a16:creationId xmlns:a16="http://schemas.microsoft.com/office/drawing/2014/main" id="{00000000-0008-0000-3E00-000050000000}"/>
              </a:ext>
            </a:extLst>
          </xdr:cNvPr>
          <xdr:cNvSpPr>
            <a:spLocks noChangeShapeType="1"/>
          </xdr:cNvSpPr>
        </xdr:nvSpPr>
        <xdr:spPr bwMode="ltGray">
          <a:xfrm flipH="1">
            <a:off x="141709" y="4377"/>
            <a:ext cx="0" cy="1332"/>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txBody>
          <a:bodyPr wrap="square" anchor="ct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endParaRPr lang="es-CO"/>
          </a:p>
        </xdr:txBody>
      </xdr:sp>
    </xdr:grpSp>
    <xdr:clientData/>
  </xdr:twoCellAnchor>
  <xdr:twoCellAnchor editAs="oneCell">
    <xdr:from>
      <xdr:col>7</xdr:col>
      <xdr:colOff>202406</xdr:colOff>
      <xdr:row>2</xdr:row>
      <xdr:rowOff>297656</xdr:rowOff>
    </xdr:from>
    <xdr:to>
      <xdr:col>8</xdr:col>
      <xdr:colOff>910230</xdr:colOff>
      <xdr:row>4</xdr:row>
      <xdr:rowOff>322002</xdr:rowOff>
    </xdr:to>
    <xdr:pic>
      <xdr:nvPicPr>
        <xdr:cNvPr id="6" name="Imagen 1">
          <a:extLst>
            <a:ext uri="{FF2B5EF4-FFF2-40B4-BE49-F238E27FC236}">
              <a16:creationId xmlns:a16="http://schemas.microsoft.com/office/drawing/2014/main" id="{00000000-0008-0000-3E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298781" y="607219"/>
          <a:ext cx="2458043" cy="81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238125</xdr:colOff>
      <xdr:row>2</xdr:row>
      <xdr:rowOff>138112</xdr:rowOff>
    </xdr:from>
    <xdr:to>
      <xdr:col>10</xdr:col>
      <xdr:colOff>654844</xdr:colOff>
      <xdr:row>3</xdr:row>
      <xdr:rowOff>150019</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3F00-000002000000}"/>
            </a:ext>
          </a:extLst>
        </xdr:cNvPr>
        <xdr:cNvSpPr>
          <a:spLocks noEditPoints="1"/>
        </xdr:cNvSpPr>
      </xdr:nvSpPr>
      <xdr:spPr bwMode="auto">
        <a:xfrm flipH="1">
          <a:off x="12287250" y="452437"/>
          <a:ext cx="416719" cy="40243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xdr:from>
      <xdr:col>2</xdr:col>
      <xdr:colOff>2678907</xdr:colOff>
      <xdr:row>8</xdr:row>
      <xdr:rowOff>59307</xdr:rowOff>
    </xdr:from>
    <xdr:to>
      <xdr:col>7</xdr:col>
      <xdr:colOff>857250</xdr:colOff>
      <xdr:row>25</xdr:row>
      <xdr:rowOff>297656</xdr:rowOff>
    </xdr:to>
    <xdr:grpSp>
      <xdr:nvGrpSpPr>
        <xdr:cNvPr id="51" name="Grupo 50">
          <a:extLst>
            <a:ext uri="{FF2B5EF4-FFF2-40B4-BE49-F238E27FC236}">
              <a16:creationId xmlns:a16="http://schemas.microsoft.com/office/drawing/2014/main" id="{00000000-0008-0000-3F00-000033000000}"/>
            </a:ext>
          </a:extLst>
        </xdr:cNvPr>
        <xdr:cNvGrpSpPr/>
      </xdr:nvGrpSpPr>
      <xdr:grpSpPr>
        <a:xfrm>
          <a:off x="2976563" y="2023838"/>
          <a:ext cx="6965156" cy="10453912"/>
          <a:chOff x="0" y="139989"/>
          <a:chExt cx="6172200" cy="7865773"/>
        </a:xfrm>
      </xdr:grpSpPr>
      <xdr:sp macro="" textlink="">
        <xdr:nvSpPr>
          <xdr:cNvPr id="52" name="Text Box 3">
            <a:extLst>
              <a:ext uri="{FF2B5EF4-FFF2-40B4-BE49-F238E27FC236}">
                <a16:creationId xmlns:a16="http://schemas.microsoft.com/office/drawing/2014/main" id="{00000000-0008-0000-3F00-000034000000}"/>
              </a:ext>
            </a:extLst>
          </xdr:cNvPr>
          <xdr:cNvSpPr txBox="1">
            <a:spLocks noChangeArrowheads="1"/>
          </xdr:cNvSpPr>
        </xdr:nvSpPr>
        <xdr:spPr bwMode="auto">
          <a:xfrm>
            <a:off x="620863" y="634687"/>
            <a:ext cx="2168525" cy="309563"/>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100">
                <a:latin typeface="Arial" panose="020B0604020202020204" pitchFamily="34" charset="0"/>
              </a:rPr>
              <a:t>Establecer criticidad del cierre </a:t>
            </a:r>
            <a:endParaRPr lang="es-ES" altLang="es-CO" sz="1100">
              <a:latin typeface="Arial" panose="020B0604020202020204" pitchFamily="34" charset="0"/>
            </a:endParaRPr>
          </a:p>
        </xdr:txBody>
      </xdr:sp>
      <xdr:sp macro="" textlink="">
        <xdr:nvSpPr>
          <xdr:cNvPr id="53" name="Text Box 4">
            <a:extLst>
              <a:ext uri="{FF2B5EF4-FFF2-40B4-BE49-F238E27FC236}">
                <a16:creationId xmlns:a16="http://schemas.microsoft.com/office/drawing/2014/main" id="{00000000-0008-0000-3F00-000035000000}"/>
              </a:ext>
            </a:extLst>
          </xdr:cNvPr>
          <xdr:cNvSpPr txBox="1">
            <a:spLocks noChangeArrowheads="1"/>
          </xdr:cNvSpPr>
        </xdr:nvSpPr>
        <xdr:spPr bwMode="auto">
          <a:xfrm>
            <a:off x="947738" y="2824162"/>
            <a:ext cx="1485900"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1100">
                <a:latin typeface="Arial" panose="020B0604020202020204" pitchFamily="34" charset="0"/>
                <a:cs typeface="Times New Roman" panose="02020603050405020304" pitchFamily="18" charset="0"/>
              </a:rPr>
              <a:t>Establecer vías alternas </a:t>
            </a:r>
            <a:endParaRPr lang="es-ES_tradnl" altLang="es-CO" sz="1100">
              <a:latin typeface="Arial" panose="020B0604020202020204" pitchFamily="34" charset="0"/>
            </a:endParaRPr>
          </a:p>
        </xdr:txBody>
      </xdr:sp>
      <xdr:sp macro="" textlink="">
        <xdr:nvSpPr>
          <xdr:cNvPr id="54" name="Text Box 5">
            <a:extLst>
              <a:ext uri="{FF2B5EF4-FFF2-40B4-BE49-F238E27FC236}">
                <a16:creationId xmlns:a16="http://schemas.microsoft.com/office/drawing/2014/main" id="{00000000-0008-0000-3F00-000036000000}"/>
              </a:ext>
            </a:extLst>
          </xdr:cNvPr>
          <xdr:cNvSpPr txBox="1">
            <a:spLocks noChangeArrowheads="1"/>
          </xdr:cNvSpPr>
        </xdr:nvSpPr>
        <xdr:spPr bwMode="auto">
          <a:xfrm>
            <a:off x="3309938" y="4988362"/>
            <a:ext cx="1844675" cy="556775"/>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Seguimiento del vehiculo durante el taponamiento </a:t>
            </a:r>
          </a:p>
        </xdr:txBody>
      </xdr:sp>
      <xdr:sp macro="" textlink="">
        <xdr:nvSpPr>
          <xdr:cNvPr id="55" name="Text Box 6">
            <a:extLst>
              <a:ext uri="{FF2B5EF4-FFF2-40B4-BE49-F238E27FC236}">
                <a16:creationId xmlns:a16="http://schemas.microsoft.com/office/drawing/2014/main" id="{00000000-0008-0000-3F00-000037000000}"/>
              </a:ext>
            </a:extLst>
          </xdr:cNvPr>
          <xdr:cNvSpPr txBox="1">
            <a:spLocks noChangeArrowheads="1"/>
          </xdr:cNvSpPr>
        </xdr:nvSpPr>
        <xdr:spPr bwMode="auto">
          <a:xfrm>
            <a:off x="1981200" y="7216775"/>
            <a:ext cx="2057400"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Verificación de llegada a lugar de destino</a:t>
            </a:r>
          </a:p>
        </xdr:txBody>
      </xdr:sp>
      <xdr:sp macro="" textlink="">
        <xdr:nvSpPr>
          <xdr:cNvPr id="56" name="Text Box 7">
            <a:extLst>
              <a:ext uri="{FF2B5EF4-FFF2-40B4-BE49-F238E27FC236}">
                <a16:creationId xmlns:a16="http://schemas.microsoft.com/office/drawing/2014/main" id="{00000000-0008-0000-3F00-000038000000}"/>
              </a:ext>
            </a:extLst>
          </xdr:cNvPr>
          <xdr:cNvSpPr txBox="1">
            <a:spLocks noChangeArrowheads="1"/>
          </xdr:cNvSpPr>
        </xdr:nvSpPr>
        <xdr:spPr bwMode="auto">
          <a:xfrm>
            <a:off x="501650" y="4767262"/>
            <a:ext cx="2387600"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100">
                <a:latin typeface="Arial" panose="020B0604020202020204" pitchFamily="34" charset="0"/>
                <a:cs typeface="Times New Roman" panose="02020603050405020304" pitchFamily="18" charset="0"/>
              </a:rPr>
              <a:t>Tomar vías alternas (previa autorización)</a:t>
            </a:r>
            <a:endParaRPr lang="es-ES" altLang="es-CO" sz="1100">
              <a:latin typeface="Arial" panose="020B0604020202020204" pitchFamily="34" charset="0"/>
            </a:endParaRPr>
          </a:p>
        </xdr:txBody>
      </xdr:sp>
      <xdr:sp macro="" textlink="">
        <xdr:nvSpPr>
          <xdr:cNvPr id="57" name="AutoShape 9">
            <a:extLst>
              <a:ext uri="{FF2B5EF4-FFF2-40B4-BE49-F238E27FC236}">
                <a16:creationId xmlns:a16="http://schemas.microsoft.com/office/drawing/2014/main" id="{00000000-0008-0000-3F00-000039000000}"/>
              </a:ext>
            </a:extLst>
          </xdr:cNvPr>
          <xdr:cNvSpPr>
            <a:spLocks noChangeArrowheads="1"/>
          </xdr:cNvSpPr>
        </xdr:nvSpPr>
        <xdr:spPr bwMode="auto">
          <a:xfrm>
            <a:off x="872150" y="3579813"/>
            <a:ext cx="1655681" cy="758336"/>
          </a:xfrm>
          <a:prstGeom prst="flowChartDecision">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rPr>
              <a:t>Existen vias alternas? </a:t>
            </a:r>
            <a:endParaRPr lang="es-ES" altLang="es-CO" sz="900">
              <a:latin typeface="Arial" panose="020B0604020202020204" pitchFamily="34" charset="0"/>
            </a:endParaRPr>
          </a:p>
        </xdr:txBody>
      </xdr:sp>
      <xdr:sp macro="" textlink="">
        <xdr:nvSpPr>
          <xdr:cNvPr id="58" name="Text Box 14">
            <a:extLst>
              <a:ext uri="{FF2B5EF4-FFF2-40B4-BE49-F238E27FC236}">
                <a16:creationId xmlns:a16="http://schemas.microsoft.com/office/drawing/2014/main" id="{00000000-0008-0000-3F00-00003A000000}"/>
              </a:ext>
            </a:extLst>
          </xdr:cNvPr>
          <xdr:cNvSpPr txBox="1">
            <a:spLocks noChangeArrowheads="1"/>
          </xdr:cNvSpPr>
        </xdr:nvSpPr>
        <xdr:spPr bwMode="auto">
          <a:xfrm>
            <a:off x="819150" y="5540375"/>
            <a:ext cx="1752600"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Hacer seguimiento del vehiculo </a:t>
            </a:r>
          </a:p>
        </xdr:txBody>
      </xdr:sp>
      <xdr:cxnSp macro="">
        <xdr:nvCxnSpPr>
          <xdr:cNvPr id="59" name="AutoShape 18">
            <a:extLst>
              <a:ext uri="{FF2B5EF4-FFF2-40B4-BE49-F238E27FC236}">
                <a16:creationId xmlns:a16="http://schemas.microsoft.com/office/drawing/2014/main" id="{00000000-0008-0000-3F00-00003B000000}"/>
              </a:ext>
            </a:extLst>
          </xdr:cNvPr>
          <xdr:cNvCxnSpPr>
            <a:cxnSpLocks noChangeShapeType="1"/>
            <a:stCxn id="53" idx="2"/>
            <a:endCxn id="57" idx="0"/>
          </xdr:cNvCxnSpPr>
        </xdr:nvCxnSpPr>
        <xdr:spPr bwMode="auto">
          <a:xfrm>
            <a:off x="1690689" y="3281362"/>
            <a:ext cx="9303" cy="298451"/>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0" name="AutoShape 19">
            <a:extLst>
              <a:ext uri="{FF2B5EF4-FFF2-40B4-BE49-F238E27FC236}">
                <a16:creationId xmlns:a16="http://schemas.microsoft.com/office/drawing/2014/main" id="{00000000-0008-0000-3F00-00003C000000}"/>
              </a:ext>
            </a:extLst>
          </xdr:cNvPr>
          <xdr:cNvCxnSpPr>
            <a:cxnSpLocks noChangeShapeType="1"/>
            <a:stCxn id="57" idx="3"/>
            <a:endCxn id="66" idx="1"/>
          </xdr:cNvCxnSpPr>
        </xdr:nvCxnSpPr>
        <xdr:spPr bwMode="auto">
          <a:xfrm flipV="1">
            <a:off x="2527832" y="3947563"/>
            <a:ext cx="977369" cy="11418"/>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1" name="AutoShape 20">
            <a:extLst>
              <a:ext uri="{FF2B5EF4-FFF2-40B4-BE49-F238E27FC236}">
                <a16:creationId xmlns:a16="http://schemas.microsoft.com/office/drawing/2014/main" id="{00000000-0008-0000-3F00-00003D000000}"/>
              </a:ext>
            </a:extLst>
          </xdr:cNvPr>
          <xdr:cNvCxnSpPr>
            <a:cxnSpLocks noChangeShapeType="1"/>
            <a:stCxn id="57" idx="2"/>
            <a:endCxn id="56" idx="0"/>
          </xdr:cNvCxnSpPr>
        </xdr:nvCxnSpPr>
        <xdr:spPr bwMode="auto">
          <a:xfrm flipH="1">
            <a:off x="1695451" y="4338149"/>
            <a:ext cx="4541" cy="429114"/>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2" name="Text Box 27">
            <a:extLst>
              <a:ext uri="{FF2B5EF4-FFF2-40B4-BE49-F238E27FC236}">
                <a16:creationId xmlns:a16="http://schemas.microsoft.com/office/drawing/2014/main" id="{00000000-0008-0000-3F00-00003E000000}"/>
              </a:ext>
            </a:extLst>
          </xdr:cNvPr>
          <xdr:cNvSpPr txBox="1">
            <a:spLocks noChangeArrowheads="1"/>
          </xdr:cNvSpPr>
        </xdr:nvSpPr>
        <xdr:spPr bwMode="auto">
          <a:xfrm>
            <a:off x="1676400" y="4424362"/>
            <a:ext cx="38100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100">
                <a:latin typeface="Arial" panose="020B0604020202020204" pitchFamily="34" charset="0"/>
              </a:rPr>
              <a:t>SI</a:t>
            </a:r>
            <a:endParaRPr lang="es-CO" altLang="es-CO" sz="1100">
              <a:latin typeface="Arial" panose="020B0604020202020204" pitchFamily="34" charset="0"/>
            </a:endParaRPr>
          </a:p>
        </xdr:txBody>
      </xdr:sp>
      <xdr:sp macro="" textlink="">
        <xdr:nvSpPr>
          <xdr:cNvPr id="63" name="Text Box 28">
            <a:extLst>
              <a:ext uri="{FF2B5EF4-FFF2-40B4-BE49-F238E27FC236}">
                <a16:creationId xmlns:a16="http://schemas.microsoft.com/office/drawing/2014/main" id="{00000000-0008-0000-3F00-00003F000000}"/>
              </a:ext>
            </a:extLst>
          </xdr:cNvPr>
          <xdr:cNvSpPr txBox="1">
            <a:spLocks noChangeArrowheads="1"/>
          </xdr:cNvSpPr>
        </xdr:nvSpPr>
        <xdr:spPr bwMode="auto">
          <a:xfrm>
            <a:off x="2695575" y="3701229"/>
            <a:ext cx="570735" cy="271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100">
                <a:latin typeface="Arial" panose="020B0604020202020204" pitchFamily="34" charset="0"/>
              </a:rPr>
              <a:t>NO</a:t>
            </a:r>
            <a:endParaRPr lang="es-CO" altLang="es-CO" sz="1100">
              <a:latin typeface="Arial" panose="020B0604020202020204" pitchFamily="34" charset="0"/>
            </a:endParaRPr>
          </a:p>
        </xdr:txBody>
      </xdr:sp>
      <xdr:sp macro="" textlink="">
        <xdr:nvSpPr>
          <xdr:cNvPr id="64" name="AutoShape 33">
            <a:extLst>
              <a:ext uri="{FF2B5EF4-FFF2-40B4-BE49-F238E27FC236}">
                <a16:creationId xmlns:a16="http://schemas.microsoft.com/office/drawing/2014/main" id="{00000000-0008-0000-3F00-000040000000}"/>
              </a:ext>
            </a:extLst>
          </xdr:cNvPr>
          <xdr:cNvSpPr>
            <a:spLocks noChangeArrowheads="1"/>
          </xdr:cNvSpPr>
        </xdr:nvSpPr>
        <xdr:spPr bwMode="auto">
          <a:xfrm>
            <a:off x="939800" y="1604962"/>
            <a:ext cx="1498600" cy="838200"/>
          </a:xfrm>
          <a:prstGeom prst="diamond">
            <a:avLst/>
          </a:prstGeom>
          <a:solidFill>
            <a:srgbClr val="92D050"/>
          </a:solidFill>
          <a:ln w="9525">
            <a:solidFill>
              <a:schemeClr val="tx1"/>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rPr>
              <a:t>Se prolonga el cierre?</a:t>
            </a:r>
            <a:endParaRPr lang="es-ES" altLang="es-CO" sz="900">
              <a:latin typeface="Arial" panose="020B0604020202020204" pitchFamily="34" charset="0"/>
            </a:endParaRPr>
          </a:p>
        </xdr:txBody>
      </xdr:sp>
      <xdr:sp macro="" textlink="">
        <xdr:nvSpPr>
          <xdr:cNvPr id="65" name="Text Box 34">
            <a:extLst>
              <a:ext uri="{FF2B5EF4-FFF2-40B4-BE49-F238E27FC236}">
                <a16:creationId xmlns:a16="http://schemas.microsoft.com/office/drawing/2014/main" id="{00000000-0008-0000-3F00-000041000000}"/>
              </a:ext>
            </a:extLst>
          </xdr:cNvPr>
          <xdr:cNvSpPr txBox="1">
            <a:spLocks noChangeArrowheads="1"/>
          </xdr:cNvSpPr>
        </xdr:nvSpPr>
        <xdr:spPr bwMode="auto">
          <a:xfrm>
            <a:off x="2971800" y="1860550"/>
            <a:ext cx="1524000" cy="309562"/>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100">
                <a:latin typeface="Arial" panose="020B0604020202020204" pitchFamily="34" charset="0"/>
              </a:rPr>
              <a:t>Continuar el viaje </a:t>
            </a:r>
            <a:endParaRPr lang="es-ES" altLang="es-CO" sz="1100">
              <a:latin typeface="Arial" panose="020B0604020202020204" pitchFamily="34" charset="0"/>
            </a:endParaRPr>
          </a:p>
        </xdr:txBody>
      </xdr:sp>
      <xdr:sp macro="" textlink="">
        <xdr:nvSpPr>
          <xdr:cNvPr id="66" name="Text Box 35">
            <a:extLst>
              <a:ext uri="{FF2B5EF4-FFF2-40B4-BE49-F238E27FC236}">
                <a16:creationId xmlns:a16="http://schemas.microsoft.com/office/drawing/2014/main" id="{00000000-0008-0000-3F00-000042000000}"/>
              </a:ext>
            </a:extLst>
          </xdr:cNvPr>
          <xdr:cNvSpPr txBox="1">
            <a:spLocks noChangeArrowheads="1"/>
          </xdr:cNvSpPr>
        </xdr:nvSpPr>
        <xdr:spPr bwMode="auto">
          <a:xfrm>
            <a:off x="3505200" y="3769211"/>
            <a:ext cx="1447800" cy="356702"/>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Informar a la</a:t>
            </a:r>
            <a:r>
              <a:rPr lang="es-CO" altLang="es-CO" sz="1100" baseline="0">
                <a:latin typeface="Arial" panose="020B0604020202020204" pitchFamily="34" charset="0"/>
              </a:rPr>
              <a:t> empresa</a:t>
            </a:r>
            <a:endParaRPr lang="es-CO" altLang="es-CO" sz="1100">
              <a:latin typeface="Arial" panose="020B0604020202020204" pitchFamily="34" charset="0"/>
            </a:endParaRPr>
          </a:p>
        </xdr:txBody>
      </xdr:sp>
      <xdr:cxnSp macro="">
        <xdr:nvCxnSpPr>
          <xdr:cNvPr id="67" name="AutoShape 36">
            <a:extLst>
              <a:ext uri="{FF2B5EF4-FFF2-40B4-BE49-F238E27FC236}">
                <a16:creationId xmlns:a16="http://schemas.microsoft.com/office/drawing/2014/main" id="{00000000-0008-0000-3F00-000043000000}"/>
              </a:ext>
            </a:extLst>
          </xdr:cNvPr>
          <xdr:cNvCxnSpPr>
            <a:cxnSpLocks noChangeShapeType="1"/>
            <a:stCxn id="66" idx="2"/>
            <a:endCxn id="54" idx="0"/>
          </xdr:cNvCxnSpPr>
        </xdr:nvCxnSpPr>
        <xdr:spPr bwMode="auto">
          <a:xfrm>
            <a:off x="4229100" y="4125912"/>
            <a:ext cx="3176" cy="86245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8" name="AutoShape 37">
            <a:extLst>
              <a:ext uri="{FF2B5EF4-FFF2-40B4-BE49-F238E27FC236}">
                <a16:creationId xmlns:a16="http://schemas.microsoft.com/office/drawing/2014/main" id="{00000000-0008-0000-3F00-000044000000}"/>
              </a:ext>
            </a:extLst>
          </xdr:cNvPr>
          <xdr:cNvCxnSpPr>
            <a:cxnSpLocks noChangeShapeType="1"/>
            <a:stCxn id="56" idx="2"/>
            <a:endCxn id="58" idx="0"/>
          </xdr:cNvCxnSpPr>
        </xdr:nvCxnSpPr>
        <xdr:spPr bwMode="auto">
          <a:xfrm>
            <a:off x="1695450" y="5224462"/>
            <a:ext cx="0" cy="315913"/>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9" name="AutoShape 38">
            <a:extLst>
              <a:ext uri="{FF2B5EF4-FFF2-40B4-BE49-F238E27FC236}">
                <a16:creationId xmlns:a16="http://schemas.microsoft.com/office/drawing/2014/main" id="{00000000-0008-0000-3F00-000045000000}"/>
              </a:ext>
            </a:extLst>
          </xdr:cNvPr>
          <xdr:cNvCxnSpPr>
            <a:cxnSpLocks noChangeShapeType="1"/>
            <a:stCxn id="58" idx="2"/>
            <a:endCxn id="55" idx="0"/>
          </xdr:cNvCxnSpPr>
        </xdr:nvCxnSpPr>
        <xdr:spPr bwMode="auto">
          <a:xfrm rot="16200000" flipH="1">
            <a:off x="1743075" y="5949950"/>
            <a:ext cx="1219200" cy="1314450"/>
          </a:xfrm>
          <a:prstGeom prst="bentConnector3">
            <a:avLst>
              <a:gd name="adj1" fmla="val 50000"/>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cxnSp macro="">
        <xdr:nvCxnSpPr>
          <xdr:cNvPr id="70" name="AutoShape 39">
            <a:extLst>
              <a:ext uri="{FF2B5EF4-FFF2-40B4-BE49-F238E27FC236}">
                <a16:creationId xmlns:a16="http://schemas.microsoft.com/office/drawing/2014/main" id="{00000000-0008-0000-3F00-000046000000}"/>
              </a:ext>
            </a:extLst>
          </xdr:cNvPr>
          <xdr:cNvCxnSpPr>
            <a:cxnSpLocks noChangeShapeType="1"/>
            <a:stCxn id="54" idx="1"/>
            <a:endCxn id="55" idx="0"/>
          </xdr:cNvCxnSpPr>
        </xdr:nvCxnSpPr>
        <xdr:spPr bwMode="auto">
          <a:xfrm rot="10800000" flipV="1">
            <a:off x="3009900" y="5266749"/>
            <a:ext cx="300038" cy="1950025"/>
          </a:xfrm>
          <a:prstGeom prst="bentConnector2">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cxnSp macro="">
        <xdr:nvCxnSpPr>
          <xdr:cNvPr id="71" name="AutoShape 40">
            <a:extLst>
              <a:ext uri="{FF2B5EF4-FFF2-40B4-BE49-F238E27FC236}">
                <a16:creationId xmlns:a16="http://schemas.microsoft.com/office/drawing/2014/main" id="{00000000-0008-0000-3F00-000047000000}"/>
              </a:ext>
            </a:extLst>
          </xdr:cNvPr>
          <xdr:cNvCxnSpPr>
            <a:cxnSpLocks noChangeShapeType="1"/>
            <a:stCxn id="52" idx="2"/>
            <a:endCxn id="64" idx="0"/>
          </xdr:cNvCxnSpPr>
        </xdr:nvCxnSpPr>
        <xdr:spPr bwMode="auto">
          <a:xfrm flipH="1">
            <a:off x="1689101" y="944250"/>
            <a:ext cx="16025" cy="660712"/>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72" name="AutoShape 41">
            <a:extLst>
              <a:ext uri="{FF2B5EF4-FFF2-40B4-BE49-F238E27FC236}">
                <a16:creationId xmlns:a16="http://schemas.microsoft.com/office/drawing/2014/main" id="{00000000-0008-0000-3F00-000048000000}"/>
              </a:ext>
            </a:extLst>
          </xdr:cNvPr>
          <xdr:cNvCxnSpPr>
            <a:cxnSpLocks noChangeShapeType="1"/>
            <a:stCxn id="64" idx="2"/>
            <a:endCxn id="53" idx="0"/>
          </xdr:cNvCxnSpPr>
        </xdr:nvCxnSpPr>
        <xdr:spPr bwMode="auto">
          <a:xfrm>
            <a:off x="1689100" y="2443162"/>
            <a:ext cx="1588" cy="38100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73" name="AutoShape 42">
            <a:extLst>
              <a:ext uri="{FF2B5EF4-FFF2-40B4-BE49-F238E27FC236}">
                <a16:creationId xmlns:a16="http://schemas.microsoft.com/office/drawing/2014/main" id="{00000000-0008-0000-3F00-000049000000}"/>
              </a:ext>
            </a:extLst>
          </xdr:cNvPr>
          <xdr:cNvCxnSpPr>
            <a:cxnSpLocks noChangeShapeType="1"/>
            <a:stCxn id="64" idx="3"/>
            <a:endCxn id="65" idx="1"/>
          </xdr:cNvCxnSpPr>
        </xdr:nvCxnSpPr>
        <xdr:spPr bwMode="auto">
          <a:xfrm flipV="1">
            <a:off x="2438400" y="2015331"/>
            <a:ext cx="533400" cy="8731"/>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74" name="Text Box 43">
            <a:extLst>
              <a:ext uri="{FF2B5EF4-FFF2-40B4-BE49-F238E27FC236}">
                <a16:creationId xmlns:a16="http://schemas.microsoft.com/office/drawing/2014/main" id="{00000000-0008-0000-3F00-00004A000000}"/>
              </a:ext>
            </a:extLst>
          </xdr:cNvPr>
          <xdr:cNvSpPr txBox="1">
            <a:spLocks noChangeArrowheads="1"/>
          </xdr:cNvSpPr>
        </xdr:nvSpPr>
        <xdr:spPr bwMode="auto">
          <a:xfrm>
            <a:off x="1600200" y="2443162"/>
            <a:ext cx="504825"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100">
                <a:latin typeface="Arial" panose="020B0604020202020204" pitchFamily="34" charset="0"/>
              </a:rPr>
              <a:t>SI</a:t>
            </a:r>
            <a:endParaRPr lang="es-CO" altLang="es-CO" sz="1100">
              <a:latin typeface="Arial" panose="020B0604020202020204" pitchFamily="34" charset="0"/>
            </a:endParaRPr>
          </a:p>
        </xdr:txBody>
      </xdr:sp>
      <xdr:sp macro="" textlink="">
        <xdr:nvSpPr>
          <xdr:cNvPr id="75" name="Text Box 44">
            <a:extLst>
              <a:ext uri="{FF2B5EF4-FFF2-40B4-BE49-F238E27FC236}">
                <a16:creationId xmlns:a16="http://schemas.microsoft.com/office/drawing/2014/main" id="{00000000-0008-0000-3F00-00004B000000}"/>
              </a:ext>
            </a:extLst>
          </xdr:cNvPr>
          <xdr:cNvSpPr txBox="1">
            <a:spLocks noChangeArrowheads="1"/>
          </xdr:cNvSpPr>
        </xdr:nvSpPr>
        <xdr:spPr bwMode="auto">
          <a:xfrm>
            <a:off x="2416175" y="1808162"/>
            <a:ext cx="504825"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100">
                <a:latin typeface="Arial" panose="020B0604020202020204" pitchFamily="34" charset="0"/>
              </a:rPr>
              <a:t>NO</a:t>
            </a:r>
            <a:endParaRPr lang="es-CO" altLang="es-CO" sz="1100">
              <a:latin typeface="Arial" panose="020B0604020202020204" pitchFamily="34" charset="0"/>
            </a:endParaRPr>
          </a:p>
        </xdr:txBody>
      </xdr:sp>
      <xdr:sp macro="" textlink="">
        <xdr:nvSpPr>
          <xdr:cNvPr id="76" name="AutoShape 48">
            <a:extLst>
              <a:ext uri="{FF2B5EF4-FFF2-40B4-BE49-F238E27FC236}">
                <a16:creationId xmlns:a16="http://schemas.microsoft.com/office/drawing/2014/main" id="{00000000-0008-0000-3F00-00004C000000}"/>
              </a:ext>
            </a:extLst>
          </xdr:cNvPr>
          <xdr:cNvSpPr>
            <a:spLocks noChangeArrowheads="1"/>
          </xdr:cNvSpPr>
        </xdr:nvSpPr>
        <xdr:spPr bwMode="auto">
          <a:xfrm>
            <a:off x="3505200" y="538162"/>
            <a:ext cx="2587625" cy="826219"/>
          </a:xfrm>
          <a:prstGeom prst="foldedCorner">
            <a:avLst>
              <a:gd name="adj" fmla="val 12500"/>
            </a:avLst>
          </a:prstGeom>
          <a:solidFill>
            <a:srgbClr val="92D050"/>
          </a:solidFill>
          <a:ln>
            <a:noFill/>
          </a:ln>
          <a:effectLst>
            <a:outerShdw dist="71842" dir="2700000" algn="ctr" rotWithShape="0">
              <a:schemeClr val="bg2"/>
            </a:outerShdw>
          </a:effectLst>
          <a:extLst>
            <a:ext uri="{91240B29-F687-4F45-9708-019B960494DF}">
              <a14:hiddenLine xmlns:a14="http://schemas.microsoft.com/office/drawing/2010/main" w="9525">
                <a:solidFill>
                  <a:srgbClr val="000000"/>
                </a:solidFill>
                <a:round/>
                <a:headEnd/>
                <a:tailEnd/>
              </a14:hiddenLine>
            </a:ext>
          </a:extLst>
        </xdr:spPr>
        <xdr:txBody>
          <a:bodyPr wrap="square">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000">
                <a:solidFill>
                  <a:srgbClr val="0070C0"/>
                </a:solidFill>
                <a:latin typeface="Arial" panose="020B0604020202020204" pitchFamily="34" charset="0"/>
              </a:rPr>
              <a:t>De acuerdo a la informacion suministrada por las autoridades se determina los motivos del cierre así como su duracion aproximada.</a:t>
            </a:r>
          </a:p>
        </xdr:txBody>
      </xdr:sp>
      <xdr:sp macro="" textlink="">
        <xdr:nvSpPr>
          <xdr:cNvPr id="77" name="Rectangle 49">
            <a:extLst>
              <a:ext uri="{FF2B5EF4-FFF2-40B4-BE49-F238E27FC236}">
                <a16:creationId xmlns:a16="http://schemas.microsoft.com/office/drawing/2014/main" id="{00000000-0008-0000-3F00-00004D000000}"/>
              </a:ext>
            </a:extLst>
          </xdr:cNvPr>
          <xdr:cNvSpPr>
            <a:spLocks noChangeArrowheads="1"/>
          </xdr:cNvSpPr>
        </xdr:nvSpPr>
        <xdr:spPr bwMode="auto">
          <a:xfrm>
            <a:off x="98727" y="139989"/>
            <a:ext cx="6073473" cy="213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300" b="1">
                <a:solidFill>
                  <a:schemeClr val="tx1"/>
                </a:solidFill>
                <a:latin typeface="Arial" panose="020B0604020202020204" pitchFamily="34" charset="0"/>
                <a:cs typeface="Times New Roman" panose="02020603050405020304" pitchFamily="18" charset="0"/>
              </a:rPr>
              <a:t>CIERRE DE VIAS  </a:t>
            </a:r>
            <a:endParaRPr lang="es-CO" altLang="es-CO" sz="1300">
              <a:solidFill>
                <a:schemeClr val="tx1"/>
              </a:solidFill>
              <a:latin typeface="Arial" panose="020B0604020202020204" pitchFamily="34" charset="0"/>
            </a:endParaRPr>
          </a:p>
        </xdr:txBody>
      </xdr:sp>
      <xdr:sp macro="" textlink="">
        <xdr:nvSpPr>
          <xdr:cNvPr id="78" name="Rectangle 55">
            <a:extLst>
              <a:ext uri="{FF2B5EF4-FFF2-40B4-BE49-F238E27FC236}">
                <a16:creationId xmlns:a16="http://schemas.microsoft.com/office/drawing/2014/main" id="{00000000-0008-0000-3F00-00004E000000}"/>
              </a:ext>
            </a:extLst>
          </xdr:cNvPr>
          <xdr:cNvSpPr>
            <a:spLocks noChangeArrowheads="1"/>
          </xdr:cNvSpPr>
        </xdr:nvSpPr>
        <xdr:spPr bwMode="auto">
          <a:xfrm>
            <a:off x="0" y="461962"/>
            <a:ext cx="6172200" cy="11430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sp macro="" textlink="">
        <xdr:nvSpPr>
          <xdr:cNvPr id="79" name="Rectangle 56">
            <a:extLst>
              <a:ext uri="{FF2B5EF4-FFF2-40B4-BE49-F238E27FC236}">
                <a16:creationId xmlns:a16="http://schemas.microsoft.com/office/drawing/2014/main" id="{00000000-0008-0000-3F00-00004F000000}"/>
              </a:ext>
            </a:extLst>
          </xdr:cNvPr>
          <xdr:cNvSpPr>
            <a:spLocks noChangeArrowheads="1"/>
          </xdr:cNvSpPr>
        </xdr:nvSpPr>
        <xdr:spPr bwMode="auto">
          <a:xfrm>
            <a:off x="0" y="1604962"/>
            <a:ext cx="6172200" cy="28956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sp macro="" textlink="">
        <xdr:nvSpPr>
          <xdr:cNvPr id="80" name="Rectangle 57">
            <a:extLst>
              <a:ext uri="{FF2B5EF4-FFF2-40B4-BE49-F238E27FC236}">
                <a16:creationId xmlns:a16="http://schemas.microsoft.com/office/drawing/2014/main" id="{00000000-0008-0000-3F00-000050000000}"/>
              </a:ext>
            </a:extLst>
          </xdr:cNvPr>
          <xdr:cNvSpPr>
            <a:spLocks noChangeArrowheads="1"/>
          </xdr:cNvSpPr>
        </xdr:nvSpPr>
        <xdr:spPr bwMode="auto">
          <a:xfrm>
            <a:off x="0" y="4500562"/>
            <a:ext cx="6172200" cy="35052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grpSp>
    <xdr:clientData/>
  </xdr:twoCellAnchor>
  <xdr:twoCellAnchor editAs="oneCell">
    <xdr:from>
      <xdr:col>7</xdr:col>
      <xdr:colOff>202406</xdr:colOff>
      <xdr:row>2</xdr:row>
      <xdr:rowOff>297656</xdr:rowOff>
    </xdr:from>
    <xdr:to>
      <xdr:col>8</xdr:col>
      <xdr:colOff>910230</xdr:colOff>
      <xdr:row>5</xdr:row>
      <xdr:rowOff>191033</xdr:rowOff>
    </xdr:to>
    <xdr:pic>
      <xdr:nvPicPr>
        <xdr:cNvPr id="6" name="Imagen 1">
          <a:extLst>
            <a:ext uri="{FF2B5EF4-FFF2-40B4-BE49-F238E27FC236}">
              <a16:creationId xmlns:a16="http://schemas.microsoft.com/office/drawing/2014/main" id="{00000000-0008-0000-3F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298781" y="607219"/>
          <a:ext cx="2458043" cy="81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238125</xdr:colOff>
      <xdr:row>2</xdr:row>
      <xdr:rowOff>138112</xdr:rowOff>
    </xdr:from>
    <xdr:to>
      <xdr:col>10</xdr:col>
      <xdr:colOff>654844</xdr:colOff>
      <xdr:row>3</xdr:row>
      <xdr:rowOff>150019</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4000-000002000000}"/>
            </a:ext>
          </a:extLst>
        </xdr:cNvPr>
        <xdr:cNvSpPr>
          <a:spLocks noEditPoints="1"/>
        </xdr:cNvSpPr>
      </xdr:nvSpPr>
      <xdr:spPr bwMode="auto">
        <a:xfrm flipH="1">
          <a:off x="12287250" y="452437"/>
          <a:ext cx="416719" cy="40243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xdr:from>
      <xdr:col>2</xdr:col>
      <xdr:colOff>2762250</xdr:colOff>
      <xdr:row>8</xdr:row>
      <xdr:rowOff>37651</xdr:rowOff>
    </xdr:from>
    <xdr:to>
      <xdr:col>7</xdr:col>
      <xdr:colOff>1357312</xdr:colOff>
      <xdr:row>25</xdr:row>
      <xdr:rowOff>273843</xdr:rowOff>
    </xdr:to>
    <xdr:grpSp>
      <xdr:nvGrpSpPr>
        <xdr:cNvPr id="41" name="Grupo 40">
          <a:extLst>
            <a:ext uri="{FF2B5EF4-FFF2-40B4-BE49-F238E27FC236}">
              <a16:creationId xmlns:a16="http://schemas.microsoft.com/office/drawing/2014/main" id="{00000000-0008-0000-4000-000029000000}"/>
            </a:ext>
          </a:extLst>
        </xdr:cNvPr>
        <xdr:cNvGrpSpPr/>
      </xdr:nvGrpSpPr>
      <xdr:grpSpPr>
        <a:xfrm>
          <a:off x="3059906" y="1859307"/>
          <a:ext cx="7143750" cy="10451755"/>
          <a:chOff x="0" y="34494"/>
          <a:chExt cx="6172200" cy="8209393"/>
        </a:xfrm>
      </xdr:grpSpPr>
      <xdr:sp macro="" textlink="">
        <xdr:nvSpPr>
          <xdr:cNvPr id="42" name="Text Box 1026">
            <a:extLst>
              <a:ext uri="{FF2B5EF4-FFF2-40B4-BE49-F238E27FC236}">
                <a16:creationId xmlns:a16="http://schemas.microsoft.com/office/drawing/2014/main" id="{00000000-0008-0000-4000-00002A000000}"/>
              </a:ext>
            </a:extLst>
          </xdr:cNvPr>
          <xdr:cNvSpPr txBox="1">
            <a:spLocks noChangeArrowheads="1"/>
          </xdr:cNvSpPr>
        </xdr:nvSpPr>
        <xdr:spPr bwMode="auto">
          <a:xfrm>
            <a:off x="990600" y="547687"/>
            <a:ext cx="1524000"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100">
                <a:latin typeface="Arial" panose="020B0604020202020204" pitchFamily="34" charset="0"/>
                <a:cs typeface="Times New Roman" panose="02020603050405020304" pitchFamily="18" charset="0"/>
              </a:rPr>
              <a:t>Hurto </a:t>
            </a:r>
          </a:p>
          <a:p>
            <a:pPr algn="ctr" eaLnBrk="1" hangingPunct="1">
              <a:spcBef>
                <a:spcPct val="0"/>
              </a:spcBef>
              <a:buFontTx/>
              <a:buNone/>
            </a:pPr>
            <a:r>
              <a:rPr lang="es-MX" altLang="es-CO" sz="1100">
                <a:latin typeface="Arial" panose="020B0604020202020204" pitchFamily="34" charset="0"/>
                <a:cs typeface="Times New Roman" panose="02020603050405020304" pitchFamily="18" charset="0"/>
              </a:rPr>
              <a:t> de vehículo </a:t>
            </a:r>
            <a:endParaRPr lang="es-ES" altLang="es-CO" sz="1100">
              <a:latin typeface="Arial" panose="020B0604020202020204" pitchFamily="34" charset="0"/>
            </a:endParaRPr>
          </a:p>
        </xdr:txBody>
      </xdr:sp>
      <xdr:sp macro="" textlink="">
        <xdr:nvSpPr>
          <xdr:cNvPr id="43" name="Text Box 1028">
            <a:extLst>
              <a:ext uri="{FF2B5EF4-FFF2-40B4-BE49-F238E27FC236}">
                <a16:creationId xmlns:a16="http://schemas.microsoft.com/office/drawing/2014/main" id="{00000000-0008-0000-4000-00002B000000}"/>
              </a:ext>
            </a:extLst>
          </xdr:cNvPr>
          <xdr:cNvSpPr txBox="1">
            <a:spLocks noChangeArrowheads="1"/>
          </xdr:cNvSpPr>
        </xdr:nvSpPr>
        <xdr:spPr bwMode="auto">
          <a:xfrm>
            <a:off x="762000" y="1633560"/>
            <a:ext cx="1970088" cy="36669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Activar cadena de llamadas </a:t>
            </a:r>
          </a:p>
        </xdr:txBody>
      </xdr:sp>
      <xdr:sp macro="" textlink="">
        <xdr:nvSpPr>
          <xdr:cNvPr id="44" name="Text Box 1029">
            <a:extLst>
              <a:ext uri="{FF2B5EF4-FFF2-40B4-BE49-F238E27FC236}">
                <a16:creationId xmlns:a16="http://schemas.microsoft.com/office/drawing/2014/main" id="{00000000-0008-0000-4000-00002C000000}"/>
              </a:ext>
            </a:extLst>
          </xdr:cNvPr>
          <xdr:cNvSpPr txBox="1">
            <a:spLocks noChangeArrowheads="1"/>
          </xdr:cNvSpPr>
        </xdr:nvSpPr>
        <xdr:spPr bwMode="auto">
          <a:xfrm>
            <a:off x="707716" y="5305425"/>
            <a:ext cx="2027548"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Establecer conformidad del vehículo </a:t>
            </a:r>
          </a:p>
        </xdr:txBody>
      </xdr:sp>
      <xdr:sp macro="" textlink="">
        <xdr:nvSpPr>
          <xdr:cNvPr id="45" name="Text Box 1030">
            <a:extLst>
              <a:ext uri="{FF2B5EF4-FFF2-40B4-BE49-F238E27FC236}">
                <a16:creationId xmlns:a16="http://schemas.microsoft.com/office/drawing/2014/main" id="{00000000-0008-0000-4000-00002D000000}"/>
              </a:ext>
            </a:extLst>
          </xdr:cNvPr>
          <xdr:cNvSpPr txBox="1">
            <a:spLocks noChangeArrowheads="1"/>
          </xdr:cNvSpPr>
        </xdr:nvSpPr>
        <xdr:spPr bwMode="auto">
          <a:xfrm>
            <a:off x="804863" y="2709862"/>
            <a:ext cx="1890712" cy="309563"/>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100">
                <a:latin typeface="Arial" panose="020B0604020202020204" pitchFamily="34" charset="0"/>
                <a:cs typeface="Times New Roman" panose="02020603050405020304" pitchFamily="18" charset="0"/>
              </a:rPr>
              <a:t>Colocar denuncio por hurto</a:t>
            </a:r>
            <a:endParaRPr lang="es-ES" altLang="es-CO" sz="1100">
              <a:latin typeface="Arial" panose="020B0604020202020204" pitchFamily="34" charset="0"/>
            </a:endParaRPr>
          </a:p>
        </xdr:txBody>
      </xdr:sp>
      <xdr:cxnSp macro="">
        <xdr:nvCxnSpPr>
          <xdr:cNvPr id="46" name="AutoShape 1033">
            <a:extLst>
              <a:ext uri="{FF2B5EF4-FFF2-40B4-BE49-F238E27FC236}">
                <a16:creationId xmlns:a16="http://schemas.microsoft.com/office/drawing/2014/main" id="{00000000-0008-0000-4000-00002E000000}"/>
              </a:ext>
            </a:extLst>
          </xdr:cNvPr>
          <xdr:cNvCxnSpPr>
            <a:cxnSpLocks noChangeShapeType="1"/>
            <a:stCxn id="42" idx="2"/>
            <a:endCxn id="43" idx="0"/>
          </xdr:cNvCxnSpPr>
        </xdr:nvCxnSpPr>
        <xdr:spPr bwMode="auto">
          <a:xfrm flipH="1">
            <a:off x="1747044" y="1004887"/>
            <a:ext cx="5556" cy="628673"/>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47" name="AutoShape 1036">
            <a:extLst>
              <a:ext uri="{FF2B5EF4-FFF2-40B4-BE49-F238E27FC236}">
                <a16:creationId xmlns:a16="http://schemas.microsoft.com/office/drawing/2014/main" id="{00000000-0008-0000-4000-00002F000000}"/>
              </a:ext>
            </a:extLst>
          </xdr:cNvPr>
          <xdr:cNvCxnSpPr>
            <a:cxnSpLocks noChangeShapeType="1"/>
            <a:stCxn id="43" idx="2"/>
            <a:endCxn id="45" idx="0"/>
          </xdr:cNvCxnSpPr>
        </xdr:nvCxnSpPr>
        <xdr:spPr bwMode="auto">
          <a:xfrm>
            <a:off x="1747044" y="2000250"/>
            <a:ext cx="3174" cy="709612"/>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48" name="AutoShape 1037">
            <a:extLst>
              <a:ext uri="{FF2B5EF4-FFF2-40B4-BE49-F238E27FC236}">
                <a16:creationId xmlns:a16="http://schemas.microsoft.com/office/drawing/2014/main" id="{00000000-0008-0000-4000-000030000000}"/>
              </a:ext>
            </a:extLst>
          </xdr:cNvPr>
          <xdr:cNvCxnSpPr>
            <a:cxnSpLocks noChangeShapeType="1"/>
            <a:stCxn id="45" idx="2"/>
            <a:endCxn id="54" idx="0"/>
          </xdr:cNvCxnSpPr>
        </xdr:nvCxnSpPr>
        <xdr:spPr bwMode="auto">
          <a:xfrm>
            <a:off x="1750219" y="3019425"/>
            <a:ext cx="6350" cy="26670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49" name="AutoShape 1038">
            <a:extLst>
              <a:ext uri="{FF2B5EF4-FFF2-40B4-BE49-F238E27FC236}">
                <a16:creationId xmlns:a16="http://schemas.microsoft.com/office/drawing/2014/main" id="{00000000-0008-0000-4000-000031000000}"/>
              </a:ext>
            </a:extLst>
          </xdr:cNvPr>
          <xdr:cNvCxnSpPr>
            <a:cxnSpLocks noChangeShapeType="1"/>
            <a:stCxn id="55" idx="3"/>
            <a:endCxn id="63" idx="1"/>
          </xdr:cNvCxnSpPr>
        </xdr:nvCxnSpPr>
        <xdr:spPr bwMode="auto">
          <a:xfrm>
            <a:off x="2700338" y="4452937"/>
            <a:ext cx="331046" cy="1588"/>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0" name="AutoShape 1039">
            <a:extLst>
              <a:ext uri="{FF2B5EF4-FFF2-40B4-BE49-F238E27FC236}">
                <a16:creationId xmlns:a16="http://schemas.microsoft.com/office/drawing/2014/main" id="{00000000-0008-0000-4000-000032000000}"/>
              </a:ext>
            </a:extLst>
          </xdr:cNvPr>
          <xdr:cNvCxnSpPr>
            <a:cxnSpLocks noChangeShapeType="1"/>
            <a:stCxn id="55" idx="2"/>
            <a:endCxn id="44" idx="0"/>
          </xdr:cNvCxnSpPr>
        </xdr:nvCxnSpPr>
        <xdr:spPr bwMode="auto">
          <a:xfrm flipH="1">
            <a:off x="1721490" y="4819650"/>
            <a:ext cx="26349" cy="485775"/>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51" name="Text Box 1042">
            <a:extLst>
              <a:ext uri="{FF2B5EF4-FFF2-40B4-BE49-F238E27FC236}">
                <a16:creationId xmlns:a16="http://schemas.microsoft.com/office/drawing/2014/main" id="{00000000-0008-0000-4000-000033000000}"/>
              </a:ext>
            </a:extLst>
          </xdr:cNvPr>
          <xdr:cNvSpPr txBox="1">
            <a:spLocks noChangeArrowheads="1"/>
          </xdr:cNvSpPr>
        </xdr:nvSpPr>
        <xdr:spPr bwMode="auto">
          <a:xfrm>
            <a:off x="1614488" y="4829175"/>
            <a:ext cx="504825"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sp macro="" textlink="">
        <xdr:nvSpPr>
          <xdr:cNvPr id="52" name="Text Box 1043">
            <a:extLst>
              <a:ext uri="{FF2B5EF4-FFF2-40B4-BE49-F238E27FC236}">
                <a16:creationId xmlns:a16="http://schemas.microsoft.com/office/drawing/2014/main" id="{00000000-0008-0000-4000-000034000000}"/>
              </a:ext>
            </a:extLst>
          </xdr:cNvPr>
          <xdr:cNvSpPr txBox="1">
            <a:spLocks noChangeArrowheads="1"/>
          </xdr:cNvSpPr>
        </xdr:nvSpPr>
        <xdr:spPr bwMode="auto">
          <a:xfrm>
            <a:off x="2590800" y="4494212"/>
            <a:ext cx="504825"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sp macro="" textlink="">
        <xdr:nvSpPr>
          <xdr:cNvPr id="53" name="Rectangle 1045">
            <a:extLst>
              <a:ext uri="{FF2B5EF4-FFF2-40B4-BE49-F238E27FC236}">
                <a16:creationId xmlns:a16="http://schemas.microsoft.com/office/drawing/2014/main" id="{00000000-0008-0000-4000-000035000000}"/>
              </a:ext>
            </a:extLst>
          </xdr:cNvPr>
          <xdr:cNvSpPr>
            <a:spLocks noChangeArrowheads="1"/>
          </xdr:cNvSpPr>
        </xdr:nvSpPr>
        <xdr:spPr bwMode="auto">
          <a:xfrm>
            <a:off x="233360" y="34494"/>
            <a:ext cx="5915635" cy="223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300" b="1">
                <a:solidFill>
                  <a:schemeClr val="tx1"/>
                </a:solidFill>
                <a:latin typeface="Arial" panose="020B0604020202020204" pitchFamily="34" charset="0"/>
                <a:cs typeface="Times New Roman" panose="02020603050405020304" pitchFamily="18" charset="0"/>
              </a:rPr>
              <a:t>HURTO DE VEHICULO  </a:t>
            </a:r>
            <a:endParaRPr lang="es-CO" altLang="es-CO" sz="1300">
              <a:solidFill>
                <a:schemeClr val="tx1"/>
              </a:solidFill>
              <a:latin typeface="Arial" panose="020B0604020202020204" pitchFamily="34" charset="0"/>
            </a:endParaRPr>
          </a:p>
        </xdr:txBody>
      </xdr:sp>
      <xdr:sp macro="" textlink="">
        <xdr:nvSpPr>
          <xdr:cNvPr id="54" name="Text Box 1046">
            <a:extLst>
              <a:ext uri="{FF2B5EF4-FFF2-40B4-BE49-F238E27FC236}">
                <a16:creationId xmlns:a16="http://schemas.microsoft.com/office/drawing/2014/main" id="{00000000-0008-0000-4000-000036000000}"/>
              </a:ext>
            </a:extLst>
          </xdr:cNvPr>
          <xdr:cNvSpPr txBox="1">
            <a:spLocks noChangeArrowheads="1"/>
          </xdr:cNvSpPr>
        </xdr:nvSpPr>
        <xdr:spPr bwMode="auto">
          <a:xfrm>
            <a:off x="831850" y="3286125"/>
            <a:ext cx="1849438" cy="309562"/>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1100">
                <a:latin typeface="Arial" panose="020B0604020202020204" pitchFamily="34" charset="0"/>
                <a:cs typeface="Times New Roman" panose="02020603050405020304" pitchFamily="18" charset="0"/>
              </a:rPr>
              <a:t>Informar a la aseguradora  </a:t>
            </a:r>
            <a:endParaRPr lang="es-CO" altLang="es-CO" sz="1100">
              <a:latin typeface="Arial" panose="020B0604020202020204" pitchFamily="34" charset="0"/>
            </a:endParaRPr>
          </a:p>
        </xdr:txBody>
      </xdr:sp>
      <xdr:sp macro="" textlink="">
        <xdr:nvSpPr>
          <xdr:cNvPr id="55" name="AutoShape 1047">
            <a:extLst>
              <a:ext uri="{FF2B5EF4-FFF2-40B4-BE49-F238E27FC236}">
                <a16:creationId xmlns:a16="http://schemas.microsoft.com/office/drawing/2014/main" id="{00000000-0008-0000-4000-000037000000}"/>
              </a:ext>
            </a:extLst>
          </xdr:cNvPr>
          <xdr:cNvSpPr>
            <a:spLocks noChangeArrowheads="1"/>
          </xdr:cNvSpPr>
        </xdr:nvSpPr>
        <xdr:spPr bwMode="auto">
          <a:xfrm>
            <a:off x="795338" y="4086225"/>
            <a:ext cx="1905000" cy="733425"/>
          </a:xfrm>
          <a:prstGeom prst="flowChartDecision">
            <a:avLst/>
          </a:prstGeom>
          <a:solidFill>
            <a:srgbClr val="92D050"/>
          </a:solidFill>
          <a:ln w="9525">
            <a:solidFill>
              <a:srgbClr val="000000"/>
            </a:solidFill>
            <a:miter lim="800000"/>
            <a:headEnd/>
            <a:tailEnd/>
          </a:ln>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latin typeface="Arial" panose="020B0604020202020204" pitchFamily="34" charset="0"/>
              </a:rPr>
              <a:t>el vehículo es recuperado? </a:t>
            </a:r>
            <a:endParaRPr lang="es-ES" altLang="es-CO" sz="900">
              <a:latin typeface="Arial" panose="020B0604020202020204" pitchFamily="34" charset="0"/>
            </a:endParaRPr>
          </a:p>
        </xdr:txBody>
      </xdr:sp>
      <xdr:cxnSp macro="">
        <xdr:nvCxnSpPr>
          <xdr:cNvPr id="56" name="AutoShape 1048">
            <a:extLst>
              <a:ext uri="{FF2B5EF4-FFF2-40B4-BE49-F238E27FC236}">
                <a16:creationId xmlns:a16="http://schemas.microsoft.com/office/drawing/2014/main" id="{00000000-0008-0000-4000-000038000000}"/>
              </a:ext>
            </a:extLst>
          </xdr:cNvPr>
          <xdr:cNvCxnSpPr>
            <a:cxnSpLocks noChangeShapeType="1"/>
            <a:stCxn id="54" idx="2"/>
            <a:endCxn id="55" idx="0"/>
          </xdr:cNvCxnSpPr>
        </xdr:nvCxnSpPr>
        <xdr:spPr bwMode="auto">
          <a:xfrm flipH="1">
            <a:off x="1747838" y="3595687"/>
            <a:ext cx="8731" cy="490538"/>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57" name="AutoShape 1049">
            <a:extLst>
              <a:ext uri="{FF2B5EF4-FFF2-40B4-BE49-F238E27FC236}">
                <a16:creationId xmlns:a16="http://schemas.microsoft.com/office/drawing/2014/main" id="{00000000-0008-0000-4000-000039000000}"/>
              </a:ext>
            </a:extLst>
          </xdr:cNvPr>
          <xdr:cNvSpPr>
            <a:spLocks noChangeArrowheads="1"/>
          </xdr:cNvSpPr>
        </xdr:nvSpPr>
        <xdr:spPr bwMode="auto">
          <a:xfrm>
            <a:off x="825501" y="6284314"/>
            <a:ext cx="1843087" cy="442520"/>
          </a:xfrm>
          <a:prstGeom prst="diamond">
            <a:avLst/>
          </a:prstGeom>
          <a:solidFill>
            <a:srgbClr val="92D050"/>
          </a:solidFill>
          <a:ln w="9525">
            <a:solidFill>
              <a:srgbClr val="000000"/>
            </a:solidFill>
            <a:miter lim="800000"/>
            <a:headEnd/>
            <a:tailEnd/>
          </a:ln>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800">
                <a:latin typeface="Arial" panose="020B0604020202020204" pitchFamily="34" charset="0"/>
              </a:rPr>
              <a:t>Existe daño?   </a:t>
            </a:r>
          </a:p>
        </xdr:txBody>
      </xdr:sp>
      <xdr:cxnSp macro="">
        <xdr:nvCxnSpPr>
          <xdr:cNvPr id="58" name="AutoShape 1050">
            <a:extLst>
              <a:ext uri="{FF2B5EF4-FFF2-40B4-BE49-F238E27FC236}">
                <a16:creationId xmlns:a16="http://schemas.microsoft.com/office/drawing/2014/main" id="{00000000-0008-0000-4000-00003A000000}"/>
              </a:ext>
            </a:extLst>
          </xdr:cNvPr>
          <xdr:cNvCxnSpPr>
            <a:cxnSpLocks noChangeShapeType="1"/>
            <a:stCxn id="44" idx="2"/>
            <a:endCxn id="57" idx="0"/>
          </xdr:cNvCxnSpPr>
        </xdr:nvCxnSpPr>
        <xdr:spPr bwMode="auto">
          <a:xfrm>
            <a:off x="1721490" y="5762625"/>
            <a:ext cx="25555" cy="521689"/>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59" name="Text Box 1061">
            <a:extLst>
              <a:ext uri="{FF2B5EF4-FFF2-40B4-BE49-F238E27FC236}">
                <a16:creationId xmlns:a16="http://schemas.microsoft.com/office/drawing/2014/main" id="{00000000-0008-0000-4000-00003B000000}"/>
              </a:ext>
            </a:extLst>
          </xdr:cNvPr>
          <xdr:cNvSpPr txBox="1">
            <a:spLocks noChangeArrowheads="1"/>
          </xdr:cNvSpPr>
        </xdr:nvSpPr>
        <xdr:spPr bwMode="auto">
          <a:xfrm>
            <a:off x="3016251" y="6350000"/>
            <a:ext cx="1150542" cy="359887"/>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Activar polizas </a:t>
            </a:r>
          </a:p>
        </xdr:txBody>
      </xdr:sp>
      <xdr:cxnSp macro="">
        <xdr:nvCxnSpPr>
          <xdr:cNvPr id="60" name="AutoShape 1062">
            <a:extLst>
              <a:ext uri="{FF2B5EF4-FFF2-40B4-BE49-F238E27FC236}">
                <a16:creationId xmlns:a16="http://schemas.microsoft.com/office/drawing/2014/main" id="{00000000-0008-0000-4000-00003C000000}"/>
              </a:ext>
            </a:extLst>
          </xdr:cNvPr>
          <xdr:cNvCxnSpPr>
            <a:cxnSpLocks noChangeShapeType="1"/>
            <a:stCxn id="57" idx="3"/>
            <a:endCxn id="59" idx="1"/>
          </xdr:cNvCxnSpPr>
        </xdr:nvCxnSpPr>
        <xdr:spPr bwMode="auto">
          <a:xfrm>
            <a:off x="2668588" y="6505575"/>
            <a:ext cx="347663" cy="24369"/>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1" name="Text Box 1063">
            <a:extLst>
              <a:ext uri="{FF2B5EF4-FFF2-40B4-BE49-F238E27FC236}">
                <a16:creationId xmlns:a16="http://schemas.microsoft.com/office/drawing/2014/main" id="{00000000-0008-0000-4000-00003D000000}"/>
              </a:ext>
            </a:extLst>
          </xdr:cNvPr>
          <xdr:cNvSpPr txBox="1">
            <a:spLocks noChangeArrowheads="1"/>
          </xdr:cNvSpPr>
        </xdr:nvSpPr>
        <xdr:spPr bwMode="auto">
          <a:xfrm>
            <a:off x="381000" y="7405687"/>
            <a:ext cx="2743200" cy="545529"/>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CO" altLang="es-CO" sz="1100">
                <a:latin typeface="Arial" panose="020B0604020202020204" pitchFamily="34" charset="0"/>
              </a:rPr>
              <a:t>Realizar la respectiva investigacion y generar los planes a que halla lugar. </a:t>
            </a:r>
          </a:p>
        </xdr:txBody>
      </xdr:sp>
      <xdr:cxnSp macro="">
        <xdr:nvCxnSpPr>
          <xdr:cNvPr id="62" name="AutoShape 1064">
            <a:extLst>
              <a:ext uri="{FF2B5EF4-FFF2-40B4-BE49-F238E27FC236}">
                <a16:creationId xmlns:a16="http://schemas.microsoft.com/office/drawing/2014/main" id="{00000000-0008-0000-4000-00003E000000}"/>
              </a:ext>
            </a:extLst>
          </xdr:cNvPr>
          <xdr:cNvCxnSpPr>
            <a:cxnSpLocks noChangeShapeType="1"/>
            <a:stCxn id="57" idx="2"/>
            <a:endCxn id="61" idx="0"/>
          </xdr:cNvCxnSpPr>
        </xdr:nvCxnSpPr>
        <xdr:spPr bwMode="auto">
          <a:xfrm>
            <a:off x="1747045" y="6726835"/>
            <a:ext cx="5556" cy="678853"/>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3" name="Text Box 1065">
            <a:extLst>
              <a:ext uri="{FF2B5EF4-FFF2-40B4-BE49-F238E27FC236}">
                <a16:creationId xmlns:a16="http://schemas.microsoft.com/office/drawing/2014/main" id="{00000000-0008-0000-4000-00003F000000}"/>
              </a:ext>
            </a:extLst>
          </xdr:cNvPr>
          <xdr:cNvSpPr txBox="1">
            <a:spLocks noChangeArrowheads="1"/>
          </xdr:cNvSpPr>
        </xdr:nvSpPr>
        <xdr:spPr bwMode="auto">
          <a:xfrm>
            <a:off x="3031384" y="4225925"/>
            <a:ext cx="1133691"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_tradnl" altLang="es-CO" sz="1100">
                <a:latin typeface="Arial" panose="020B0604020202020204" pitchFamily="34" charset="0"/>
                <a:cs typeface="Times New Roman" panose="02020603050405020304" pitchFamily="18" charset="0"/>
              </a:rPr>
              <a:t>Continuar búsqueda   </a:t>
            </a:r>
            <a:endParaRPr lang="es-CO" altLang="es-CO" sz="1100">
              <a:latin typeface="Arial" panose="020B0604020202020204" pitchFamily="34" charset="0"/>
            </a:endParaRPr>
          </a:p>
        </xdr:txBody>
      </xdr:sp>
      <xdr:cxnSp macro="">
        <xdr:nvCxnSpPr>
          <xdr:cNvPr id="64" name="AutoShape 1066">
            <a:extLst>
              <a:ext uri="{FF2B5EF4-FFF2-40B4-BE49-F238E27FC236}">
                <a16:creationId xmlns:a16="http://schemas.microsoft.com/office/drawing/2014/main" id="{00000000-0008-0000-4000-000040000000}"/>
              </a:ext>
            </a:extLst>
          </xdr:cNvPr>
          <xdr:cNvCxnSpPr>
            <a:cxnSpLocks noChangeShapeType="1"/>
            <a:stCxn id="63" idx="0"/>
            <a:endCxn id="55" idx="0"/>
          </xdr:cNvCxnSpPr>
        </xdr:nvCxnSpPr>
        <xdr:spPr bwMode="auto">
          <a:xfrm rot="16200000" flipV="1">
            <a:off x="2603184" y="3230880"/>
            <a:ext cx="139700" cy="1850391"/>
          </a:xfrm>
          <a:prstGeom prst="bentConnector3">
            <a:avLst>
              <a:gd name="adj1" fmla="val 273379"/>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65" name="Text Box 1068">
            <a:extLst>
              <a:ext uri="{FF2B5EF4-FFF2-40B4-BE49-F238E27FC236}">
                <a16:creationId xmlns:a16="http://schemas.microsoft.com/office/drawing/2014/main" id="{00000000-0008-0000-4000-000041000000}"/>
              </a:ext>
            </a:extLst>
          </xdr:cNvPr>
          <xdr:cNvSpPr txBox="1">
            <a:spLocks noChangeArrowheads="1"/>
          </xdr:cNvSpPr>
        </xdr:nvSpPr>
        <xdr:spPr bwMode="auto">
          <a:xfrm>
            <a:off x="2590800" y="6491287"/>
            <a:ext cx="381000"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sp macro="" textlink="">
        <xdr:nvSpPr>
          <xdr:cNvPr id="66" name="Text Box 1069">
            <a:extLst>
              <a:ext uri="{FF2B5EF4-FFF2-40B4-BE49-F238E27FC236}">
                <a16:creationId xmlns:a16="http://schemas.microsoft.com/office/drawing/2014/main" id="{00000000-0008-0000-4000-000042000000}"/>
              </a:ext>
            </a:extLst>
          </xdr:cNvPr>
          <xdr:cNvSpPr txBox="1">
            <a:spLocks noChangeArrowheads="1"/>
          </xdr:cNvSpPr>
        </xdr:nvSpPr>
        <xdr:spPr bwMode="auto">
          <a:xfrm>
            <a:off x="1236668" y="7088144"/>
            <a:ext cx="487357" cy="254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cxnSp macro="">
        <xdr:nvCxnSpPr>
          <xdr:cNvPr id="67" name="AutoShape 1070">
            <a:extLst>
              <a:ext uri="{FF2B5EF4-FFF2-40B4-BE49-F238E27FC236}">
                <a16:creationId xmlns:a16="http://schemas.microsoft.com/office/drawing/2014/main" id="{00000000-0008-0000-4000-000043000000}"/>
              </a:ext>
            </a:extLst>
          </xdr:cNvPr>
          <xdr:cNvCxnSpPr>
            <a:cxnSpLocks noChangeShapeType="1"/>
            <a:stCxn id="59" idx="2"/>
            <a:endCxn id="61" idx="0"/>
          </xdr:cNvCxnSpPr>
        </xdr:nvCxnSpPr>
        <xdr:spPr bwMode="auto">
          <a:xfrm rot="5400000">
            <a:off x="2324163" y="6138326"/>
            <a:ext cx="695800" cy="1838923"/>
          </a:xfrm>
          <a:prstGeom prst="bentConnector3">
            <a:avLst>
              <a:gd name="adj1" fmla="val 50000"/>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68" name="Rectangle 1081">
            <a:extLst>
              <a:ext uri="{FF2B5EF4-FFF2-40B4-BE49-F238E27FC236}">
                <a16:creationId xmlns:a16="http://schemas.microsoft.com/office/drawing/2014/main" id="{00000000-0008-0000-4000-000044000000}"/>
              </a:ext>
            </a:extLst>
          </xdr:cNvPr>
          <xdr:cNvSpPr>
            <a:spLocks noChangeArrowheads="1"/>
          </xdr:cNvSpPr>
        </xdr:nvSpPr>
        <xdr:spPr bwMode="auto">
          <a:xfrm>
            <a:off x="0" y="395287"/>
            <a:ext cx="6172200" cy="21336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sp macro="" textlink="">
        <xdr:nvSpPr>
          <xdr:cNvPr id="69" name="AutoShape 1083">
            <a:extLst>
              <a:ext uri="{FF2B5EF4-FFF2-40B4-BE49-F238E27FC236}">
                <a16:creationId xmlns:a16="http://schemas.microsoft.com/office/drawing/2014/main" id="{00000000-0008-0000-4000-000045000000}"/>
              </a:ext>
            </a:extLst>
          </xdr:cNvPr>
          <xdr:cNvSpPr>
            <a:spLocks noChangeArrowheads="1"/>
          </xdr:cNvSpPr>
        </xdr:nvSpPr>
        <xdr:spPr bwMode="auto">
          <a:xfrm>
            <a:off x="3584575" y="2757487"/>
            <a:ext cx="2282824" cy="589862"/>
          </a:xfrm>
          <a:prstGeom prst="foldedCorner">
            <a:avLst>
              <a:gd name="adj" fmla="val 12500"/>
            </a:avLst>
          </a:prstGeom>
          <a:solidFill>
            <a:srgbClr val="92D050"/>
          </a:solidFill>
          <a:ln>
            <a:noFill/>
          </a:ln>
          <a:effectLst>
            <a:outerShdw dist="71842" dir="2700000" algn="ctr" rotWithShape="0">
              <a:schemeClr val="bg2"/>
            </a:outerShdw>
          </a:effectLst>
          <a:extLst>
            <a:ext uri="{91240B29-F687-4F45-9708-019B960494DF}">
              <a14:hiddenLine xmlns:a14="http://schemas.microsoft.com/office/drawing/2010/main" w="9525">
                <a:solidFill>
                  <a:srgbClr val="000000"/>
                </a:solidFill>
                <a:round/>
                <a:headEnd/>
                <a:tailEnd/>
              </a14:hiddenLine>
            </a:ext>
          </a:extLst>
        </xdr:spPr>
        <xdr:txBody>
          <a:bodyPr wrap="square">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solidFill>
                  <a:srgbClr val="0070C0"/>
                </a:solidFill>
                <a:latin typeface="Arial" panose="020B0604020202020204" pitchFamily="34" charset="0"/>
              </a:rPr>
              <a:t>Se procede a colocar el respectivo denuncio e informar a la aseguradora sobre el posible hurto     </a:t>
            </a:r>
          </a:p>
        </xdr:txBody>
      </xdr:sp>
      <xdr:sp macro="" textlink="">
        <xdr:nvSpPr>
          <xdr:cNvPr id="70" name="Rectangle 1084">
            <a:extLst>
              <a:ext uri="{FF2B5EF4-FFF2-40B4-BE49-F238E27FC236}">
                <a16:creationId xmlns:a16="http://schemas.microsoft.com/office/drawing/2014/main" id="{00000000-0008-0000-4000-000046000000}"/>
              </a:ext>
            </a:extLst>
          </xdr:cNvPr>
          <xdr:cNvSpPr>
            <a:spLocks noChangeArrowheads="1"/>
          </xdr:cNvSpPr>
        </xdr:nvSpPr>
        <xdr:spPr bwMode="auto">
          <a:xfrm>
            <a:off x="0" y="2528887"/>
            <a:ext cx="6172200" cy="12954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sp macro="" textlink="">
        <xdr:nvSpPr>
          <xdr:cNvPr id="71" name="AutoShape 1086">
            <a:extLst>
              <a:ext uri="{FF2B5EF4-FFF2-40B4-BE49-F238E27FC236}">
                <a16:creationId xmlns:a16="http://schemas.microsoft.com/office/drawing/2014/main" id="{00000000-0008-0000-4000-000047000000}"/>
              </a:ext>
            </a:extLst>
          </xdr:cNvPr>
          <xdr:cNvSpPr>
            <a:spLocks noChangeArrowheads="1"/>
          </xdr:cNvSpPr>
        </xdr:nvSpPr>
        <xdr:spPr bwMode="auto">
          <a:xfrm>
            <a:off x="3276600" y="7174124"/>
            <a:ext cx="2667000" cy="931650"/>
          </a:xfrm>
          <a:prstGeom prst="foldedCorner">
            <a:avLst>
              <a:gd name="adj" fmla="val 12500"/>
            </a:avLst>
          </a:prstGeom>
          <a:solidFill>
            <a:srgbClr val="92D050"/>
          </a:solidFill>
          <a:ln>
            <a:noFill/>
          </a:ln>
          <a:effectLst>
            <a:outerShdw dist="71842" dir="2700000" algn="ctr" rotWithShape="0">
              <a:schemeClr val="bg2"/>
            </a:outerShdw>
          </a:effectLst>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900">
                <a:solidFill>
                  <a:srgbClr val="0070C0"/>
                </a:solidFill>
                <a:latin typeface="Arial" panose="020B0604020202020204" pitchFamily="34" charset="0"/>
              </a:rPr>
              <a:t>En caso de que se recupere o no el vehiculo / carga, se realiza la investigacion de lo ocurrido  realizando un informe, del cual se generan  acciones que puedan minimizar la repetitividad de este echo.    </a:t>
            </a:r>
          </a:p>
        </xdr:txBody>
      </xdr:sp>
      <xdr:cxnSp macro="">
        <xdr:nvCxnSpPr>
          <xdr:cNvPr id="72" name="AutoShape 1088">
            <a:extLst>
              <a:ext uri="{FF2B5EF4-FFF2-40B4-BE49-F238E27FC236}">
                <a16:creationId xmlns:a16="http://schemas.microsoft.com/office/drawing/2014/main" id="{00000000-0008-0000-4000-000048000000}"/>
              </a:ext>
            </a:extLst>
          </xdr:cNvPr>
          <xdr:cNvCxnSpPr>
            <a:cxnSpLocks noChangeShapeType="1"/>
            <a:stCxn id="63" idx="2"/>
            <a:endCxn id="59" idx="0"/>
          </xdr:cNvCxnSpPr>
        </xdr:nvCxnSpPr>
        <xdr:spPr bwMode="auto">
          <a:xfrm flipH="1">
            <a:off x="3591523" y="4683125"/>
            <a:ext cx="6707" cy="1666875"/>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73" name="Rectangle 1089">
            <a:extLst>
              <a:ext uri="{FF2B5EF4-FFF2-40B4-BE49-F238E27FC236}">
                <a16:creationId xmlns:a16="http://schemas.microsoft.com/office/drawing/2014/main" id="{00000000-0008-0000-4000-000049000000}"/>
              </a:ext>
            </a:extLst>
          </xdr:cNvPr>
          <xdr:cNvSpPr>
            <a:spLocks noChangeArrowheads="1"/>
          </xdr:cNvSpPr>
        </xdr:nvSpPr>
        <xdr:spPr bwMode="auto">
          <a:xfrm>
            <a:off x="0" y="3824287"/>
            <a:ext cx="6172200" cy="32766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sp macro="" textlink="">
        <xdr:nvSpPr>
          <xdr:cNvPr id="74" name="Rectangle 1090">
            <a:extLst>
              <a:ext uri="{FF2B5EF4-FFF2-40B4-BE49-F238E27FC236}">
                <a16:creationId xmlns:a16="http://schemas.microsoft.com/office/drawing/2014/main" id="{00000000-0008-0000-4000-00004A000000}"/>
              </a:ext>
            </a:extLst>
          </xdr:cNvPr>
          <xdr:cNvSpPr>
            <a:spLocks noChangeArrowheads="1"/>
          </xdr:cNvSpPr>
        </xdr:nvSpPr>
        <xdr:spPr bwMode="auto">
          <a:xfrm>
            <a:off x="0" y="7100887"/>
            <a:ext cx="6172200" cy="11430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grpSp>
    <xdr:clientData/>
  </xdr:twoCellAnchor>
  <xdr:twoCellAnchor editAs="oneCell">
    <xdr:from>
      <xdr:col>7</xdr:col>
      <xdr:colOff>190500</xdr:colOff>
      <xdr:row>2</xdr:row>
      <xdr:rowOff>345281</xdr:rowOff>
    </xdr:from>
    <xdr:to>
      <xdr:col>8</xdr:col>
      <xdr:colOff>898324</xdr:colOff>
      <xdr:row>4</xdr:row>
      <xdr:rowOff>388144</xdr:rowOff>
    </xdr:to>
    <xdr:pic>
      <xdr:nvPicPr>
        <xdr:cNvPr id="6" name="Imagen 1">
          <a:extLst>
            <a:ext uri="{FF2B5EF4-FFF2-40B4-BE49-F238E27FC236}">
              <a16:creationId xmlns:a16="http://schemas.microsoft.com/office/drawing/2014/main" id="{00000000-0008-0000-40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274969" y="654844"/>
          <a:ext cx="2458043" cy="773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657224</xdr:colOff>
      <xdr:row>1</xdr:row>
      <xdr:rowOff>85724</xdr:rowOff>
    </xdr:from>
    <xdr:to>
      <xdr:col>12</xdr:col>
      <xdr:colOff>381000</xdr:colOff>
      <xdr:row>22</xdr:row>
      <xdr:rowOff>19049</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114300</xdr:colOff>
      <xdr:row>10</xdr:row>
      <xdr:rowOff>123825</xdr:rowOff>
    </xdr:from>
    <xdr:to>
      <xdr:col>9</xdr:col>
      <xdr:colOff>19049</xdr:colOff>
      <xdr:row>12</xdr:row>
      <xdr:rowOff>142875</xdr:rowOff>
    </xdr:to>
    <xdr:sp macro="" textlink="'GESTIÓN LIDERAZGO'!G92">
      <xdr:nvSpPr>
        <xdr:cNvPr id="3" name="Diagrama de flujo: conector 2">
          <a:extLst>
            <a:ext uri="{FF2B5EF4-FFF2-40B4-BE49-F238E27FC236}">
              <a16:creationId xmlns:a16="http://schemas.microsoft.com/office/drawing/2014/main" id="{00000000-0008-0000-0800-000003000000}"/>
            </a:ext>
          </a:extLst>
        </xdr:cNvPr>
        <xdr:cNvSpPr/>
      </xdr:nvSpPr>
      <xdr:spPr>
        <a:xfrm>
          <a:off x="6210300" y="2028825"/>
          <a:ext cx="666749" cy="400050"/>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B95F3D7-ADB0-4ECE-8E77-2A23D80C5DD9}" type="TxLink">
            <a:rPr lang="en-US" sz="1200" b="0" i="0" u="none" strike="noStrike">
              <a:solidFill>
                <a:schemeClr val="bg1"/>
              </a:solidFill>
              <a:latin typeface="Gentium Basic"/>
              <a:cs typeface="Calibri"/>
            </a:rPr>
            <a:pPr algn="ctr"/>
            <a:t>42%</a:t>
          </a:fld>
          <a:endParaRPr lang="es-CO" sz="200" b="1">
            <a:solidFill>
              <a:schemeClr val="bg1"/>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238125</xdr:colOff>
      <xdr:row>2</xdr:row>
      <xdr:rowOff>138112</xdr:rowOff>
    </xdr:from>
    <xdr:to>
      <xdr:col>10</xdr:col>
      <xdr:colOff>654844</xdr:colOff>
      <xdr:row>3</xdr:row>
      <xdr:rowOff>150019</xdr:rowOff>
    </xdr:to>
    <xdr:sp macro="" textlink="">
      <xdr:nvSpPr>
        <xdr:cNvPr id="2" name="Freeform 439">
          <a:hlinkClick xmlns:r="http://schemas.openxmlformats.org/officeDocument/2006/relationships" r:id="rId1"/>
          <a:extLst>
            <a:ext uri="{FF2B5EF4-FFF2-40B4-BE49-F238E27FC236}">
              <a16:creationId xmlns:a16="http://schemas.microsoft.com/office/drawing/2014/main" id="{00000000-0008-0000-4100-000002000000}"/>
            </a:ext>
          </a:extLst>
        </xdr:cNvPr>
        <xdr:cNvSpPr>
          <a:spLocks noEditPoints="1"/>
        </xdr:cNvSpPr>
      </xdr:nvSpPr>
      <xdr:spPr bwMode="auto">
        <a:xfrm flipH="1">
          <a:off x="12287250" y="452437"/>
          <a:ext cx="416719" cy="40243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xdr:from>
      <xdr:col>2</xdr:col>
      <xdr:colOff>2524125</xdr:colOff>
      <xdr:row>8</xdr:row>
      <xdr:rowOff>52436</xdr:rowOff>
    </xdr:from>
    <xdr:to>
      <xdr:col>7</xdr:col>
      <xdr:colOff>988219</xdr:colOff>
      <xdr:row>25</xdr:row>
      <xdr:rowOff>95250</xdr:rowOff>
    </xdr:to>
    <xdr:grpSp>
      <xdr:nvGrpSpPr>
        <xdr:cNvPr id="45" name="Grupo 44">
          <a:extLst>
            <a:ext uri="{FF2B5EF4-FFF2-40B4-BE49-F238E27FC236}">
              <a16:creationId xmlns:a16="http://schemas.microsoft.com/office/drawing/2014/main" id="{00000000-0008-0000-4100-00002D000000}"/>
            </a:ext>
          </a:extLst>
        </xdr:cNvPr>
        <xdr:cNvGrpSpPr/>
      </xdr:nvGrpSpPr>
      <xdr:grpSpPr>
        <a:xfrm>
          <a:off x="2821781" y="1766936"/>
          <a:ext cx="7250907" cy="10258377"/>
          <a:chOff x="-389005" y="33913"/>
          <a:chExt cx="6869167" cy="7875965"/>
        </a:xfrm>
      </xdr:grpSpPr>
      <xdr:sp macro="" textlink="">
        <xdr:nvSpPr>
          <xdr:cNvPr id="46" name="Rectangle 3">
            <a:extLst>
              <a:ext uri="{FF2B5EF4-FFF2-40B4-BE49-F238E27FC236}">
                <a16:creationId xmlns:a16="http://schemas.microsoft.com/office/drawing/2014/main" id="{00000000-0008-0000-4100-00002E000000}"/>
              </a:ext>
            </a:extLst>
          </xdr:cNvPr>
          <xdr:cNvSpPr>
            <a:spLocks noChangeArrowheads="1"/>
          </xdr:cNvSpPr>
        </xdr:nvSpPr>
        <xdr:spPr bwMode="auto">
          <a:xfrm>
            <a:off x="190500" y="33913"/>
            <a:ext cx="5955767" cy="206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200" b="1">
                <a:solidFill>
                  <a:schemeClr val="tx1"/>
                </a:solidFill>
                <a:latin typeface="Arial" panose="020B0604020202020204" pitchFamily="34" charset="0"/>
                <a:cs typeface="Times New Roman" panose="02020603050405020304" pitchFamily="18" charset="0"/>
              </a:rPr>
              <a:t>ACCIDENTE EN CARRETERA – DAÑO A LA PROPIEDAD </a:t>
            </a:r>
            <a:endParaRPr lang="es-ES" altLang="es-CO" sz="1200" b="1">
              <a:solidFill>
                <a:schemeClr val="tx1"/>
              </a:solidFill>
              <a:latin typeface="Arial" panose="020B0604020202020204" pitchFamily="34" charset="0"/>
              <a:cs typeface="Times New Roman" panose="02020603050405020304" pitchFamily="18" charset="0"/>
            </a:endParaRPr>
          </a:p>
        </xdr:txBody>
      </xdr:sp>
      <xdr:sp macro="" textlink="">
        <xdr:nvSpPr>
          <xdr:cNvPr id="47" name="AutoShape 4">
            <a:extLst>
              <a:ext uri="{FF2B5EF4-FFF2-40B4-BE49-F238E27FC236}">
                <a16:creationId xmlns:a16="http://schemas.microsoft.com/office/drawing/2014/main" id="{00000000-0008-0000-4100-00002F000000}"/>
              </a:ext>
            </a:extLst>
          </xdr:cNvPr>
          <xdr:cNvSpPr>
            <a:spLocks noChangeArrowheads="1"/>
          </xdr:cNvSpPr>
        </xdr:nvSpPr>
        <xdr:spPr bwMode="auto">
          <a:xfrm>
            <a:off x="3133725" y="1714500"/>
            <a:ext cx="1679575" cy="355600"/>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000">
                <a:latin typeface="Arial" panose="020B0604020202020204" pitchFamily="34" charset="0"/>
                <a:cs typeface="Times New Roman" panose="02020603050405020304" pitchFamily="18" charset="0"/>
              </a:rPr>
              <a:t>Daño a la propiedad</a:t>
            </a:r>
            <a:endParaRPr lang="es-ES" altLang="es-CO" sz="1000">
              <a:latin typeface="Arial" panose="020B0604020202020204" pitchFamily="34" charset="0"/>
            </a:endParaRPr>
          </a:p>
        </xdr:txBody>
      </xdr:sp>
      <xdr:sp macro="" textlink="">
        <xdr:nvSpPr>
          <xdr:cNvPr id="48" name="AutoShape 5">
            <a:extLst>
              <a:ext uri="{FF2B5EF4-FFF2-40B4-BE49-F238E27FC236}">
                <a16:creationId xmlns:a16="http://schemas.microsoft.com/office/drawing/2014/main" id="{00000000-0008-0000-4100-000030000000}"/>
              </a:ext>
            </a:extLst>
          </xdr:cNvPr>
          <xdr:cNvSpPr>
            <a:spLocks noChangeArrowheads="1"/>
          </xdr:cNvSpPr>
        </xdr:nvSpPr>
        <xdr:spPr bwMode="auto">
          <a:xfrm>
            <a:off x="2962275" y="2296161"/>
            <a:ext cx="2019300" cy="624841"/>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800">
                <a:latin typeface="Arial" panose="020B0604020202020204" pitchFamily="34" charset="0"/>
                <a:cs typeface="Times New Roman" panose="02020603050405020304" pitchFamily="18" charset="0"/>
              </a:rPr>
              <a:t>Reporte el evento </a:t>
            </a:r>
          </a:p>
          <a:p>
            <a:pPr algn="ctr" eaLnBrk="1" hangingPunct="1">
              <a:spcBef>
                <a:spcPct val="0"/>
              </a:spcBef>
              <a:buFontTx/>
              <a:buNone/>
            </a:pPr>
            <a:r>
              <a:rPr lang="es-ES" altLang="es-CO" sz="800">
                <a:latin typeface="Arial" panose="020B0604020202020204" pitchFamily="34" charset="0"/>
                <a:cs typeface="Times New Roman" panose="02020603050405020304" pitchFamily="18" charset="0"/>
              </a:rPr>
              <a:t>Permanezca en el lugar del </a:t>
            </a:r>
            <a:r>
              <a:rPr lang="es-MX" altLang="es-CO" sz="800">
                <a:latin typeface="Arial" panose="020B0604020202020204" pitchFamily="34" charset="0"/>
                <a:cs typeface="Times New Roman" panose="02020603050405020304" pitchFamily="18" charset="0"/>
              </a:rPr>
              <a:t>incidente</a:t>
            </a:r>
            <a:endParaRPr lang="es-CO" altLang="es-CO" sz="800">
              <a:latin typeface="Arial" panose="020B0604020202020204" pitchFamily="34" charset="0"/>
            </a:endParaRPr>
          </a:p>
          <a:p>
            <a:pPr algn="ctr">
              <a:spcBef>
                <a:spcPct val="0"/>
              </a:spcBef>
              <a:buFontTx/>
              <a:buNone/>
            </a:pPr>
            <a:r>
              <a:rPr lang="es-ES" altLang="es-CO" sz="800">
                <a:latin typeface="Arial" panose="020B0604020202020204" pitchFamily="34" charset="0"/>
              </a:rPr>
              <a:t>No mueva el vehículo </a:t>
            </a:r>
          </a:p>
          <a:p>
            <a:pPr algn="ctr">
              <a:spcBef>
                <a:spcPct val="0"/>
              </a:spcBef>
              <a:buFontTx/>
              <a:buNone/>
            </a:pPr>
            <a:r>
              <a:rPr lang="es-ES" altLang="es-CO" sz="800">
                <a:latin typeface="Arial" panose="020B0604020202020204" pitchFamily="34" charset="0"/>
              </a:rPr>
              <a:t>Evite altercados personales</a:t>
            </a:r>
            <a:endParaRPr lang="es-CO" altLang="es-CO" sz="800">
              <a:latin typeface="Arial" panose="020B0604020202020204" pitchFamily="34" charset="0"/>
            </a:endParaRPr>
          </a:p>
        </xdr:txBody>
      </xdr:sp>
      <xdr:sp macro="" textlink="">
        <xdr:nvSpPr>
          <xdr:cNvPr id="49" name="AutoShape 6">
            <a:extLst>
              <a:ext uri="{FF2B5EF4-FFF2-40B4-BE49-F238E27FC236}">
                <a16:creationId xmlns:a16="http://schemas.microsoft.com/office/drawing/2014/main" id="{00000000-0008-0000-4100-000031000000}"/>
              </a:ext>
            </a:extLst>
          </xdr:cNvPr>
          <xdr:cNvSpPr>
            <a:spLocks noChangeArrowheads="1"/>
          </xdr:cNvSpPr>
        </xdr:nvSpPr>
        <xdr:spPr bwMode="auto">
          <a:xfrm>
            <a:off x="-389005" y="885825"/>
            <a:ext cx="1048932" cy="304800"/>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000">
                <a:latin typeface="Arial" panose="020B0604020202020204" pitchFamily="34" charset="0"/>
                <a:cs typeface="Times New Roman" panose="02020603050405020304" pitchFamily="18" charset="0"/>
              </a:rPr>
              <a:t>Accidente</a:t>
            </a:r>
            <a:endParaRPr lang="es-ES" altLang="es-CO" sz="1000">
              <a:latin typeface="Arial" panose="020B0604020202020204" pitchFamily="34" charset="0"/>
            </a:endParaRPr>
          </a:p>
        </xdr:txBody>
      </xdr:sp>
      <xdr:sp macro="" textlink="">
        <xdr:nvSpPr>
          <xdr:cNvPr id="50" name="AutoShape 7">
            <a:extLst>
              <a:ext uri="{FF2B5EF4-FFF2-40B4-BE49-F238E27FC236}">
                <a16:creationId xmlns:a16="http://schemas.microsoft.com/office/drawing/2014/main" id="{00000000-0008-0000-4100-000032000000}"/>
              </a:ext>
            </a:extLst>
          </xdr:cNvPr>
          <xdr:cNvSpPr>
            <a:spLocks noChangeArrowheads="1"/>
          </xdr:cNvSpPr>
        </xdr:nvSpPr>
        <xdr:spPr bwMode="auto">
          <a:xfrm>
            <a:off x="2932112" y="682625"/>
            <a:ext cx="1658137" cy="712788"/>
          </a:xfrm>
          <a:prstGeom prst="diamond">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800">
                <a:latin typeface="Arial" panose="020B0604020202020204" pitchFamily="34" charset="0"/>
                <a:cs typeface="Times New Roman" panose="02020603050405020304" pitchFamily="18" charset="0"/>
              </a:rPr>
              <a:t>Hay  personas heridas</a:t>
            </a:r>
            <a:r>
              <a:rPr lang="es-MX" altLang="es-CO" sz="800">
                <a:latin typeface="Arial" panose="020B0604020202020204" pitchFamily="34" charset="0"/>
                <a:cs typeface="Times New Roman" panose="02020603050405020304" pitchFamily="18" charset="0"/>
              </a:rPr>
              <a:t>?</a:t>
            </a:r>
            <a:endParaRPr lang="es-ES" altLang="es-CO" sz="800">
              <a:latin typeface="Arial" panose="020B0604020202020204" pitchFamily="34" charset="0"/>
            </a:endParaRPr>
          </a:p>
        </xdr:txBody>
      </xdr:sp>
      <xdr:sp macro="" textlink="">
        <xdr:nvSpPr>
          <xdr:cNvPr id="51" name="Rectangle 9">
            <a:extLst>
              <a:ext uri="{FF2B5EF4-FFF2-40B4-BE49-F238E27FC236}">
                <a16:creationId xmlns:a16="http://schemas.microsoft.com/office/drawing/2014/main" id="{00000000-0008-0000-4100-000033000000}"/>
              </a:ext>
            </a:extLst>
          </xdr:cNvPr>
          <xdr:cNvSpPr>
            <a:spLocks noChangeArrowheads="1"/>
          </xdr:cNvSpPr>
        </xdr:nvSpPr>
        <xdr:spPr bwMode="auto">
          <a:xfrm>
            <a:off x="2637863" y="3454400"/>
            <a:ext cx="2626659" cy="484188"/>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900">
                <a:latin typeface="Arial" panose="020B0604020202020204" pitchFamily="34" charset="0"/>
                <a:cs typeface="Times New Roman" panose="02020603050405020304" pitchFamily="18" charset="0"/>
              </a:rPr>
              <a:t>Espere a que lleguen las autoridades y/o en su defecto un representante de la compañía</a:t>
            </a:r>
            <a:endParaRPr lang="es-ES" altLang="es-CO" sz="900">
              <a:latin typeface="Arial" panose="020B0604020202020204" pitchFamily="34" charset="0"/>
            </a:endParaRPr>
          </a:p>
        </xdr:txBody>
      </xdr:sp>
      <xdr:sp macro="" textlink="">
        <xdr:nvSpPr>
          <xdr:cNvPr id="52" name="AutoShape 12">
            <a:extLst>
              <a:ext uri="{FF2B5EF4-FFF2-40B4-BE49-F238E27FC236}">
                <a16:creationId xmlns:a16="http://schemas.microsoft.com/office/drawing/2014/main" id="{00000000-0008-0000-4100-000034000000}"/>
              </a:ext>
            </a:extLst>
          </xdr:cNvPr>
          <xdr:cNvSpPr>
            <a:spLocks noChangeArrowheads="1"/>
          </xdr:cNvSpPr>
        </xdr:nvSpPr>
        <xdr:spPr bwMode="auto">
          <a:xfrm>
            <a:off x="228600" y="4338320"/>
            <a:ext cx="2168525" cy="690881"/>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800">
                <a:latin typeface="Arial" panose="020B0604020202020204" pitchFamily="34" charset="0"/>
                <a:cs typeface="Times New Roman" panose="02020603050405020304" pitchFamily="18" charset="0"/>
              </a:rPr>
              <a:t>Suministre la información y documentación pedida por las autoridades</a:t>
            </a:r>
          </a:p>
          <a:p>
            <a:pPr algn="ctr" eaLnBrk="1" hangingPunct="1">
              <a:spcBef>
                <a:spcPct val="0"/>
              </a:spcBef>
              <a:buFontTx/>
              <a:buNone/>
            </a:pPr>
            <a:r>
              <a:rPr lang="es-ES" altLang="es-CO" sz="800">
                <a:latin typeface="Arial" panose="020B0604020202020204" pitchFamily="34" charset="0"/>
                <a:cs typeface="Times New Roman" panose="02020603050405020304" pitchFamily="18" charset="0"/>
              </a:rPr>
              <a:t>Solicite la realización del croquis</a:t>
            </a:r>
            <a:endParaRPr lang="es-ES" altLang="es-CO" sz="800">
              <a:latin typeface="Arial" panose="020B0604020202020204" pitchFamily="34" charset="0"/>
            </a:endParaRPr>
          </a:p>
        </xdr:txBody>
      </xdr:sp>
      <xdr:sp macro="" textlink="">
        <xdr:nvSpPr>
          <xdr:cNvPr id="53" name="AutoShape 13">
            <a:extLst>
              <a:ext uri="{FF2B5EF4-FFF2-40B4-BE49-F238E27FC236}">
                <a16:creationId xmlns:a16="http://schemas.microsoft.com/office/drawing/2014/main" id="{00000000-0008-0000-4100-000035000000}"/>
              </a:ext>
            </a:extLst>
          </xdr:cNvPr>
          <xdr:cNvSpPr>
            <a:spLocks noChangeArrowheads="1"/>
          </xdr:cNvSpPr>
        </xdr:nvSpPr>
        <xdr:spPr bwMode="auto">
          <a:xfrm>
            <a:off x="2974554" y="4453573"/>
            <a:ext cx="1952831" cy="698500"/>
          </a:xfrm>
          <a:prstGeom prst="diamond">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700">
                <a:latin typeface="Arial" panose="020B0604020202020204" pitchFamily="34" charset="0"/>
              </a:rPr>
              <a:t>Hay presencia de autoridades</a:t>
            </a:r>
            <a:r>
              <a:rPr lang="es-MX" altLang="es-CO" sz="700">
                <a:latin typeface="Arial" panose="020B0604020202020204" pitchFamily="34" charset="0"/>
              </a:rPr>
              <a:t>?</a:t>
            </a:r>
            <a:endParaRPr lang="es-ES" altLang="es-CO" sz="700">
              <a:latin typeface="Arial" panose="020B0604020202020204" pitchFamily="34" charset="0"/>
            </a:endParaRPr>
          </a:p>
        </xdr:txBody>
      </xdr:sp>
      <xdr:sp macro="" textlink="">
        <xdr:nvSpPr>
          <xdr:cNvPr id="54" name="Rectangle 14">
            <a:extLst>
              <a:ext uri="{FF2B5EF4-FFF2-40B4-BE49-F238E27FC236}">
                <a16:creationId xmlns:a16="http://schemas.microsoft.com/office/drawing/2014/main" id="{00000000-0008-0000-4100-000036000000}"/>
              </a:ext>
            </a:extLst>
          </xdr:cNvPr>
          <xdr:cNvSpPr>
            <a:spLocks noChangeArrowheads="1"/>
          </xdr:cNvSpPr>
        </xdr:nvSpPr>
        <xdr:spPr bwMode="auto">
          <a:xfrm>
            <a:off x="315913" y="5375275"/>
            <a:ext cx="2001837" cy="346075"/>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900">
                <a:latin typeface="Arial" panose="020B0604020202020204" pitchFamily="34" charset="0"/>
                <a:cs typeface="Times New Roman" panose="02020603050405020304" pitchFamily="18" charset="0"/>
              </a:rPr>
              <a:t>Evalúe los daños del vehículo</a:t>
            </a:r>
            <a:endParaRPr lang="es-ES" altLang="es-CO" sz="1800">
              <a:latin typeface="Arial" panose="020B0604020202020204" pitchFamily="34" charset="0"/>
            </a:endParaRPr>
          </a:p>
        </xdr:txBody>
      </xdr:sp>
      <xdr:sp macro="" textlink="">
        <xdr:nvSpPr>
          <xdr:cNvPr id="55" name="AutoShape 17">
            <a:extLst>
              <a:ext uri="{FF2B5EF4-FFF2-40B4-BE49-F238E27FC236}">
                <a16:creationId xmlns:a16="http://schemas.microsoft.com/office/drawing/2014/main" id="{00000000-0008-0000-4100-000037000000}"/>
              </a:ext>
            </a:extLst>
          </xdr:cNvPr>
          <xdr:cNvSpPr>
            <a:spLocks noChangeArrowheads="1"/>
          </xdr:cNvSpPr>
        </xdr:nvSpPr>
        <xdr:spPr bwMode="auto">
          <a:xfrm>
            <a:off x="2157172" y="6121401"/>
            <a:ext cx="1797703" cy="793750"/>
          </a:xfrm>
          <a:prstGeom prst="diamond">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800">
                <a:latin typeface="Arial" panose="020B0604020202020204" pitchFamily="34" charset="0"/>
                <a:cs typeface="Times New Roman" panose="02020603050405020304" pitchFamily="18" charset="0"/>
              </a:rPr>
              <a:t>Puede continuar el viaje</a:t>
            </a:r>
            <a:r>
              <a:rPr lang="es-MX" altLang="es-CO" sz="800">
                <a:latin typeface="Arial" panose="020B0604020202020204" pitchFamily="34" charset="0"/>
                <a:cs typeface="Times New Roman" panose="02020603050405020304" pitchFamily="18" charset="0"/>
              </a:rPr>
              <a:t>?</a:t>
            </a:r>
            <a:endParaRPr lang="es-ES" altLang="es-CO" sz="800">
              <a:latin typeface="Arial" panose="020B0604020202020204" pitchFamily="34" charset="0"/>
            </a:endParaRPr>
          </a:p>
        </xdr:txBody>
      </xdr:sp>
      <xdr:sp macro="" textlink="">
        <xdr:nvSpPr>
          <xdr:cNvPr id="56" name="Rectangle 18">
            <a:extLst>
              <a:ext uri="{FF2B5EF4-FFF2-40B4-BE49-F238E27FC236}">
                <a16:creationId xmlns:a16="http://schemas.microsoft.com/office/drawing/2014/main" id="{00000000-0008-0000-4100-000038000000}"/>
              </a:ext>
            </a:extLst>
          </xdr:cNvPr>
          <xdr:cNvSpPr>
            <a:spLocks noChangeArrowheads="1"/>
          </xdr:cNvSpPr>
        </xdr:nvSpPr>
        <xdr:spPr bwMode="auto">
          <a:xfrm>
            <a:off x="-116702" y="6286500"/>
            <a:ext cx="1512115" cy="471488"/>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CO" sz="1000">
                <a:latin typeface="Arial" panose="020B0604020202020204" pitchFamily="34" charset="0"/>
                <a:cs typeface="Times New Roman" panose="02020603050405020304" pitchFamily="18" charset="0"/>
              </a:rPr>
              <a:t>Continu</a:t>
            </a:r>
            <a:r>
              <a:rPr lang="es-MX" altLang="es-CO" sz="1000">
                <a:latin typeface="Arial" panose="020B0604020202020204" pitchFamily="34" charset="0"/>
                <a:cs typeface="Times New Roman" panose="02020603050405020304" pitchFamily="18" charset="0"/>
              </a:rPr>
              <a:t>e</a:t>
            </a:r>
            <a:r>
              <a:rPr lang="es-ES" altLang="es-CO" sz="1000">
                <a:latin typeface="Arial" panose="020B0604020202020204" pitchFamily="34" charset="0"/>
                <a:cs typeface="Times New Roman" panose="02020603050405020304" pitchFamily="18" charset="0"/>
              </a:rPr>
              <a:t> hasta su lugar de destino</a:t>
            </a:r>
            <a:endParaRPr lang="es-ES" altLang="es-CO" sz="1000">
              <a:latin typeface="Arial" panose="020B0604020202020204" pitchFamily="34" charset="0"/>
            </a:endParaRPr>
          </a:p>
        </xdr:txBody>
      </xdr:sp>
      <xdr:cxnSp macro="">
        <xdr:nvCxnSpPr>
          <xdr:cNvPr id="57" name="AutoShape 23">
            <a:extLst>
              <a:ext uri="{FF2B5EF4-FFF2-40B4-BE49-F238E27FC236}">
                <a16:creationId xmlns:a16="http://schemas.microsoft.com/office/drawing/2014/main" id="{00000000-0008-0000-4100-000039000000}"/>
              </a:ext>
            </a:extLst>
          </xdr:cNvPr>
          <xdr:cNvCxnSpPr>
            <a:cxnSpLocks noChangeShapeType="1"/>
            <a:stCxn id="76" idx="3"/>
            <a:endCxn id="50" idx="1"/>
          </xdr:cNvCxnSpPr>
        </xdr:nvCxnSpPr>
        <xdr:spPr bwMode="auto">
          <a:xfrm flipV="1">
            <a:off x="2688991" y="1039019"/>
            <a:ext cx="243121" cy="9365"/>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8" name="AutoShape 24">
            <a:extLst>
              <a:ext uri="{FF2B5EF4-FFF2-40B4-BE49-F238E27FC236}">
                <a16:creationId xmlns:a16="http://schemas.microsoft.com/office/drawing/2014/main" id="{00000000-0008-0000-4100-00003A000000}"/>
              </a:ext>
            </a:extLst>
          </xdr:cNvPr>
          <xdr:cNvCxnSpPr>
            <a:cxnSpLocks noChangeShapeType="1"/>
            <a:stCxn id="50" idx="3"/>
            <a:endCxn id="75" idx="1"/>
          </xdr:cNvCxnSpPr>
        </xdr:nvCxnSpPr>
        <xdr:spPr bwMode="auto">
          <a:xfrm>
            <a:off x="4590249" y="1039019"/>
            <a:ext cx="524756" cy="15082"/>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59" name="AutoShape 26">
            <a:extLst>
              <a:ext uri="{FF2B5EF4-FFF2-40B4-BE49-F238E27FC236}">
                <a16:creationId xmlns:a16="http://schemas.microsoft.com/office/drawing/2014/main" id="{00000000-0008-0000-4100-00003B000000}"/>
              </a:ext>
            </a:extLst>
          </xdr:cNvPr>
          <xdr:cNvCxnSpPr>
            <a:cxnSpLocks noChangeShapeType="1"/>
            <a:stCxn id="47" idx="2"/>
            <a:endCxn id="48" idx="0"/>
          </xdr:cNvCxnSpPr>
        </xdr:nvCxnSpPr>
        <xdr:spPr bwMode="auto">
          <a:xfrm flipH="1">
            <a:off x="3971926" y="2070100"/>
            <a:ext cx="1587" cy="226061"/>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0" name="AutoShape 27">
            <a:extLst>
              <a:ext uri="{FF2B5EF4-FFF2-40B4-BE49-F238E27FC236}">
                <a16:creationId xmlns:a16="http://schemas.microsoft.com/office/drawing/2014/main" id="{00000000-0008-0000-4100-00003C000000}"/>
              </a:ext>
            </a:extLst>
          </xdr:cNvPr>
          <xdr:cNvCxnSpPr>
            <a:cxnSpLocks noChangeShapeType="1"/>
            <a:stCxn id="48" idx="2"/>
            <a:endCxn id="51" idx="0"/>
          </xdr:cNvCxnSpPr>
        </xdr:nvCxnSpPr>
        <xdr:spPr bwMode="auto">
          <a:xfrm flipH="1">
            <a:off x="3951193" y="2921001"/>
            <a:ext cx="20732" cy="533398"/>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61" name="Text Box 28">
            <a:extLst>
              <a:ext uri="{FF2B5EF4-FFF2-40B4-BE49-F238E27FC236}">
                <a16:creationId xmlns:a16="http://schemas.microsoft.com/office/drawing/2014/main" id="{00000000-0008-0000-4100-00003D000000}"/>
              </a:ext>
            </a:extLst>
          </xdr:cNvPr>
          <xdr:cNvSpPr txBox="1">
            <a:spLocks noChangeArrowheads="1"/>
          </xdr:cNvSpPr>
        </xdr:nvSpPr>
        <xdr:spPr bwMode="auto">
          <a:xfrm>
            <a:off x="4186658" y="768404"/>
            <a:ext cx="426617" cy="255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sp macro="" textlink="">
        <xdr:nvSpPr>
          <xdr:cNvPr id="62" name="Text Box 29">
            <a:extLst>
              <a:ext uri="{FF2B5EF4-FFF2-40B4-BE49-F238E27FC236}">
                <a16:creationId xmlns:a16="http://schemas.microsoft.com/office/drawing/2014/main" id="{00000000-0008-0000-4100-00003E000000}"/>
              </a:ext>
            </a:extLst>
          </xdr:cNvPr>
          <xdr:cNvSpPr txBox="1">
            <a:spLocks noChangeArrowheads="1"/>
          </xdr:cNvSpPr>
        </xdr:nvSpPr>
        <xdr:spPr bwMode="auto">
          <a:xfrm>
            <a:off x="3943350" y="1425575"/>
            <a:ext cx="420688" cy="246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cxnSp macro="">
        <xdr:nvCxnSpPr>
          <xdr:cNvPr id="63" name="AutoShape 30">
            <a:extLst>
              <a:ext uri="{FF2B5EF4-FFF2-40B4-BE49-F238E27FC236}">
                <a16:creationId xmlns:a16="http://schemas.microsoft.com/office/drawing/2014/main" id="{00000000-0008-0000-4100-00003F000000}"/>
              </a:ext>
            </a:extLst>
          </xdr:cNvPr>
          <xdr:cNvCxnSpPr>
            <a:cxnSpLocks noChangeShapeType="1"/>
            <a:stCxn id="51" idx="2"/>
            <a:endCxn id="53" idx="0"/>
          </xdr:cNvCxnSpPr>
        </xdr:nvCxnSpPr>
        <xdr:spPr bwMode="auto">
          <a:xfrm flipH="1">
            <a:off x="3950970" y="3938588"/>
            <a:ext cx="223" cy="514986"/>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4" name="AutoShape 31">
            <a:extLst>
              <a:ext uri="{FF2B5EF4-FFF2-40B4-BE49-F238E27FC236}">
                <a16:creationId xmlns:a16="http://schemas.microsoft.com/office/drawing/2014/main" id="{00000000-0008-0000-4100-000040000000}"/>
              </a:ext>
            </a:extLst>
          </xdr:cNvPr>
          <xdr:cNvCxnSpPr>
            <a:cxnSpLocks noChangeShapeType="1"/>
            <a:stCxn id="53" idx="3"/>
            <a:endCxn id="51" idx="3"/>
          </xdr:cNvCxnSpPr>
        </xdr:nvCxnSpPr>
        <xdr:spPr bwMode="auto">
          <a:xfrm flipV="1">
            <a:off x="4927385" y="3696494"/>
            <a:ext cx="337137" cy="1106330"/>
          </a:xfrm>
          <a:prstGeom prst="bentConnector3">
            <a:avLst>
              <a:gd name="adj1" fmla="val 192308"/>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cxnSp macro="">
        <xdr:nvCxnSpPr>
          <xdr:cNvPr id="65" name="AutoShape 32">
            <a:extLst>
              <a:ext uri="{FF2B5EF4-FFF2-40B4-BE49-F238E27FC236}">
                <a16:creationId xmlns:a16="http://schemas.microsoft.com/office/drawing/2014/main" id="{00000000-0008-0000-4100-000041000000}"/>
              </a:ext>
            </a:extLst>
          </xdr:cNvPr>
          <xdr:cNvCxnSpPr>
            <a:cxnSpLocks noChangeShapeType="1"/>
            <a:stCxn id="53" idx="1"/>
            <a:endCxn id="52" idx="3"/>
          </xdr:cNvCxnSpPr>
        </xdr:nvCxnSpPr>
        <xdr:spPr bwMode="auto">
          <a:xfrm rot="10800000">
            <a:off x="2397126" y="4683762"/>
            <a:ext cx="577428" cy="119062"/>
          </a:xfrm>
          <a:prstGeom prst="bentConnector3">
            <a:avLst>
              <a:gd name="adj1" fmla="val 50000"/>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sp macro="" textlink="">
        <xdr:nvSpPr>
          <xdr:cNvPr id="66" name="Text Box 33">
            <a:extLst>
              <a:ext uri="{FF2B5EF4-FFF2-40B4-BE49-F238E27FC236}">
                <a16:creationId xmlns:a16="http://schemas.microsoft.com/office/drawing/2014/main" id="{00000000-0008-0000-4100-000042000000}"/>
              </a:ext>
            </a:extLst>
          </xdr:cNvPr>
          <xdr:cNvSpPr txBox="1">
            <a:spLocks noChangeArrowheads="1"/>
          </xdr:cNvSpPr>
        </xdr:nvSpPr>
        <xdr:spPr bwMode="auto">
          <a:xfrm>
            <a:off x="2643608" y="4814624"/>
            <a:ext cx="489651" cy="255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sp macro="" textlink="">
        <xdr:nvSpPr>
          <xdr:cNvPr id="67" name="Text Box 34">
            <a:extLst>
              <a:ext uri="{FF2B5EF4-FFF2-40B4-BE49-F238E27FC236}">
                <a16:creationId xmlns:a16="http://schemas.microsoft.com/office/drawing/2014/main" id="{00000000-0008-0000-4100-000043000000}"/>
              </a:ext>
            </a:extLst>
          </xdr:cNvPr>
          <xdr:cNvSpPr txBox="1">
            <a:spLocks noChangeArrowheads="1"/>
          </xdr:cNvSpPr>
        </xdr:nvSpPr>
        <xdr:spPr bwMode="auto">
          <a:xfrm>
            <a:off x="4724400" y="4575071"/>
            <a:ext cx="617924" cy="255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cxnSp macro="">
        <xdr:nvCxnSpPr>
          <xdr:cNvPr id="68" name="AutoShape 35">
            <a:extLst>
              <a:ext uri="{FF2B5EF4-FFF2-40B4-BE49-F238E27FC236}">
                <a16:creationId xmlns:a16="http://schemas.microsoft.com/office/drawing/2014/main" id="{00000000-0008-0000-4100-000044000000}"/>
              </a:ext>
            </a:extLst>
          </xdr:cNvPr>
          <xdr:cNvCxnSpPr>
            <a:cxnSpLocks noChangeShapeType="1"/>
            <a:stCxn id="52" idx="2"/>
            <a:endCxn id="54" idx="0"/>
          </xdr:cNvCxnSpPr>
        </xdr:nvCxnSpPr>
        <xdr:spPr bwMode="auto">
          <a:xfrm>
            <a:off x="1312864" y="5029201"/>
            <a:ext cx="3968" cy="346074"/>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cxnSp macro="">
        <xdr:nvCxnSpPr>
          <xdr:cNvPr id="69" name="AutoShape 36">
            <a:extLst>
              <a:ext uri="{FF2B5EF4-FFF2-40B4-BE49-F238E27FC236}">
                <a16:creationId xmlns:a16="http://schemas.microsoft.com/office/drawing/2014/main" id="{00000000-0008-0000-4100-000045000000}"/>
              </a:ext>
            </a:extLst>
          </xdr:cNvPr>
          <xdr:cNvCxnSpPr>
            <a:cxnSpLocks noChangeShapeType="1"/>
            <a:stCxn id="54" idx="2"/>
            <a:endCxn id="55" idx="0"/>
          </xdr:cNvCxnSpPr>
        </xdr:nvCxnSpPr>
        <xdr:spPr bwMode="auto">
          <a:xfrm rot="16200000" flipH="1">
            <a:off x="1986402" y="5051779"/>
            <a:ext cx="400051" cy="1739193"/>
          </a:xfrm>
          <a:prstGeom prst="bentConnector3">
            <a:avLst>
              <a:gd name="adj1" fmla="val 50000"/>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cxnSp macro="">
        <xdr:nvCxnSpPr>
          <xdr:cNvPr id="70" name="AutoShape 41">
            <a:extLst>
              <a:ext uri="{FF2B5EF4-FFF2-40B4-BE49-F238E27FC236}">
                <a16:creationId xmlns:a16="http://schemas.microsoft.com/office/drawing/2014/main" id="{00000000-0008-0000-4100-000046000000}"/>
              </a:ext>
            </a:extLst>
          </xdr:cNvPr>
          <xdr:cNvCxnSpPr>
            <a:cxnSpLocks noChangeShapeType="1"/>
            <a:stCxn id="55" idx="1"/>
            <a:endCxn id="56" idx="3"/>
          </xdr:cNvCxnSpPr>
        </xdr:nvCxnSpPr>
        <xdr:spPr bwMode="auto">
          <a:xfrm flipH="1">
            <a:off x="1395413" y="6518277"/>
            <a:ext cx="761759" cy="3967"/>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71" name="Text Box 42">
            <a:extLst>
              <a:ext uri="{FF2B5EF4-FFF2-40B4-BE49-F238E27FC236}">
                <a16:creationId xmlns:a16="http://schemas.microsoft.com/office/drawing/2014/main" id="{00000000-0008-0000-4100-000047000000}"/>
              </a:ext>
            </a:extLst>
          </xdr:cNvPr>
          <xdr:cNvSpPr txBox="1">
            <a:spLocks noChangeArrowheads="1"/>
          </xdr:cNvSpPr>
        </xdr:nvSpPr>
        <xdr:spPr bwMode="auto">
          <a:xfrm>
            <a:off x="1549400" y="6314177"/>
            <a:ext cx="470180" cy="255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Si</a:t>
            </a:r>
            <a:endParaRPr lang="es-CO" altLang="es-CO" sz="1000">
              <a:latin typeface="Arial" panose="020B0604020202020204" pitchFamily="34" charset="0"/>
            </a:endParaRPr>
          </a:p>
        </xdr:txBody>
      </xdr:sp>
      <xdr:cxnSp macro="">
        <xdr:nvCxnSpPr>
          <xdr:cNvPr id="72" name="AutoShape 43">
            <a:extLst>
              <a:ext uri="{FF2B5EF4-FFF2-40B4-BE49-F238E27FC236}">
                <a16:creationId xmlns:a16="http://schemas.microsoft.com/office/drawing/2014/main" id="{00000000-0008-0000-4100-000048000000}"/>
              </a:ext>
            </a:extLst>
          </xdr:cNvPr>
          <xdr:cNvCxnSpPr>
            <a:cxnSpLocks noChangeShapeType="1"/>
            <a:stCxn id="55" idx="2"/>
            <a:endCxn id="74" idx="0"/>
          </xdr:cNvCxnSpPr>
        </xdr:nvCxnSpPr>
        <xdr:spPr bwMode="auto">
          <a:xfrm flipH="1">
            <a:off x="3037208" y="6915152"/>
            <a:ext cx="18817" cy="537526"/>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73" name="Text Box 45">
            <a:extLst>
              <a:ext uri="{FF2B5EF4-FFF2-40B4-BE49-F238E27FC236}">
                <a16:creationId xmlns:a16="http://schemas.microsoft.com/office/drawing/2014/main" id="{00000000-0008-0000-4100-000049000000}"/>
              </a:ext>
            </a:extLst>
          </xdr:cNvPr>
          <xdr:cNvSpPr txBox="1">
            <a:spLocks noChangeArrowheads="1"/>
          </xdr:cNvSpPr>
        </xdr:nvSpPr>
        <xdr:spPr bwMode="auto">
          <a:xfrm>
            <a:off x="3095678" y="7040880"/>
            <a:ext cx="420688" cy="24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nchorCtr="1">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eaLnBrk="1" hangingPunct="1">
              <a:spcBef>
                <a:spcPct val="50000"/>
              </a:spcBef>
              <a:buFontTx/>
              <a:buNone/>
            </a:pPr>
            <a:r>
              <a:rPr lang="es-MX" altLang="es-CO" sz="1000">
                <a:latin typeface="Arial" panose="020B0604020202020204" pitchFamily="34" charset="0"/>
              </a:rPr>
              <a:t>No</a:t>
            </a:r>
            <a:endParaRPr lang="es-CO" altLang="es-CO" sz="1000">
              <a:latin typeface="Arial" panose="020B0604020202020204" pitchFamily="34" charset="0"/>
            </a:endParaRPr>
          </a:p>
        </xdr:txBody>
      </xdr:sp>
      <xdr:sp macro="" textlink="">
        <xdr:nvSpPr>
          <xdr:cNvPr id="74" name="Rectangle 59">
            <a:extLst>
              <a:ext uri="{FF2B5EF4-FFF2-40B4-BE49-F238E27FC236}">
                <a16:creationId xmlns:a16="http://schemas.microsoft.com/office/drawing/2014/main" id="{00000000-0008-0000-4100-00004A000000}"/>
              </a:ext>
            </a:extLst>
          </xdr:cNvPr>
          <xdr:cNvSpPr>
            <a:spLocks noChangeArrowheads="1"/>
          </xdr:cNvSpPr>
        </xdr:nvSpPr>
        <xdr:spPr bwMode="auto">
          <a:xfrm>
            <a:off x="2372046" y="7452678"/>
            <a:ext cx="1330325" cy="457200"/>
          </a:xfrm>
          <a:prstGeom prst="rect">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000">
                <a:latin typeface="Arial" panose="020B0604020202020204" pitchFamily="34" charset="0"/>
                <a:cs typeface="Times New Roman" panose="02020603050405020304" pitchFamily="18" charset="0"/>
              </a:rPr>
              <a:t>Ver flujograma de varada </a:t>
            </a:r>
            <a:endParaRPr lang="es-ES" altLang="es-CO" sz="1000">
              <a:latin typeface="Arial" panose="020B0604020202020204" pitchFamily="34" charset="0"/>
            </a:endParaRPr>
          </a:p>
        </xdr:txBody>
      </xdr:sp>
      <xdr:sp macro="" textlink="">
        <xdr:nvSpPr>
          <xdr:cNvPr id="75" name="AutoShape 60">
            <a:extLst>
              <a:ext uri="{FF2B5EF4-FFF2-40B4-BE49-F238E27FC236}">
                <a16:creationId xmlns:a16="http://schemas.microsoft.com/office/drawing/2014/main" id="{00000000-0008-0000-4100-00004B000000}"/>
              </a:ext>
            </a:extLst>
          </xdr:cNvPr>
          <xdr:cNvSpPr>
            <a:spLocks noChangeArrowheads="1"/>
          </xdr:cNvSpPr>
        </xdr:nvSpPr>
        <xdr:spPr bwMode="auto">
          <a:xfrm>
            <a:off x="5115006" y="736601"/>
            <a:ext cx="1365156" cy="635000"/>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000">
                <a:latin typeface="Arial" panose="020B0604020202020204" pitchFamily="34" charset="0"/>
              </a:rPr>
              <a:t>Flujograma accidente con heridos</a:t>
            </a:r>
            <a:endParaRPr lang="es-ES" altLang="es-CO" sz="1000">
              <a:latin typeface="Arial" panose="020B0604020202020204" pitchFamily="34" charset="0"/>
            </a:endParaRPr>
          </a:p>
        </xdr:txBody>
      </xdr:sp>
      <xdr:sp macro="" textlink="">
        <xdr:nvSpPr>
          <xdr:cNvPr id="76" name="AutoShape 61">
            <a:extLst>
              <a:ext uri="{FF2B5EF4-FFF2-40B4-BE49-F238E27FC236}">
                <a16:creationId xmlns:a16="http://schemas.microsoft.com/office/drawing/2014/main" id="{00000000-0008-0000-4100-00004C000000}"/>
              </a:ext>
            </a:extLst>
          </xdr:cNvPr>
          <xdr:cNvSpPr>
            <a:spLocks noChangeArrowheads="1"/>
          </xdr:cNvSpPr>
        </xdr:nvSpPr>
        <xdr:spPr bwMode="auto">
          <a:xfrm>
            <a:off x="1143001" y="725170"/>
            <a:ext cx="1545991" cy="646430"/>
          </a:xfrm>
          <a:prstGeom prst="flowChartProcess">
            <a:avLst/>
          </a:prstGeom>
          <a:solidFill>
            <a:srgbClr val="92D050"/>
          </a:solidFill>
          <a:ln w="9525">
            <a:solidFill>
              <a:srgbClr val="000000"/>
            </a:solidFill>
            <a:miter lim="800000"/>
            <a:headEnd/>
            <a:tailEnd/>
          </a:ln>
        </xdr:spPr>
        <xdr:txBody>
          <a:bodyPr wrap="square" anchor="ctr" anchorCtr="1"/>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MX" altLang="es-CO" sz="1000">
                <a:latin typeface="Arial" panose="020B0604020202020204" pitchFamily="34" charset="0"/>
                <a:cs typeface="Times New Roman" panose="02020603050405020304" pitchFamily="18" charset="0"/>
              </a:rPr>
              <a:t>Evaluar su criticidad en informar a la compañia </a:t>
            </a:r>
            <a:endParaRPr lang="es-ES" altLang="es-CO" sz="1000">
              <a:latin typeface="Arial" panose="020B0604020202020204" pitchFamily="34" charset="0"/>
            </a:endParaRPr>
          </a:p>
        </xdr:txBody>
      </xdr:sp>
      <xdr:cxnSp macro="">
        <xdr:nvCxnSpPr>
          <xdr:cNvPr id="77" name="AutoShape 62">
            <a:extLst>
              <a:ext uri="{FF2B5EF4-FFF2-40B4-BE49-F238E27FC236}">
                <a16:creationId xmlns:a16="http://schemas.microsoft.com/office/drawing/2014/main" id="{00000000-0008-0000-4100-00004D000000}"/>
              </a:ext>
            </a:extLst>
          </xdr:cNvPr>
          <xdr:cNvCxnSpPr>
            <a:cxnSpLocks noChangeShapeType="1"/>
            <a:stCxn id="49" idx="3"/>
            <a:endCxn id="76" idx="1"/>
          </xdr:cNvCxnSpPr>
        </xdr:nvCxnSpPr>
        <xdr:spPr bwMode="auto">
          <a:xfrm>
            <a:off x="659927" y="1038225"/>
            <a:ext cx="483073" cy="10160"/>
          </a:xfrm>
          <a:prstGeom prst="straightConnector1">
            <a:avLst/>
          </a:prstGeom>
          <a:noFill/>
          <a:ln w="9525">
            <a:solidFill>
              <a:schemeClr val="tx1"/>
            </a:solidFill>
            <a:round/>
            <a:headEnd/>
            <a:tailEnd type="triangle" w="med" len="med"/>
          </a:ln>
          <a:extLst>
            <a:ext uri="{909E8E84-426E-40DD-AFC4-6F175D3DCCD1}">
              <a14:hiddenFill xmlns:a14="http://schemas.microsoft.com/office/drawing/2010/main">
                <a:noFill/>
              </a14:hiddenFill>
            </a:ext>
          </a:extLst>
        </xdr:spPr>
      </xdr:cxnSp>
      <xdr:sp macro="" textlink="">
        <xdr:nvSpPr>
          <xdr:cNvPr id="78" name="Rectangle 69">
            <a:extLst>
              <a:ext uri="{FF2B5EF4-FFF2-40B4-BE49-F238E27FC236}">
                <a16:creationId xmlns:a16="http://schemas.microsoft.com/office/drawing/2014/main" id="{00000000-0008-0000-4100-00004E000000}"/>
              </a:ext>
            </a:extLst>
          </xdr:cNvPr>
          <xdr:cNvSpPr>
            <a:spLocks noChangeArrowheads="1"/>
          </xdr:cNvSpPr>
        </xdr:nvSpPr>
        <xdr:spPr bwMode="auto">
          <a:xfrm>
            <a:off x="0" y="330200"/>
            <a:ext cx="6172200" cy="7543800"/>
          </a:xfrm>
          <a:prstGeom prst="rect">
            <a:avLst/>
          </a:prstGeom>
          <a:noFill/>
          <a:ln w="9525" cap="rnd">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wrap="square" anchor="ctr">
            <a:spAutoFit/>
          </a:bodyPr>
          <a:lstStyle>
            <a:defPPr>
              <a:defRPr lang="es-ES"/>
            </a:defPPr>
            <a:lvl1pPr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sz="1000" kern="1200">
                <a:solidFill>
                  <a:schemeClr val="tx1"/>
                </a:solidFill>
                <a:latin typeface="Arial" panose="020B0604020202020204" pitchFamily="34" charset="0"/>
                <a:ea typeface="+mn-ea"/>
                <a:cs typeface="+mn-cs"/>
              </a:defRPr>
            </a:lvl5pPr>
            <a:lvl6pPr marL="2286000" algn="l" defTabSz="914400" rtl="0" eaLnBrk="1" latinLnBrk="0" hangingPunct="1">
              <a:defRPr sz="1000" kern="1200">
                <a:solidFill>
                  <a:schemeClr val="tx1"/>
                </a:solidFill>
                <a:latin typeface="Arial" panose="020B0604020202020204" pitchFamily="34" charset="0"/>
                <a:ea typeface="+mn-ea"/>
                <a:cs typeface="+mn-cs"/>
              </a:defRPr>
            </a:lvl6pPr>
            <a:lvl7pPr marL="2743200" algn="l" defTabSz="914400" rtl="0" eaLnBrk="1" latinLnBrk="0" hangingPunct="1">
              <a:defRPr sz="1000" kern="1200">
                <a:solidFill>
                  <a:schemeClr val="tx1"/>
                </a:solidFill>
                <a:latin typeface="Arial" panose="020B0604020202020204" pitchFamily="34" charset="0"/>
                <a:ea typeface="+mn-ea"/>
                <a:cs typeface="+mn-cs"/>
              </a:defRPr>
            </a:lvl7pPr>
            <a:lvl8pPr marL="3200400" algn="l" defTabSz="914400" rtl="0" eaLnBrk="1" latinLnBrk="0" hangingPunct="1">
              <a:defRPr sz="1000" kern="1200">
                <a:solidFill>
                  <a:schemeClr val="tx1"/>
                </a:solidFill>
                <a:latin typeface="Arial" panose="020B0604020202020204" pitchFamily="34" charset="0"/>
                <a:ea typeface="+mn-ea"/>
                <a:cs typeface="+mn-cs"/>
              </a:defRPr>
            </a:lvl8pPr>
            <a:lvl9pPr marL="3657600" algn="l" defTabSz="914400" rtl="0" eaLnBrk="1" latinLnBrk="0" hangingPunct="1">
              <a:defRPr sz="1000" kern="1200">
                <a:solidFill>
                  <a:schemeClr val="tx1"/>
                </a:solidFill>
                <a:latin typeface="Arial" panose="020B0604020202020204" pitchFamily="34" charset="0"/>
                <a:ea typeface="+mn-ea"/>
                <a:cs typeface="+mn-cs"/>
              </a:defRPr>
            </a:lvl9pPr>
          </a:lstStyle>
          <a:p>
            <a:pPr algn="ctr" eaLnBrk="1" hangingPunct="1">
              <a:spcBef>
                <a:spcPct val="0"/>
              </a:spcBef>
              <a:buFontTx/>
              <a:buNone/>
            </a:pPr>
            <a:endParaRPr lang="es-CO" altLang="es-CO" sz="1000">
              <a:latin typeface="Arial" panose="020B0604020202020204" pitchFamily="34" charset="0"/>
            </a:endParaRPr>
          </a:p>
        </xdr:txBody>
      </xdr:sp>
      <xdr:cxnSp macro="">
        <xdr:nvCxnSpPr>
          <xdr:cNvPr id="79" name="AutoShape 70">
            <a:extLst>
              <a:ext uri="{FF2B5EF4-FFF2-40B4-BE49-F238E27FC236}">
                <a16:creationId xmlns:a16="http://schemas.microsoft.com/office/drawing/2014/main" id="{00000000-0008-0000-4100-00004F000000}"/>
              </a:ext>
            </a:extLst>
          </xdr:cNvPr>
          <xdr:cNvCxnSpPr>
            <a:cxnSpLocks noChangeShapeType="1"/>
            <a:stCxn id="50" idx="2"/>
            <a:endCxn id="47" idx="0"/>
          </xdr:cNvCxnSpPr>
        </xdr:nvCxnSpPr>
        <xdr:spPr bwMode="auto">
          <a:xfrm rot="16200000" flipH="1">
            <a:off x="3707803" y="1448791"/>
            <a:ext cx="319087" cy="212332"/>
          </a:xfrm>
          <a:prstGeom prst="bentConnector3">
            <a:avLst>
              <a:gd name="adj1" fmla="val 50000"/>
            </a:avLst>
          </a:prstGeom>
          <a:noFill/>
          <a:ln w="9525">
            <a:solidFill>
              <a:schemeClr val="tx1"/>
            </a:solidFill>
            <a:miter lim="800000"/>
            <a:headEnd/>
            <a:tailEnd type="triangle" w="med" len="med"/>
          </a:ln>
          <a:extLst>
            <a:ext uri="{909E8E84-426E-40DD-AFC4-6F175D3DCCD1}">
              <a14:hiddenFill xmlns:a14="http://schemas.microsoft.com/office/drawing/2010/main">
                <a:noFill/>
              </a14:hiddenFill>
            </a:ext>
          </a:extLst>
        </xdr:spPr>
      </xdr:cxnSp>
    </xdr:grpSp>
    <xdr:clientData/>
  </xdr:twoCellAnchor>
  <xdr:twoCellAnchor editAs="oneCell">
    <xdr:from>
      <xdr:col>7</xdr:col>
      <xdr:colOff>202406</xdr:colOff>
      <xdr:row>2</xdr:row>
      <xdr:rowOff>250031</xdr:rowOff>
    </xdr:from>
    <xdr:to>
      <xdr:col>8</xdr:col>
      <xdr:colOff>910230</xdr:colOff>
      <xdr:row>5</xdr:row>
      <xdr:rowOff>214312</xdr:rowOff>
    </xdr:to>
    <xdr:pic>
      <xdr:nvPicPr>
        <xdr:cNvPr id="6" name="Imagen 1">
          <a:extLst>
            <a:ext uri="{FF2B5EF4-FFF2-40B4-BE49-F238E27FC236}">
              <a16:creationId xmlns:a16="http://schemas.microsoft.com/office/drawing/2014/main" id="{00000000-0008-0000-41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286875" y="559594"/>
          <a:ext cx="2458043" cy="631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12</xdr:col>
      <xdr:colOff>809625</xdr:colOff>
      <xdr:row>1</xdr:row>
      <xdr:rowOff>99073</xdr:rowOff>
    </xdr:from>
    <xdr:to>
      <xdr:col>13</xdr:col>
      <xdr:colOff>1206396</xdr:colOff>
      <xdr:row>4</xdr:row>
      <xdr:rowOff>190500</xdr:rowOff>
    </xdr:to>
    <xdr:pic>
      <xdr:nvPicPr>
        <xdr:cNvPr id="3" name="Imagen 1">
          <a:extLst>
            <a:ext uri="{FF2B5EF4-FFF2-40B4-BE49-F238E27FC236}">
              <a16:creationId xmlns:a16="http://schemas.microsoft.com/office/drawing/2014/main" id="{901F3FCC-C2BD-4785-A82A-F28E46030095}"/>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706100" y="241948"/>
          <a:ext cx="2073171" cy="672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10</xdr:row>
      <xdr:rowOff>47624</xdr:rowOff>
    </xdr:from>
    <xdr:to>
      <xdr:col>11</xdr:col>
      <xdr:colOff>742950</xdr:colOff>
      <xdr:row>56</xdr:row>
      <xdr:rowOff>76199</xdr:rowOff>
    </xdr:to>
    <xdr:pic>
      <xdr:nvPicPr>
        <xdr:cNvPr id="5" name="Imagen 4">
          <a:extLst>
            <a:ext uri="{FF2B5EF4-FFF2-40B4-BE49-F238E27FC236}">
              <a16:creationId xmlns:a16="http://schemas.microsoft.com/office/drawing/2014/main" id="{E46494D4-3758-34D9-26EC-C3FF6A9A9EF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854"/>
        <a:stretch/>
      </xdr:blipFill>
      <xdr:spPr>
        <a:xfrm>
          <a:off x="3019425" y="2695574"/>
          <a:ext cx="6858000" cy="8791575"/>
        </a:xfrm>
        <a:prstGeom prst="rect">
          <a:avLst/>
        </a:prstGeom>
        <a:ln w="28575">
          <a:solidFill>
            <a:sysClr val="windowText" lastClr="000000"/>
          </a:solidFill>
        </a:ln>
      </xdr:spPr>
    </xdr:pic>
    <xdr:clientData/>
  </xdr:twoCellAnchor>
</xdr:wsDr>
</file>

<file path=xl/drawings/drawing62.xml><?xml version="1.0" encoding="utf-8"?>
<xdr:wsDr xmlns:xdr="http://schemas.openxmlformats.org/drawingml/2006/spreadsheetDrawing" xmlns:a="http://schemas.openxmlformats.org/drawingml/2006/main">
  <xdr:twoCellAnchor>
    <xdr:from>
      <xdr:col>3</xdr:col>
      <xdr:colOff>900545</xdr:colOff>
      <xdr:row>6</xdr:row>
      <xdr:rowOff>684069</xdr:rowOff>
    </xdr:from>
    <xdr:to>
      <xdr:col>10</xdr:col>
      <xdr:colOff>653559</xdr:colOff>
      <xdr:row>20</xdr:row>
      <xdr:rowOff>155864</xdr:rowOff>
    </xdr:to>
    <xdr:pic>
      <xdr:nvPicPr>
        <xdr:cNvPr id="69" name="Imagen 68" descr="Sin título">
          <a:extLst>
            <a:ext uri="{FF2B5EF4-FFF2-40B4-BE49-F238E27FC236}">
              <a16:creationId xmlns:a16="http://schemas.microsoft.com/office/drawing/2014/main" id="{00000000-0008-0000-4200-00004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33454" y="2623705"/>
          <a:ext cx="10507605" cy="2675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631246</xdr:colOff>
      <xdr:row>6</xdr:row>
      <xdr:rowOff>155865</xdr:rowOff>
    </xdr:from>
    <xdr:to>
      <xdr:col>9</xdr:col>
      <xdr:colOff>2622064</xdr:colOff>
      <xdr:row>7</xdr:row>
      <xdr:rowOff>157855</xdr:rowOff>
    </xdr:to>
    <xdr:sp macro="" textlink="">
      <xdr:nvSpPr>
        <xdr:cNvPr id="72" name="Rectángulo redondeado 6">
          <a:extLst>
            <a:ext uri="{FF2B5EF4-FFF2-40B4-BE49-F238E27FC236}">
              <a16:creationId xmlns:a16="http://schemas.microsoft.com/office/drawing/2014/main" id="{00000000-0008-0000-4200-000048000000}"/>
            </a:ext>
            <a:ext uri="{147F2762-F138-4A5C-976F-8EAC2B608ADB}">
              <a16:predDERef xmlns:a16="http://schemas.microsoft.com/office/drawing/2014/main" pred="{00000000-0008-0000-5900-000045000000}"/>
            </a:ext>
          </a:extLst>
        </xdr:cNvPr>
        <xdr:cNvSpPr/>
      </xdr:nvSpPr>
      <xdr:spPr>
        <a:xfrm>
          <a:off x="6657973" y="2095501"/>
          <a:ext cx="6458909" cy="694718"/>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600" b="1" i="0" u="none" strike="noStrike">
              <a:solidFill>
                <a:schemeClr val="tx1"/>
              </a:solidFill>
              <a:latin typeface="Arial Narrow" panose="020B0606020202030204" pitchFamily="34" charset="0"/>
            </a:rPr>
            <a:t>INSPECCIONES </a:t>
          </a:r>
        </a:p>
      </xdr:txBody>
    </xdr:sp>
    <xdr:clientData/>
  </xdr:twoCellAnchor>
  <xdr:twoCellAnchor>
    <xdr:from>
      <xdr:col>5</xdr:col>
      <xdr:colOff>749877</xdr:colOff>
      <xdr:row>9</xdr:row>
      <xdr:rowOff>96118</xdr:rowOff>
    </xdr:from>
    <xdr:to>
      <xdr:col>8</xdr:col>
      <xdr:colOff>1402773</xdr:colOff>
      <xdr:row>17</xdr:row>
      <xdr:rowOff>86592</xdr:rowOff>
    </xdr:to>
    <xdr:grpSp>
      <xdr:nvGrpSpPr>
        <xdr:cNvPr id="83" name="Grupo 82">
          <a:hlinkClick xmlns:r="http://schemas.openxmlformats.org/officeDocument/2006/relationships" r:id="rId2"/>
          <a:extLst>
            <a:ext uri="{FF2B5EF4-FFF2-40B4-BE49-F238E27FC236}">
              <a16:creationId xmlns:a16="http://schemas.microsoft.com/office/drawing/2014/main" id="{00000000-0008-0000-4200-000053000000}"/>
            </a:ext>
          </a:extLst>
        </xdr:cNvPr>
        <xdr:cNvGrpSpPr/>
      </xdr:nvGrpSpPr>
      <xdr:grpSpPr>
        <a:xfrm>
          <a:off x="6015841" y="2654261"/>
          <a:ext cx="2938896" cy="1514474"/>
          <a:chOff x="6014604" y="3144118"/>
          <a:chExt cx="2938896" cy="1514474"/>
        </a:xfrm>
      </xdr:grpSpPr>
      <xdr:sp macro="" textlink="">
        <xdr:nvSpPr>
          <xdr:cNvPr id="71" name="Rectángulo redondeado 5">
            <a:extLst>
              <a:ext uri="{FF2B5EF4-FFF2-40B4-BE49-F238E27FC236}">
                <a16:creationId xmlns:a16="http://schemas.microsoft.com/office/drawing/2014/main" id="{00000000-0008-0000-4200-000047000000}"/>
              </a:ext>
            </a:extLst>
          </xdr:cNvPr>
          <xdr:cNvSpPr/>
        </xdr:nvSpPr>
        <xdr:spPr>
          <a:xfrm>
            <a:off x="6014604" y="3144118"/>
            <a:ext cx="2938896" cy="1514474"/>
          </a:xfrm>
          <a:prstGeom prst="roundRect">
            <a:avLst/>
          </a:prstGeom>
          <a:ln w="5715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b="1">
                <a:solidFill>
                  <a:schemeClr val="tx1"/>
                </a:solidFill>
                <a:latin typeface="Arial Narrow" panose="020B0606020202030204" pitchFamily="34" charset="0"/>
              </a:rPr>
              <a:t>VEHÍCULOS</a:t>
            </a:r>
          </a:p>
        </xdr:txBody>
      </xdr:sp>
      <xdr:pic>
        <xdr:nvPicPr>
          <xdr:cNvPr id="79" name="Imagen 78" descr="Ilustración De Una Camioneta Blanca Con La Reflexión Ilustraciones Svg,  Vectoriales, Clip Art Vectorizado Libre De Derechos. Image 18263609.">
            <a:extLst>
              <a:ext uri="{FF2B5EF4-FFF2-40B4-BE49-F238E27FC236}">
                <a16:creationId xmlns:a16="http://schemas.microsoft.com/office/drawing/2014/main" id="{00000000-0008-0000-4200-00004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202" t="28582" r="6967" b="32406"/>
          <a:stretch/>
        </xdr:blipFill>
        <xdr:spPr bwMode="auto">
          <a:xfrm>
            <a:off x="6494319" y="3654136"/>
            <a:ext cx="2055596" cy="848591"/>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12</xdr:col>
      <xdr:colOff>623454</xdr:colOff>
      <xdr:row>1</xdr:row>
      <xdr:rowOff>155863</xdr:rowOff>
    </xdr:from>
    <xdr:to>
      <xdr:col>13</xdr:col>
      <xdr:colOff>692727</xdr:colOff>
      <xdr:row>4</xdr:row>
      <xdr:rowOff>336068</xdr:rowOff>
    </xdr:to>
    <xdr:pic>
      <xdr:nvPicPr>
        <xdr:cNvPr id="5" name="Imagen 1">
          <a:extLst>
            <a:ext uri="{FF2B5EF4-FFF2-40B4-BE49-F238E27FC236}">
              <a16:creationId xmlns:a16="http://schemas.microsoft.com/office/drawing/2014/main" id="{00000000-0008-0000-4200-000005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6417636" y="346363"/>
          <a:ext cx="2753591" cy="907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2788227</xdr:colOff>
      <xdr:row>9</xdr:row>
      <xdr:rowOff>112569</xdr:rowOff>
    </xdr:from>
    <xdr:to>
      <xdr:col>9</xdr:col>
      <xdr:colOff>2783032</xdr:colOff>
      <xdr:row>17</xdr:row>
      <xdr:rowOff>103043</xdr:rowOff>
    </xdr:to>
    <xdr:grpSp>
      <xdr:nvGrpSpPr>
        <xdr:cNvPr id="6" name="Grupo 5">
          <a:hlinkClick xmlns:r="http://schemas.openxmlformats.org/officeDocument/2006/relationships" r:id="rId5"/>
          <a:extLst>
            <a:ext uri="{FF2B5EF4-FFF2-40B4-BE49-F238E27FC236}">
              <a16:creationId xmlns:a16="http://schemas.microsoft.com/office/drawing/2014/main" id="{00000000-0008-0000-4200-000006000000}"/>
            </a:ext>
          </a:extLst>
        </xdr:cNvPr>
        <xdr:cNvGrpSpPr/>
      </xdr:nvGrpSpPr>
      <xdr:grpSpPr>
        <a:xfrm>
          <a:off x="10340191" y="2670712"/>
          <a:ext cx="2933948" cy="1514474"/>
          <a:chOff x="6014604" y="3144118"/>
          <a:chExt cx="2938896" cy="1514474"/>
        </a:xfrm>
      </xdr:grpSpPr>
      <xdr:sp macro="" textlink="">
        <xdr:nvSpPr>
          <xdr:cNvPr id="7" name="Rectángulo redondeado 5">
            <a:extLst>
              <a:ext uri="{FF2B5EF4-FFF2-40B4-BE49-F238E27FC236}">
                <a16:creationId xmlns:a16="http://schemas.microsoft.com/office/drawing/2014/main" id="{00000000-0008-0000-4200-000007000000}"/>
              </a:ext>
            </a:extLst>
          </xdr:cNvPr>
          <xdr:cNvSpPr/>
        </xdr:nvSpPr>
        <xdr:spPr>
          <a:xfrm>
            <a:off x="6014604" y="3144118"/>
            <a:ext cx="2938896" cy="1514474"/>
          </a:xfrm>
          <a:prstGeom prst="roundRect">
            <a:avLst/>
          </a:prstGeom>
          <a:ln w="571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b="1">
                <a:solidFill>
                  <a:schemeClr val="tx1"/>
                </a:solidFill>
                <a:latin typeface="Arial Narrow" panose="020B0606020202030204" pitchFamily="34" charset="0"/>
              </a:rPr>
              <a:t>CONSOLIDADO</a:t>
            </a:r>
          </a:p>
        </xdr:txBody>
      </xdr:sp>
      <xdr:pic>
        <xdr:nvPicPr>
          <xdr:cNvPr id="8" name="Imagen 7" descr="Ilustración De Una Camioneta Blanca Con La Reflexión Ilustraciones Svg,  Vectoriales, Clip Art Vectorizado Libre De Derechos. Image 18263609.">
            <a:extLst>
              <a:ext uri="{FF2B5EF4-FFF2-40B4-BE49-F238E27FC236}">
                <a16:creationId xmlns:a16="http://schemas.microsoft.com/office/drawing/2014/main" id="{00000000-0008-0000-4200-000008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202" t="28582" r="6967" b="32406"/>
          <a:stretch/>
        </xdr:blipFill>
        <xdr:spPr bwMode="auto">
          <a:xfrm>
            <a:off x="6494319" y="3654136"/>
            <a:ext cx="2055596" cy="848591"/>
          </a:xfrm>
          <a:prstGeom prst="rect">
            <a:avLst/>
          </a:prstGeom>
          <a:noFill/>
          <a:ln>
            <a:solidFill>
              <a:srgbClr val="0070C0"/>
            </a:solidFill>
          </a:ln>
          <a:extLst>
            <a:ext uri="{53640926-AAD7-44D8-BBD7-CCE9431645EC}">
              <a14:shadowObscured xmlns:a14="http://schemas.microsoft.com/office/drawing/2010/main"/>
            </a:ext>
          </a:extLst>
        </xdr:spPr>
      </xdr:pic>
    </xdr:grpSp>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600075</xdr:colOff>
      <xdr:row>6</xdr:row>
      <xdr:rowOff>38100</xdr:rowOff>
    </xdr:from>
    <xdr:to>
      <xdr:col>6</xdr:col>
      <xdr:colOff>28575</xdr:colOff>
      <xdr:row>11</xdr:row>
      <xdr:rowOff>1104900</xdr:rowOff>
    </xdr:to>
    <xdr:pic>
      <xdr:nvPicPr>
        <xdr:cNvPr id="3" name="Imagen 2">
          <a:extLst>
            <a:ext uri="{FF2B5EF4-FFF2-40B4-BE49-F238E27FC236}">
              <a16:creationId xmlns:a16="http://schemas.microsoft.com/office/drawing/2014/main" id="{00000000-0008-0000-4300-000003000000}"/>
            </a:ext>
            <a:ext uri="{147F2762-F138-4A5C-976F-8EAC2B608ADB}">
              <a16:predDERef xmlns:a16="http://schemas.microsoft.com/office/drawing/2014/main" pred="{AA6EF2FA-2EC1-4103-9698-9C11AE8472A4}"/>
            </a:ext>
          </a:extLst>
        </xdr:cNvPr>
        <xdr:cNvPicPr>
          <a:picLocks noChangeAspect="1"/>
        </xdr:cNvPicPr>
      </xdr:nvPicPr>
      <xdr:blipFill>
        <a:blip xmlns:r="http://schemas.openxmlformats.org/officeDocument/2006/relationships" r:embed="rId1"/>
        <a:stretch>
          <a:fillRect/>
        </a:stretch>
      </xdr:blipFill>
      <xdr:spPr>
        <a:xfrm>
          <a:off x="866775" y="1866900"/>
          <a:ext cx="6076950" cy="7877175"/>
        </a:xfrm>
        <a:prstGeom prst="rect">
          <a:avLst/>
        </a:prstGeom>
      </xdr:spPr>
    </xdr:pic>
    <xdr:clientData/>
  </xdr:twoCellAnchor>
  <xdr:twoCellAnchor editAs="oneCell">
    <xdr:from>
      <xdr:col>1</xdr:col>
      <xdr:colOff>38100</xdr:colOff>
      <xdr:row>14</xdr:row>
      <xdr:rowOff>28575</xdr:rowOff>
    </xdr:from>
    <xdr:to>
      <xdr:col>6</xdr:col>
      <xdr:colOff>1171575</xdr:colOff>
      <xdr:row>16</xdr:row>
      <xdr:rowOff>1609725</xdr:rowOff>
    </xdr:to>
    <xdr:pic>
      <xdr:nvPicPr>
        <xdr:cNvPr id="4" name="Imagen 3">
          <a:extLst>
            <a:ext uri="{FF2B5EF4-FFF2-40B4-BE49-F238E27FC236}">
              <a16:creationId xmlns:a16="http://schemas.microsoft.com/office/drawing/2014/main" id="{00000000-0008-0000-4300-000004000000}"/>
            </a:ext>
            <a:ext uri="{147F2762-F138-4A5C-976F-8EAC2B608ADB}">
              <a16:predDERef xmlns:a16="http://schemas.microsoft.com/office/drawing/2014/main" pred="{3CE5AE2E-062C-4AC9-3A78-B5C65B420716}"/>
            </a:ext>
          </a:extLst>
        </xdr:cNvPr>
        <xdr:cNvPicPr>
          <a:picLocks noChangeAspect="1"/>
        </xdr:cNvPicPr>
      </xdr:nvPicPr>
      <xdr:blipFill>
        <a:blip xmlns:r="http://schemas.openxmlformats.org/officeDocument/2006/relationships" r:embed="rId2"/>
        <a:stretch>
          <a:fillRect/>
        </a:stretch>
      </xdr:blipFill>
      <xdr:spPr>
        <a:xfrm>
          <a:off x="304800" y="10753725"/>
          <a:ext cx="7781925" cy="5486400"/>
        </a:xfrm>
        <a:prstGeom prst="rect">
          <a:avLst/>
        </a:prstGeom>
      </xdr:spPr>
    </xdr:pic>
    <xdr:clientData/>
  </xdr:twoCellAnchor>
  <xdr:twoCellAnchor editAs="oneCell">
    <xdr:from>
      <xdr:col>6</xdr:col>
      <xdr:colOff>57150</xdr:colOff>
      <xdr:row>1</xdr:row>
      <xdr:rowOff>76200</xdr:rowOff>
    </xdr:from>
    <xdr:to>
      <xdr:col>6</xdr:col>
      <xdr:colOff>1514475</xdr:colOff>
      <xdr:row>2</xdr:row>
      <xdr:rowOff>223152</xdr:rowOff>
    </xdr:to>
    <xdr:pic>
      <xdr:nvPicPr>
        <xdr:cNvPr id="6" name="Imagen 1">
          <a:extLst>
            <a:ext uri="{FF2B5EF4-FFF2-40B4-BE49-F238E27FC236}">
              <a16:creationId xmlns:a16="http://schemas.microsoft.com/office/drawing/2014/main" id="{00000000-0008-0000-4300-000006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6972300" y="266700"/>
          <a:ext cx="1457325" cy="48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8</xdr:col>
      <xdr:colOff>100852</xdr:colOff>
      <xdr:row>1</xdr:row>
      <xdr:rowOff>44823</xdr:rowOff>
    </xdr:from>
    <xdr:to>
      <xdr:col>8</xdr:col>
      <xdr:colOff>517571</xdr:colOff>
      <xdr:row>2</xdr:row>
      <xdr:rowOff>326371</xdr:rowOff>
    </xdr:to>
    <xdr:sp macro="" textlink="">
      <xdr:nvSpPr>
        <xdr:cNvPr id="10" name="Freeform 439">
          <a:hlinkClick xmlns:r="http://schemas.openxmlformats.org/officeDocument/2006/relationships" r:id="rId1"/>
          <a:extLst>
            <a:ext uri="{FF2B5EF4-FFF2-40B4-BE49-F238E27FC236}">
              <a16:creationId xmlns:a16="http://schemas.microsoft.com/office/drawing/2014/main" id="{00000000-0008-0000-4400-00000A000000}"/>
            </a:ext>
          </a:extLst>
        </xdr:cNvPr>
        <xdr:cNvSpPr>
          <a:spLocks noEditPoints="1"/>
        </xdr:cNvSpPr>
      </xdr:nvSpPr>
      <xdr:spPr bwMode="auto">
        <a:xfrm flipH="1">
          <a:off x="16696764" y="201705"/>
          <a:ext cx="416719" cy="404813"/>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ysClr val="window" lastClr="FFFFFF"/>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100</xdr:col>
      <xdr:colOff>238126</xdr:colOff>
      <xdr:row>6</xdr:row>
      <xdr:rowOff>47625</xdr:rowOff>
    </xdr:from>
    <xdr:to>
      <xdr:col>102</xdr:col>
      <xdr:colOff>566230</xdr:colOff>
      <xdr:row>7</xdr:row>
      <xdr:rowOff>448697</xdr:rowOff>
    </xdr:to>
    <xdr:pic>
      <xdr:nvPicPr>
        <xdr:cNvPr id="3" name="Imagen 1">
          <a:extLst>
            <a:ext uri="{FF2B5EF4-FFF2-40B4-BE49-F238E27FC236}">
              <a16:creationId xmlns:a16="http://schemas.microsoft.com/office/drawing/2014/main" id="{27AD65B1-C100-44BE-B135-7D28305CFECB}"/>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7619226" y="209550"/>
          <a:ext cx="1852104" cy="61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527276</xdr:colOff>
      <xdr:row>2</xdr:row>
      <xdr:rowOff>65652</xdr:rowOff>
    </xdr:from>
    <xdr:to>
      <xdr:col>11</xdr:col>
      <xdr:colOff>407433</xdr:colOff>
      <xdr:row>5</xdr:row>
      <xdr:rowOff>138792</xdr:rowOff>
    </xdr:to>
    <xdr:pic>
      <xdr:nvPicPr>
        <xdr:cNvPr id="5" name="Imagen 1">
          <a:extLst>
            <a:ext uri="{FF2B5EF4-FFF2-40B4-BE49-F238E27FC236}">
              <a16:creationId xmlns:a16="http://schemas.microsoft.com/office/drawing/2014/main" id="{00000000-0008-0000-4500-000005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6869455" y="378616"/>
          <a:ext cx="2574371" cy="848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25</xdr:col>
      <xdr:colOff>185964</xdr:colOff>
      <xdr:row>2</xdr:row>
      <xdr:rowOff>45357</xdr:rowOff>
    </xdr:from>
    <xdr:to>
      <xdr:col>25</xdr:col>
      <xdr:colOff>2435680</xdr:colOff>
      <xdr:row>2</xdr:row>
      <xdr:rowOff>890701</xdr:rowOff>
    </xdr:to>
    <xdr:pic>
      <xdr:nvPicPr>
        <xdr:cNvPr id="8" name="Imagen 1">
          <a:extLst>
            <a:ext uri="{FF2B5EF4-FFF2-40B4-BE49-F238E27FC236}">
              <a16:creationId xmlns:a16="http://schemas.microsoft.com/office/drawing/2014/main" id="{00000000-0008-0000-4600-000008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4299071" y="195036"/>
          <a:ext cx="2249716" cy="845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4</xdr:col>
      <xdr:colOff>657224</xdr:colOff>
      <xdr:row>1</xdr:row>
      <xdr:rowOff>85724</xdr:rowOff>
    </xdr:from>
    <xdr:to>
      <xdr:col>12</xdr:col>
      <xdr:colOff>381000</xdr:colOff>
      <xdr:row>22</xdr:row>
      <xdr:rowOff>19049</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200024</xdr:colOff>
      <xdr:row>11</xdr:row>
      <xdr:rowOff>57150</xdr:rowOff>
    </xdr:from>
    <xdr:to>
      <xdr:col>9</xdr:col>
      <xdr:colOff>19049</xdr:colOff>
      <xdr:row>13</xdr:row>
      <xdr:rowOff>76200</xdr:rowOff>
    </xdr:to>
    <xdr:sp macro="" textlink="$G$24">
      <xdr:nvSpPr>
        <xdr:cNvPr id="3" name="Diagrama de flujo: conector 2">
          <a:extLst>
            <a:ext uri="{FF2B5EF4-FFF2-40B4-BE49-F238E27FC236}">
              <a16:creationId xmlns:a16="http://schemas.microsoft.com/office/drawing/2014/main" id="{00000000-0008-0000-4900-000003000000}"/>
            </a:ext>
          </a:extLst>
        </xdr:cNvPr>
        <xdr:cNvSpPr/>
      </xdr:nvSpPr>
      <xdr:spPr>
        <a:xfrm>
          <a:off x="5915024" y="2152650"/>
          <a:ext cx="581025" cy="400050"/>
        </a:xfrm>
        <a:prstGeom prst="flowChartConnector">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EFE34B-A2E0-4994-B2E7-3D7F7919C137}" type="TxLink">
            <a:rPr lang="en-US" sz="1000" b="1" i="0" u="none" strike="noStrike">
              <a:solidFill>
                <a:schemeClr val="bg1"/>
              </a:solidFill>
              <a:latin typeface="Calibri"/>
              <a:cs typeface="Calibri"/>
            </a:rPr>
            <a:pPr algn="ctr"/>
            <a:t>#¡REF!</a:t>
          </a:fld>
          <a:endParaRPr lang="es-CO" sz="10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1120774</xdr:colOff>
      <xdr:row>15</xdr:row>
      <xdr:rowOff>102129</xdr:rowOff>
    </xdr:from>
    <xdr:to>
      <xdr:col>14</xdr:col>
      <xdr:colOff>380999</xdr:colOff>
      <xdr:row>30</xdr:row>
      <xdr:rowOff>129646</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169334</xdr:colOff>
      <xdr:row>6</xdr:row>
      <xdr:rowOff>42333</xdr:rowOff>
    </xdr:from>
    <xdr:to>
      <xdr:col>6</xdr:col>
      <xdr:colOff>560917</xdr:colOff>
      <xdr:row>8</xdr:row>
      <xdr:rowOff>31750</xdr:rowOff>
    </xdr:to>
    <xdr:sp macro="" textlink="">
      <xdr:nvSpPr>
        <xdr:cNvPr id="5" name="Freeform 439">
          <a:hlinkClick xmlns:r="http://schemas.openxmlformats.org/officeDocument/2006/relationships" r:id="rId2"/>
          <a:extLst>
            <a:ext uri="{FF2B5EF4-FFF2-40B4-BE49-F238E27FC236}">
              <a16:creationId xmlns:a16="http://schemas.microsoft.com/office/drawing/2014/main" id="{00000000-0008-0000-0900-000005000000}"/>
            </a:ext>
          </a:extLst>
        </xdr:cNvPr>
        <xdr:cNvSpPr>
          <a:spLocks noEditPoints="1"/>
        </xdr:cNvSpPr>
      </xdr:nvSpPr>
      <xdr:spPr bwMode="auto">
        <a:xfrm flipH="1">
          <a:off x="4493684" y="1147233"/>
          <a:ext cx="391583" cy="360892"/>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editAs="oneCell">
    <xdr:from>
      <xdr:col>13</xdr:col>
      <xdr:colOff>254000</xdr:colOff>
      <xdr:row>2</xdr:row>
      <xdr:rowOff>201084</xdr:rowOff>
    </xdr:from>
    <xdr:to>
      <xdr:col>15</xdr:col>
      <xdr:colOff>687917</xdr:colOff>
      <xdr:row>5</xdr:row>
      <xdr:rowOff>18166</xdr:rowOff>
    </xdr:to>
    <xdr:pic>
      <xdr:nvPicPr>
        <xdr:cNvPr id="3" name="Imagen 2">
          <a:extLst>
            <a:ext uri="{FF2B5EF4-FFF2-40B4-BE49-F238E27FC236}">
              <a16:creationId xmlns:a16="http://schemas.microsoft.com/office/drawing/2014/main" id="{00000000-0008-0000-0900-000003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964333" y="328084"/>
          <a:ext cx="2084917" cy="695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5</xdr:row>
      <xdr:rowOff>168992</xdr:rowOff>
    </xdr:from>
    <xdr:to>
      <xdr:col>7</xdr:col>
      <xdr:colOff>215081</xdr:colOff>
      <xdr:row>26</xdr:row>
      <xdr:rowOff>115222</xdr:rowOff>
    </xdr:to>
    <xdr:sp macro="" textlink="">
      <xdr:nvSpPr>
        <xdr:cNvPr id="20" name="Rectángulo 19">
          <a:extLst>
            <a:ext uri="{FF2B5EF4-FFF2-40B4-BE49-F238E27FC236}">
              <a16:creationId xmlns:a16="http://schemas.microsoft.com/office/drawing/2014/main" id="{00000000-0008-0000-0A00-000014000000}"/>
            </a:ext>
          </a:extLst>
        </xdr:cNvPr>
        <xdr:cNvSpPr/>
      </xdr:nvSpPr>
      <xdr:spPr>
        <a:xfrm>
          <a:off x="76815" y="1889637"/>
          <a:ext cx="5023669" cy="4048125"/>
        </a:xfrm>
        <a:prstGeom prst="rect">
          <a:avLst/>
        </a:prstGeom>
        <a:ln>
          <a:no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47112</xdr:colOff>
      <xdr:row>5</xdr:row>
      <xdr:rowOff>402507</xdr:rowOff>
    </xdr:from>
    <xdr:to>
      <xdr:col>6</xdr:col>
      <xdr:colOff>599152</xdr:colOff>
      <xdr:row>8</xdr:row>
      <xdr:rowOff>76814</xdr:rowOff>
    </xdr:to>
    <xdr:sp macro="" textlink="">
      <xdr:nvSpPr>
        <xdr:cNvPr id="4" name="Rectángulo 3">
          <a:extLst>
            <a:ext uri="{FF2B5EF4-FFF2-40B4-BE49-F238E27FC236}">
              <a16:creationId xmlns:a16="http://schemas.microsoft.com/office/drawing/2014/main" id="{00000000-0008-0000-0A00-000004000000}"/>
            </a:ext>
            <a:ext uri="{147F2762-F138-4A5C-976F-8EAC2B608ADB}">
              <a16:predDERef xmlns:a16="http://schemas.microsoft.com/office/drawing/2014/main" pred="{00000000-0008-0000-0F00-000014000000}"/>
            </a:ext>
          </a:extLst>
        </xdr:cNvPr>
        <xdr:cNvSpPr/>
      </xdr:nvSpPr>
      <xdr:spPr>
        <a:xfrm>
          <a:off x="123927" y="2123152"/>
          <a:ext cx="4592483" cy="457815"/>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marL="0" indent="0" algn="ctr"/>
          <a:r>
            <a:rPr lang="en-US" sz="2000" b="1">
              <a:solidFill>
                <a:schemeClr val="tx1"/>
              </a:solidFill>
              <a:latin typeface="Arial" panose="020B0604020202020204" pitchFamily="34" charset="0"/>
              <a:cs typeface="Arial" panose="020B0604020202020204" pitchFamily="34" charset="0"/>
            </a:rPr>
            <a:t>GESTIÓN DEL PROCESO</a:t>
          </a:r>
        </a:p>
      </xdr:txBody>
    </xdr:sp>
    <xdr:clientData/>
  </xdr:twoCellAnchor>
  <xdr:twoCellAnchor>
    <xdr:from>
      <xdr:col>11</xdr:col>
      <xdr:colOff>625271</xdr:colOff>
      <xdr:row>5</xdr:row>
      <xdr:rowOff>154653</xdr:rowOff>
    </xdr:from>
    <xdr:to>
      <xdr:col>19</xdr:col>
      <xdr:colOff>222251</xdr:colOff>
      <xdr:row>8</xdr:row>
      <xdr:rowOff>51093</xdr:rowOff>
    </xdr:to>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8583255" y="1875298"/>
          <a:ext cx="5742141" cy="6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b="1" cap="none" spc="0">
              <a:ln w="0"/>
              <a:solidFill>
                <a:schemeClr val="tx1"/>
              </a:solidFill>
              <a:effectLst>
                <a:outerShdw blurRad="38100" dist="19050" dir="2700000" algn="tl" rotWithShape="0">
                  <a:schemeClr val="dk1">
                    <a:alpha val="40000"/>
                  </a:schemeClr>
                </a:outerShdw>
              </a:effectLst>
            </a:rPr>
            <a:t>ESTADO</a:t>
          </a:r>
          <a:r>
            <a:rPr lang="es-MX" sz="2800" b="1" cap="none" spc="0" baseline="0">
              <a:ln w="0"/>
              <a:solidFill>
                <a:schemeClr val="tx1"/>
              </a:solidFill>
              <a:effectLst>
                <a:outerShdw blurRad="38100" dist="19050" dir="2700000" algn="tl" rotWithShape="0">
                  <a:schemeClr val="dk1">
                    <a:alpha val="40000"/>
                  </a:schemeClr>
                </a:outerShdw>
              </a:effectLst>
            </a:rPr>
            <a:t> </a:t>
          </a:r>
          <a:r>
            <a:rPr lang="es-MX" sz="2800" b="1" cap="none" spc="0">
              <a:ln w="0"/>
              <a:solidFill>
                <a:schemeClr val="tx1"/>
              </a:solidFill>
              <a:effectLst>
                <a:outerShdw blurRad="38100" dist="19050" dir="2700000" algn="tl" rotWithShape="0">
                  <a:schemeClr val="dk1">
                    <a:alpha val="40000"/>
                  </a:schemeClr>
                </a:outerShdw>
              </a:effectLst>
            </a:rPr>
            <a:t>DEL PROCESO</a:t>
          </a:r>
        </a:p>
      </xdr:txBody>
    </xdr:sp>
    <xdr:clientData/>
  </xdr:twoCellAnchor>
  <xdr:twoCellAnchor>
    <xdr:from>
      <xdr:col>1</xdr:col>
      <xdr:colOff>415824</xdr:colOff>
      <xdr:row>13</xdr:row>
      <xdr:rowOff>3583</xdr:rowOff>
    </xdr:from>
    <xdr:to>
      <xdr:col>5</xdr:col>
      <xdr:colOff>524900</xdr:colOff>
      <xdr:row>15</xdr:row>
      <xdr:rowOff>47624</xdr:rowOff>
    </xdr:to>
    <xdr:grpSp>
      <xdr:nvGrpSpPr>
        <xdr:cNvPr id="6" name="Grupo 5">
          <a:hlinkClick xmlns:r="http://schemas.openxmlformats.org/officeDocument/2006/relationships" r:id="rId1"/>
          <a:extLst>
            <a:ext uri="{FF2B5EF4-FFF2-40B4-BE49-F238E27FC236}">
              <a16:creationId xmlns:a16="http://schemas.microsoft.com/office/drawing/2014/main" id="{00000000-0008-0000-0A00-000006000000}"/>
            </a:ext>
            <a:ext uri="{147F2762-F138-4A5C-976F-8EAC2B608ADB}">
              <a16:predDERef xmlns:a16="http://schemas.microsoft.com/office/drawing/2014/main" pred="{00000000-0008-0000-0F00-000005000000}"/>
            </a:ext>
          </a:extLst>
        </xdr:cNvPr>
        <xdr:cNvGrpSpPr/>
      </xdr:nvGrpSpPr>
      <xdr:grpSpPr>
        <a:xfrm>
          <a:off x="487262" y="3515927"/>
          <a:ext cx="3359482" cy="425041"/>
          <a:chOff x="603250" y="2476500"/>
          <a:chExt cx="3381374" cy="412750"/>
        </a:xfrm>
      </xdr:grpSpPr>
      <xdr:sp macro="" textlink="">
        <xdr:nvSpPr>
          <xdr:cNvPr id="7" name="Freeform 238">
            <a:extLst>
              <a:ext uri="{FF2B5EF4-FFF2-40B4-BE49-F238E27FC236}">
                <a16:creationId xmlns:a16="http://schemas.microsoft.com/office/drawing/2014/main" id="{00000000-0008-0000-0A00-000007000000}"/>
              </a:ext>
            </a:extLst>
          </xdr:cNvPr>
          <xdr:cNvSpPr>
            <a:spLocks noEditPoints="1"/>
          </xdr:cNvSpPr>
        </xdr:nvSpPr>
        <xdr:spPr bwMode="auto">
          <a:xfrm>
            <a:off x="603250" y="2476500"/>
            <a:ext cx="476250" cy="412750"/>
          </a:xfrm>
          <a:custGeom>
            <a:avLst/>
            <a:gdLst>
              <a:gd name="T0" fmla="*/ 88 w 176"/>
              <a:gd name="T1" fmla="*/ 0 h 160"/>
              <a:gd name="T2" fmla="*/ 0 w 176"/>
              <a:gd name="T3" fmla="*/ 80 h 160"/>
              <a:gd name="T4" fmla="*/ 88 w 176"/>
              <a:gd name="T5" fmla="*/ 160 h 160"/>
              <a:gd name="T6" fmla="*/ 176 w 176"/>
              <a:gd name="T7" fmla="*/ 80 h 160"/>
              <a:gd name="T8" fmla="*/ 88 w 176"/>
              <a:gd name="T9" fmla="*/ 0 h 160"/>
              <a:gd name="T10" fmla="*/ 88 w 176"/>
              <a:gd name="T11" fmla="*/ 152 h 160"/>
              <a:gd name="T12" fmla="*/ 21 w 176"/>
              <a:gd name="T13" fmla="*/ 120 h 160"/>
              <a:gd name="T14" fmla="*/ 81 w 176"/>
              <a:gd name="T15" fmla="*/ 120 h 160"/>
              <a:gd name="T16" fmla="*/ 110 w 176"/>
              <a:gd name="T17" fmla="*/ 140 h 160"/>
              <a:gd name="T18" fmla="*/ 132 w 176"/>
              <a:gd name="T19" fmla="*/ 116 h 160"/>
              <a:gd name="T20" fmla="*/ 110 w 176"/>
              <a:gd name="T21" fmla="*/ 92 h 160"/>
              <a:gd name="T22" fmla="*/ 81 w 176"/>
              <a:gd name="T23" fmla="*/ 112 h 160"/>
              <a:gd name="T24" fmla="*/ 16 w 176"/>
              <a:gd name="T25" fmla="*/ 112 h 160"/>
              <a:gd name="T26" fmla="*/ 8 w 176"/>
              <a:gd name="T27" fmla="*/ 80 h 160"/>
              <a:gd name="T28" fmla="*/ 16 w 176"/>
              <a:gd name="T29" fmla="*/ 48 h 160"/>
              <a:gd name="T30" fmla="*/ 81 w 176"/>
              <a:gd name="T31" fmla="*/ 48 h 160"/>
              <a:gd name="T32" fmla="*/ 110 w 176"/>
              <a:gd name="T33" fmla="*/ 68 h 160"/>
              <a:gd name="T34" fmla="*/ 132 w 176"/>
              <a:gd name="T35" fmla="*/ 44 h 160"/>
              <a:gd name="T36" fmla="*/ 110 w 176"/>
              <a:gd name="T37" fmla="*/ 20 h 160"/>
              <a:gd name="T38" fmla="*/ 81 w 176"/>
              <a:gd name="T39" fmla="*/ 40 h 160"/>
              <a:gd name="T40" fmla="*/ 21 w 176"/>
              <a:gd name="T41" fmla="*/ 40 h 160"/>
              <a:gd name="T42" fmla="*/ 88 w 176"/>
              <a:gd name="T43" fmla="*/ 8 h 160"/>
              <a:gd name="T44" fmla="*/ 168 w 176"/>
              <a:gd name="T45" fmla="*/ 76 h 160"/>
              <a:gd name="T46" fmla="*/ 87 w 176"/>
              <a:gd name="T47" fmla="*/ 76 h 160"/>
              <a:gd name="T48" fmla="*/ 58 w 176"/>
              <a:gd name="T49" fmla="*/ 56 h 160"/>
              <a:gd name="T50" fmla="*/ 36 w 176"/>
              <a:gd name="T51" fmla="*/ 80 h 160"/>
              <a:gd name="T52" fmla="*/ 58 w 176"/>
              <a:gd name="T53" fmla="*/ 104 h 160"/>
              <a:gd name="T54" fmla="*/ 87 w 176"/>
              <a:gd name="T55" fmla="*/ 84 h 160"/>
              <a:gd name="T56" fmla="*/ 168 w 176"/>
              <a:gd name="T57" fmla="*/ 84 h 160"/>
              <a:gd name="T58" fmla="*/ 88 w 176"/>
              <a:gd name="T59" fmla="*/ 152 h 1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76" h="160">
                <a:moveTo>
                  <a:pt x="88" y="0"/>
                </a:moveTo>
                <a:cubicBezTo>
                  <a:pt x="39" y="0"/>
                  <a:pt x="0" y="36"/>
                  <a:pt x="0" y="80"/>
                </a:cubicBezTo>
                <a:cubicBezTo>
                  <a:pt x="0" y="124"/>
                  <a:pt x="39" y="160"/>
                  <a:pt x="88" y="160"/>
                </a:cubicBezTo>
                <a:cubicBezTo>
                  <a:pt x="137" y="160"/>
                  <a:pt x="176" y="124"/>
                  <a:pt x="176" y="80"/>
                </a:cubicBezTo>
                <a:cubicBezTo>
                  <a:pt x="176" y="36"/>
                  <a:pt x="137" y="0"/>
                  <a:pt x="88" y="0"/>
                </a:cubicBezTo>
                <a:moveTo>
                  <a:pt x="88" y="152"/>
                </a:moveTo>
                <a:cubicBezTo>
                  <a:pt x="60" y="152"/>
                  <a:pt x="36" y="139"/>
                  <a:pt x="21" y="120"/>
                </a:cubicBezTo>
                <a:cubicBezTo>
                  <a:pt x="81" y="120"/>
                  <a:pt x="81" y="120"/>
                  <a:pt x="81" y="120"/>
                </a:cubicBezTo>
                <a:cubicBezTo>
                  <a:pt x="85" y="128"/>
                  <a:pt x="100" y="140"/>
                  <a:pt x="110" y="140"/>
                </a:cubicBezTo>
                <a:cubicBezTo>
                  <a:pt x="122" y="140"/>
                  <a:pt x="132" y="132"/>
                  <a:pt x="132" y="116"/>
                </a:cubicBezTo>
                <a:cubicBezTo>
                  <a:pt x="132" y="100"/>
                  <a:pt x="122" y="92"/>
                  <a:pt x="110" y="92"/>
                </a:cubicBezTo>
                <a:cubicBezTo>
                  <a:pt x="100" y="92"/>
                  <a:pt x="85" y="104"/>
                  <a:pt x="81" y="112"/>
                </a:cubicBezTo>
                <a:cubicBezTo>
                  <a:pt x="16" y="112"/>
                  <a:pt x="16" y="112"/>
                  <a:pt x="16" y="112"/>
                </a:cubicBezTo>
                <a:cubicBezTo>
                  <a:pt x="11" y="102"/>
                  <a:pt x="8" y="92"/>
                  <a:pt x="8" y="80"/>
                </a:cubicBezTo>
                <a:cubicBezTo>
                  <a:pt x="8" y="68"/>
                  <a:pt x="11" y="58"/>
                  <a:pt x="16" y="48"/>
                </a:cubicBezTo>
                <a:cubicBezTo>
                  <a:pt x="81" y="48"/>
                  <a:pt x="81" y="48"/>
                  <a:pt x="81" y="48"/>
                </a:cubicBezTo>
                <a:cubicBezTo>
                  <a:pt x="85" y="56"/>
                  <a:pt x="100" y="68"/>
                  <a:pt x="110" y="68"/>
                </a:cubicBezTo>
                <a:cubicBezTo>
                  <a:pt x="122" y="68"/>
                  <a:pt x="132" y="60"/>
                  <a:pt x="132" y="44"/>
                </a:cubicBezTo>
                <a:cubicBezTo>
                  <a:pt x="132" y="28"/>
                  <a:pt x="122" y="20"/>
                  <a:pt x="110" y="20"/>
                </a:cubicBezTo>
                <a:cubicBezTo>
                  <a:pt x="100" y="20"/>
                  <a:pt x="85" y="32"/>
                  <a:pt x="81" y="40"/>
                </a:cubicBezTo>
                <a:cubicBezTo>
                  <a:pt x="21" y="40"/>
                  <a:pt x="21" y="40"/>
                  <a:pt x="21" y="40"/>
                </a:cubicBezTo>
                <a:cubicBezTo>
                  <a:pt x="36" y="21"/>
                  <a:pt x="60" y="8"/>
                  <a:pt x="88" y="8"/>
                </a:cubicBezTo>
                <a:cubicBezTo>
                  <a:pt x="131" y="8"/>
                  <a:pt x="165" y="38"/>
                  <a:pt x="168" y="76"/>
                </a:cubicBezTo>
                <a:cubicBezTo>
                  <a:pt x="87" y="76"/>
                  <a:pt x="87" y="76"/>
                  <a:pt x="87" y="76"/>
                </a:cubicBezTo>
                <a:cubicBezTo>
                  <a:pt x="83" y="68"/>
                  <a:pt x="68" y="56"/>
                  <a:pt x="58" y="56"/>
                </a:cubicBezTo>
                <a:cubicBezTo>
                  <a:pt x="46" y="56"/>
                  <a:pt x="36" y="64"/>
                  <a:pt x="36" y="80"/>
                </a:cubicBezTo>
                <a:cubicBezTo>
                  <a:pt x="36" y="96"/>
                  <a:pt x="46" y="104"/>
                  <a:pt x="58" y="104"/>
                </a:cubicBezTo>
                <a:cubicBezTo>
                  <a:pt x="68" y="104"/>
                  <a:pt x="83" y="92"/>
                  <a:pt x="87" y="84"/>
                </a:cubicBezTo>
                <a:cubicBezTo>
                  <a:pt x="168" y="84"/>
                  <a:pt x="168" y="84"/>
                  <a:pt x="168" y="84"/>
                </a:cubicBezTo>
                <a:cubicBezTo>
                  <a:pt x="165" y="122"/>
                  <a:pt x="131" y="152"/>
                  <a:pt x="88" y="152"/>
                </a:cubicBezTo>
              </a:path>
            </a:pathLst>
          </a:custGeom>
          <a:solidFill>
            <a:schemeClr val="bg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sp macro="" textlink="">
        <xdr:nvSpPr>
          <xdr:cNvPr id="8" name="Rectángulo: esquinas redondeadas 7">
            <a:extLst>
              <a:ext uri="{FF2B5EF4-FFF2-40B4-BE49-F238E27FC236}">
                <a16:creationId xmlns:a16="http://schemas.microsoft.com/office/drawing/2014/main" id="{00000000-0008-0000-0A00-000008000000}"/>
              </a:ext>
            </a:extLst>
          </xdr:cNvPr>
          <xdr:cNvSpPr/>
        </xdr:nvSpPr>
        <xdr:spPr>
          <a:xfrm>
            <a:off x="1182687" y="2496345"/>
            <a:ext cx="2801937" cy="392905"/>
          </a:xfrm>
          <a:prstGeom prst="roundRect">
            <a:avLst/>
          </a:prstGeom>
          <a:solidFill>
            <a:srgbClr val="FFFF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MX" sz="1600" b="1">
                <a:solidFill>
                  <a:schemeClr val="tx1"/>
                </a:solidFill>
              </a:rPr>
              <a:t>PLAN DE MEJORA</a:t>
            </a:r>
          </a:p>
        </xdr:txBody>
      </xdr:sp>
    </xdr:grpSp>
    <xdr:clientData/>
  </xdr:twoCellAnchor>
  <xdr:twoCellAnchor>
    <xdr:from>
      <xdr:col>1</xdr:col>
      <xdr:colOff>447059</xdr:colOff>
      <xdr:row>9</xdr:row>
      <xdr:rowOff>102931</xdr:rowOff>
    </xdr:from>
    <xdr:to>
      <xdr:col>5</xdr:col>
      <xdr:colOff>556135</xdr:colOff>
      <xdr:row>11</xdr:row>
      <xdr:rowOff>146971</xdr:rowOff>
    </xdr:to>
    <xdr:grpSp>
      <xdr:nvGrpSpPr>
        <xdr:cNvPr id="9" name="Grupo 8">
          <a:hlinkClick xmlns:r="http://schemas.openxmlformats.org/officeDocument/2006/relationships" r:id="rId2"/>
          <a:extLst>
            <a:ext uri="{FF2B5EF4-FFF2-40B4-BE49-F238E27FC236}">
              <a16:creationId xmlns:a16="http://schemas.microsoft.com/office/drawing/2014/main" id="{00000000-0008-0000-0A00-000009000000}"/>
            </a:ext>
          </a:extLst>
        </xdr:cNvPr>
        <xdr:cNvGrpSpPr/>
      </xdr:nvGrpSpPr>
      <xdr:grpSpPr>
        <a:xfrm>
          <a:off x="518497" y="2853275"/>
          <a:ext cx="3359482" cy="425040"/>
          <a:chOff x="603250" y="2476500"/>
          <a:chExt cx="3381374" cy="412750"/>
        </a:xfrm>
      </xdr:grpSpPr>
      <xdr:sp macro="" textlink="">
        <xdr:nvSpPr>
          <xdr:cNvPr id="10" name="Freeform 238">
            <a:extLst>
              <a:ext uri="{FF2B5EF4-FFF2-40B4-BE49-F238E27FC236}">
                <a16:creationId xmlns:a16="http://schemas.microsoft.com/office/drawing/2014/main" id="{00000000-0008-0000-0A00-00000A000000}"/>
              </a:ext>
            </a:extLst>
          </xdr:cNvPr>
          <xdr:cNvSpPr>
            <a:spLocks noEditPoints="1"/>
          </xdr:cNvSpPr>
        </xdr:nvSpPr>
        <xdr:spPr bwMode="auto">
          <a:xfrm>
            <a:off x="603250" y="2476500"/>
            <a:ext cx="476250" cy="412750"/>
          </a:xfrm>
          <a:custGeom>
            <a:avLst/>
            <a:gdLst>
              <a:gd name="T0" fmla="*/ 88 w 176"/>
              <a:gd name="T1" fmla="*/ 0 h 160"/>
              <a:gd name="T2" fmla="*/ 0 w 176"/>
              <a:gd name="T3" fmla="*/ 80 h 160"/>
              <a:gd name="T4" fmla="*/ 88 w 176"/>
              <a:gd name="T5" fmla="*/ 160 h 160"/>
              <a:gd name="T6" fmla="*/ 176 w 176"/>
              <a:gd name="T7" fmla="*/ 80 h 160"/>
              <a:gd name="T8" fmla="*/ 88 w 176"/>
              <a:gd name="T9" fmla="*/ 0 h 160"/>
              <a:gd name="T10" fmla="*/ 88 w 176"/>
              <a:gd name="T11" fmla="*/ 152 h 160"/>
              <a:gd name="T12" fmla="*/ 21 w 176"/>
              <a:gd name="T13" fmla="*/ 120 h 160"/>
              <a:gd name="T14" fmla="*/ 81 w 176"/>
              <a:gd name="T15" fmla="*/ 120 h 160"/>
              <a:gd name="T16" fmla="*/ 110 w 176"/>
              <a:gd name="T17" fmla="*/ 140 h 160"/>
              <a:gd name="T18" fmla="*/ 132 w 176"/>
              <a:gd name="T19" fmla="*/ 116 h 160"/>
              <a:gd name="T20" fmla="*/ 110 w 176"/>
              <a:gd name="T21" fmla="*/ 92 h 160"/>
              <a:gd name="T22" fmla="*/ 81 w 176"/>
              <a:gd name="T23" fmla="*/ 112 h 160"/>
              <a:gd name="T24" fmla="*/ 16 w 176"/>
              <a:gd name="T25" fmla="*/ 112 h 160"/>
              <a:gd name="T26" fmla="*/ 8 w 176"/>
              <a:gd name="T27" fmla="*/ 80 h 160"/>
              <a:gd name="T28" fmla="*/ 16 w 176"/>
              <a:gd name="T29" fmla="*/ 48 h 160"/>
              <a:gd name="T30" fmla="*/ 81 w 176"/>
              <a:gd name="T31" fmla="*/ 48 h 160"/>
              <a:gd name="T32" fmla="*/ 110 w 176"/>
              <a:gd name="T33" fmla="*/ 68 h 160"/>
              <a:gd name="T34" fmla="*/ 132 w 176"/>
              <a:gd name="T35" fmla="*/ 44 h 160"/>
              <a:gd name="T36" fmla="*/ 110 w 176"/>
              <a:gd name="T37" fmla="*/ 20 h 160"/>
              <a:gd name="T38" fmla="*/ 81 w 176"/>
              <a:gd name="T39" fmla="*/ 40 h 160"/>
              <a:gd name="T40" fmla="*/ 21 w 176"/>
              <a:gd name="T41" fmla="*/ 40 h 160"/>
              <a:gd name="T42" fmla="*/ 88 w 176"/>
              <a:gd name="T43" fmla="*/ 8 h 160"/>
              <a:gd name="T44" fmla="*/ 168 w 176"/>
              <a:gd name="T45" fmla="*/ 76 h 160"/>
              <a:gd name="T46" fmla="*/ 87 w 176"/>
              <a:gd name="T47" fmla="*/ 76 h 160"/>
              <a:gd name="T48" fmla="*/ 58 w 176"/>
              <a:gd name="T49" fmla="*/ 56 h 160"/>
              <a:gd name="T50" fmla="*/ 36 w 176"/>
              <a:gd name="T51" fmla="*/ 80 h 160"/>
              <a:gd name="T52" fmla="*/ 58 w 176"/>
              <a:gd name="T53" fmla="*/ 104 h 160"/>
              <a:gd name="T54" fmla="*/ 87 w 176"/>
              <a:gd name="T55" fmla="*/ 84 h 160"/>
              <a:gd name="T56" fmla="*/ 168 w 176"/>
              <a:gd name="T57" fmla="*/ 84 h 160"/>
              <a:gd name="T58" fmla="*/ 88 w 176"/>
              <a:gd name="T59" fmla="*/ 152 h 1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76" h="160">
                <a:moveTo>
                  <a:pt x="88" y="0"/>
                </a:moveTo>
                <a:cubicBezTo>
                  <a:pt x="39" y="0"/>
                  <a:pt x="0" y="36"/>
                  <a:pt x="0" y="80"/>
                </a:cubicBezTo>
                <a:cubicBezTo>
                  <a:pt x="0" y="124"/>
                  <a:pt x="39" y="160"/>
                  <a:pt x="88" y="160"/>
                </a:cubicBezTo>
                <a:cubicBezTo>
                  <a:pt x="137" y="160"/>
                  <a:pt x="176" y="124"/>
                  <a:pt x="176" y="80"/>
                </a:cubicBezTo>
                <a:cubicBezTo>
                  <a:pt x="176" y="36"/>
                  <a:pt x="137" y="0"/>
                  <a:pt x="88" y="0"/>
                </a:cubicBezTo>
                <a:moveTo>
                  <a:pt x="88" y="152"/>
                </a:moveTo>
                <a:cubicBezTo>
                  <a:pt x="60" y="152"/>
                  <a:pt x="36" y="139"/>
                  <a:pt x="21" y="120"/>
                </a:cubicBezTo>
                <a:cubicBezTo>
                  <a:pt x="81" y="120"/>
                  <a:pt x="81" y="120"/>
                  <a:pt x="81" y="120"/>
                </a:cubicBezTo>
                <a:cubicBezTo>
                  <a:pt x="85" y="128"/>
                  <a:pt x="100" y="140"/>
                  <a:pt x="110" y="140"/>
                </a:cubicBezTo>
                <a:cubicBezTo>
                  <a:pt x="122" y="140"/>
                  <a:pt x="132" y="132"/>
                  <a:pt x="132" y="116"/>
                </a:cubicBezTo>
                <a:cubicBezTo>
                  <a:pt x="132" y="100"/>
                  <a:pt x="122" y="92"/>
                  <a:pt x="110" y="92"/>
                </a:cubicBezTo>
                <a:cubicBezTo>
                  <a:pt x="100" y="92"/>
                  <a:pt x="85" y="104"/>
                  <a:pt x="81" y="112"/>
                </a:cubicBezTo>
                <a:cubicBezTo>
                  <a:pt x="16" y="112"/>
                  <a:pt x="16" y="112"/>
                  <a:pt x="16" y="112"/>
                </a:cubicBezTo>
                <a:cubicBezTo>
                  <a:pt x="11" y="102"/>
                  <a:pt x="8" y="92"/>
                  <a:pt x="8" y="80"/>
                </a:cubicBezTo>
                <a:cubicBezTo>
                  <a:pt x="8" y="68"/>
                  <a:pt x="11" y="58"/>
                  <a:pt x="16" y="48"/>
                </a:cubicBezTo>
                <a:cubicBezTo>
                  <a:pt x="81" y="48"/>
                  <a:pt x="81" y="48"/>
                  <a:pt x="81" y="48"/>
                </a:cubicBezTo>
                <a:cubicBezTo>
                  <a:pt x="85" y="56"/>
                  <a:pt x="100" y="68"/>
                  <a:pt x="110" y="68"/>
                </a:cubicBezTo>
                <a:cubicBezTo>
                  <a:pt x="122" y="68"/>
                  <a:pt x="132" y="60"/>
                  <a:pt x="132" y="44"/>
                </a:cubicBezTo>
                <a:cubicBezTo>
                  <a:pt x="132" y="28"/>
                  <a:pt x="122" y="20"/>
                  <a:pt x="110" y="20"/>
                </a:cubicBezTo>
                <a:cubicBezTo>
                  <a:pt x="100" y="20"/>
                  <a:pt x="85" y="32"/>
                  <a:pt x="81" y="40"/>
                </a:cubicBezTo>
                <a:cubicBezTo>
                  <a:pt x="21" y="40"/>
                  <a:pt x="21" y="40"/>
                  <a:pt x="21" y="40"/>
                </a:cubicBezTo>
                <a:cubicBezTo>
                  <a:pt x="36" y="21"/>
                  <a:pt x="60" y="8"/>
                  <a:pt x="88" y="8"/>
                </a:cubicBezTo>
                <a:cubicBezTo>
                  <a:pt x="131" y="8"/>
                  <a:pt x="165" y="38"/>
                  <a:pt x="168" y="76"/>
                </a:cubicBezTo>
                <a:cubicBezTo>
                  <a:pt x="87" y="76"/>
                  <a:pt x="87" y="76"/>
                  <a:pt x="87" y="76"/>
                </a:cubicBezTo>
                <a:cubicBezTo>
                  <a:pt x="83" y="68"/>
                  <a:pt x="68" y="56"/>
                  <a:pt x="58" y="56"/>
                </a:cubicBezTo>
                <a:cubicBezTo>
                  <a:pt x="46" y="56"/>
                  <a:pt x="36" y="64"/>
                  <a:pt x="36" y="80"/>
                </a:cubicBezTo>
                <a:cubicBezTo>
                  <a:pt x="36" y="96"/>
                  <a:pt x="46" y="104"/>
                  <a:pt x="58" y="104"/>
                </a:cubicBezTo>
                <a:cubicBezTo>
                  <a:pt x="68" y="104"/>
                  <a:pt x="83" y="92"/>
                  <a:pt x="87" y="84"/>
                </a:cubicBezTo>
                <a:cubicBezTo>
                  <a:pt x="168" y="84"/>
                  <a:pt x="168" y="84"/>
                  <a:pt x="168" y="84"/>
                </a:cubicBezTo>
                <a:cubicBezTo>
                  <a:pt x="165" y="122"/>
                  <a:pt x="131" y="152"/>
                  <a:pt x="88" y="152"/>
                </a:cubicBezTo>
              </a:path>
            </a:pathLst>
          </a:custGeom>
          <a:solidFill>
            <a:schemeClr val="bg1"/>
          </a:solidFill>
          <a:ln>
            <a:noFill/>
          </a:ln>
        </xdr:spPr>
        <xdr:txBody>
          <a:bodyPr vert="horz" wrap="square" lIns="91440" tIns="45720" rIns="91440" bIns="45720" numCol="1" anchor="ctr"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sp macro="" textlink="">
        <xdr:nvSpPr>
          <xdr:cNvPr id="11" name="Rectángulo: esquinas redondeadas 10">
            <a:extLst>
              <a:ext uri="{FF2B5EF4-FFF2-40B4-BE49-F238E27FC236}">
                <a16:creationId xmlns:a16="http://schemas.microsoft.com/office/drawing/2014/main" id="{00000000-0008-0000-0A00-00000B000000}"/>
              </a:ext>
            </a:extLst>
          </xdr:cNvPr>
          <xdr:cNvSpPr/>
        </xdr:nvSpPr>
        <xdr:spPr>
          <a:xfrm>
            <a:off x="1182687" y="2496345"/>
            <a:ext cx="2801937" cy="392905"/>
          </a:xfrm>
          <a:prstGeom prst="roundRect">
            <a:avLst/>
          </a:prstGeom>
          <a:solidFill>
            <a:srgbClr val="FFFF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MX" sz="1600" b="1">
                <a:solidFill>
                  <a:schemeClr val="tx1"/>
                </a:solidFill>
              </a:rPr>
              <a:t>EVALUACIÓN</a:t>
            </a:r>
          </a:p>
        </xdr:txBody>
      </xdr:sp>
    </xdr:grpSp>
    <xdr:clientData/>
  </xdr:twoCellAnchor>
  <xdr:twoCellAnchor>
    <xdr:from>
      <xdr:col>9</xdr:col>
      <xdr:colOff>322621</xdr:colOff>
      <xdr:row>9</xdr:row>
      <xdr:rowOff>46088</xdr:rowOff>
    </xdr:from>
    <xdr:to>
      <xdr:col>19</xdr:col>
      <xdr:colOff>506976</xdr:colOff>
      <xdr:row>31</xdr:row>
      <xdr:rowOff>47625</xdr:rowOff>
    </xdr:to>
    <xdr:graphicFrame macro="">
      <xdr:nvGraphicFramePr>
        <xdr:cNvPr id="14" name="Gráfico 13">
          <a:extLst>
            <a:ext uri="{FF2B5EF4-FFF2-40B4-BE49-F238E27FC236}">
              <a16:creationId xmlns:a16="http://schemas.microsoft.com/office/drawing/2014/main" id="{00000000-0008-0000-0A00-00000E000000}"/>
            </a:ext>
            <a:ext uri="{147F2762-F138-4A5C-976F-8EAC2B608ADB}">
              <a16:predDERef xmlns:a16="http://schemas.microsoft.com/office/drawing/2014/main" pre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76815</xdr:colOff>
      <xdr:row>1</xdr:row>
      <xdr:rowOff>337984</xdr:rowOff>
    </xdr:from>
    <xdr:to>
      <xdr:col>23</xdr:col>
      <xdr:colOff>794067</xdr:colOff>
      <xdr:row>3</xdr:row>
      <xdr:rowOff>331839</xdr:rowOff>
    </xdr:to>
    <xdr:pic>
      <xdr:nvPicPr>
        <xdr:cNvPr id="2" name="Imagen 1">
          <a:extLst>
            <a:ext uri="{FF2B5EF4-FFF2-40B4-BE49-F238E27FC236}">
              <a16:creationId xmlns:a16="http://schemas.microsoft.com/office/drawing/2014/main" id="{00000000-0008-0000-0A00-000002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6530484" y="522339"/>
          <a:ext cx="2284268"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105833</xdr:colOff>
      <xdr:row>1</xdr:row>
      <xdr:rowOff>105833</xdr:rowOff>
    </xdr:from>
    <xdr:to>
      <xdr:col>14</xdr:col>
      <xdr:colOff>497416</xdr:colOff>
      <xdr:row>2</xdr:row>
      <xdr:rowOff>158750</xdr:rowOff>
    </xdr:to>
    <xdr:sp macro="" textlink="">
      <xdr:nvSpPr>
        <xdr:cNvPr id="12" name="Freeform 439">
          <a:hlinkClick xmlns:r="http://schemas.openxmlformats.org/officeDocument/2006/relationships" r:id="rId1"/>
          <a:extLst>
            <a:ext uri="{FF2B5EF4-FFF2-40B4-BE49-F238E27FC236}">
              <a16:creationId xmlns:a16="http://schemas.microsoft.com/office/drawing/2014/main" id="{00000000-0008-0000-0B00-00000C000000}"/>
            </a:ext>
          </a:extLst>
        </xdr:cNvPr>
        <xdr:cNvSpPr>
          <a:spLocks noEditPoints="1"/>
        </xdr:cNvSpPr>
      </xdr:nvSpPr>
      <xdr:spPr bwMode="auto">
        <a:xfrm flipH="1">
          <a:off x="12922250" y="169333"/>
          <a:ext cx="391583" cy="359834"/>
        </a:xfrm>
        <a:custGeom>
          <a:avLst/>
          <a:gdLst>
            <a:gd name="T0" fmla="*/ 88 w 176"/>
            <a:gd name="T1" fmla="*/ 0 h 176"/>
            <a:gd name="T2" fmla="*/ 0 w 176"/>
            <a:gd name="T3" fmla="*/ 88 h 176"/>
            <a:gd name="T4" fmla="*/ 88 w 176"/>
            <a:gd name="T5" fmla="*/ 176 h 176"/>
            <a:gd name="T6" fmla="*/ 176 w 176"/>
            <a:gd name="T7" fmla="*/ 88 h 176"/>
            <a:gd name="T8" fmla="*/ 88 w 176"/>
            <a:gd name="T9" fmla="*/ 0 h 176"/>
            <a:gd name="T10" fmla="*/ 88 w 176"/>
            <a:gd name="T11" fmla="*/ 168 h 176"/>
            <a:gd name="T12" fmla="*/ 8 w 176"/>
            <a:gd name="T13" fmla="*/ 88 h 176"/>
            <a:gd name="T14" fmla="*/ 88 w 176"/>
            <a:gd name="T15" fmla="*/ 8 h 176"/>
            <a:gd name="T16" fmla="*/ 168 w 176"/>
            <a:gd name="T17" fmla="*/ 88 h 176"/>
            <a:gd name="T18" fmla="*/ 88 w 176"/>
            <a:gd name="T19" fmla="*/ 168 h 176"/>
            <a:gd name="T20" fmla="*/ 124 w 176"/>
            <a:gd name="T21" fmla="*/ 52 h 176"/>
            <a:gd name="T22" fmla="*/ 108 w 176"/>
            <a:gd name="T23" fmla="*/ 52 h 176"/>
            <a:gd name="T24" fmla="*/ 104 w 176"/>
            <a:gd name="T25" fmla="*/ 56 h 176"/>
            <a:gd name="T26" fmla="*/ 104 w 176"/>
            <a:gd name="T27" fmla="*/ 81 h 176"/>
            <a:gd name="T28" fmla="*/ 55 w 176"/>
            <a:gd name="T29" fmla="*/ 53 h 176"/>
            <a:gd name="T30" fmla="*/ 54 w 176"/>
            <a:gd name="T31" fmla="*/ 53 h 176"/>
            <a:gd name="T32" fmla="*/ 52 w 176"/>
            <a:gd name="T33" fmla="*/ 52 h 176"/>
            <a:gd name="T34" fmla="*/ 48 w 176"/>
            <a:gd name="T35" fmla="*/ 56 h 176"/>
            <a:gd name="T36" fmla="*/ 48 w 176"/>
            <a:gd name="T37" fmla="*/ 120 h 176"/>
            <a:gd name="T38" fmla="*/ 52 w 176"/>
            <a:gd name="T39" fmla="*/ 124 h 176"/>
            <a:gd name="T40" fmla="*/ 54 w 176"/>
            <a:gd name="T41" fmla="*/ 123 h 176"/>
            <a:gd name="T42" fmla="*/ 55 w 176"/>
            <a:gd name="T43" fmla="*/ 123 h 176"/>
            <a:gd name="T44" fmla="*/ 104 w 176"/>
            <a:gd name="T45" fmla="*/ 95 h 176"/>
            <a:gd name="T46" fmla="*/ 104 w 176"/>
            <a:gd name="T47" fmla="*/ 120 h 176"/>
            <a:gd name="T48" fmla="*/ 108 w 176"/>
            <a:gd name="T49" fmla="*/ 124 h 176"/>
            <a:gd name="T50" fmla="*/ 124 w 176"/>
            <a:gd name="T51" fmla="*/ 124 h 176"/>
            <a:gd name="T52" fmla="*/ 128 w 176"/>
            <a:gd name="T53" fmla="*/ 120 h 176"/>
            <a:gd name="T54" fmla="*/ 128 w 176"/>
            <a:gd name="T55" fmla="*/ 56 h 176"/>
            <a:gd name="T56" fmla="*/ 124 w 176"/>
            <a:gd name="T57" fmla="*/ 52 h 176"/>
            <a:gd name="T58" fmla="*/ 56 w 176"/>
            <a:gd name="T59" fmla="*/ 113 h 176"/>
            <a:gd name="T60" fmla="*/ 56 w 176"/>
            <a:gd name="T61" fmla="*/ 63 h 176"/>
            <a:gd name="T62" fmla="*/ 100 w 176"/>
            <a:gd name="T63" fmla="*/ 88 h 176"/>
            <a:gd name="T64" fmla="*/ 56 w 176"/>
            <a:gd name="T65" fmla="*/ 113 h 176"/>
            <a:gd name="T66" fmla="*/ 120 w 176"/>
            <a:gd name="T67" fmla="*/ 116 h 176"/>
            <a:gd name="T68" fmla="*/ 112 w 176"/>
            <a:gd name="T69" fmla="*/ 116 h 176"/>
            <a:gd name="T70" fmla="*/ 112 w 176"/>
            <a:gd name="T71" fmla="*/ 60 h 176"/>
            <a:gd name="T72" fmla="*/ 120 w 176"/>
            <a:gd name="T73" fmla="*/ 60 h 176"/>
            <a:gd name="T74" fmla="*/ 120 w 176"/>
            <a:gd name="T75" fmla="*/ 11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76" h="176">
              <a:moveTo>
                <a:pt x="88" y="0"/>
              </a:moveTo>
              <a:cubicBezTo>
                <a:pt x="39" y="0"/>
                <a:pt x="0" y="39"/>
                <a:pt x="0" y="88"/>
              </a:cubicBezTo>
              <a:cubicBezTo>
                <a:pt x="0" y="137"/>
                <a:pt x="39" y="176"/>
                <a:pt x="88" y="176"/>
              </a:cubicBezTo>
              <a:cubicBezTo>
                <a:pt x="137" y="176"/>
                <a:pt x="176" y="137"/>
                <a:pt x="176" y="88"/>
              </a:cubicBezTo>
              <a:cubicBezTo>
                <a:pt x="176" y="39"/>
                <a:pt x="137" y="0"/>
                <a:pt x="88" y="0"/>
              </a:cubicBezTo>
              <a:moveTo>
                <a:pt x="88" y="168"/>
              </a:moveTo>
              <a:cubicBezTo>
                <a:pt x="44" y="168"/>
                <a:pt x="8" y="132"/>
                <a:pt x="8" y="88"/>
              </a:cubicBezTo>
              <a:cubicBezTo>
                <a:pt x="8" y="44"/>
                <a:pt x="44" y="8"/>
                <a:pt x="88" y="8"/>
              </a:cubicBezTo>
              <a:cubicBezTo>
                <a:pt x="132" y="8"/>
                <a:pt x="168" y="44"/>
                <a:pt x="168" y="88"/>
              </a:cubicBezTo>
              <a:cubicBezTo>
                <a:pt x="168" y="132"/>
                <a:pt x="132" y="168"/>
                <a:pt x="88" y="168"/>
              </a:cubicBezTo>
              <a:moveTo>
                <a:pt x="124" y="52"/>
              </a:moveTo>
              <a:cubicBezTo>
                <a:pt x="108" y="52"/>
                <a:pt x="108" y="52"/>
                <a:pt x="108" y="52"/>
              </a:cubicBezTo>
              <a:cubicBezTo>
                <a:pt x="106" y="52"/>
                <a:pt x="104" y="54"/>
                <a:pt x="104" y="56"/>
              </a:cubicBezTo>
              <a:cubicBezTo>
                <a:pt x="104" y="81"/>
                <a:pt x="104" y="81"/>
                <a:pt x="104" y="81"/>
              </a:cubicBezTo>
              <a:cubicBezTo>
                <a:pt x="55" y="53"/>
                <a:pt x="55" y="53"/>
                <a:pt x="55" y="53"/>
              </a:cubicBezTo>
              <a:cubicBezTo>
                <a:pt x="54" y="53"/>
                <a:pt x="54" y="53"/>
                <a:pt x="54" y="53"/>
              </a:cubicBezTo>
              <a:cubicBezTo>
                <a:pt x="54" y="52"/>
                <a:pt x="53" y="52"/>
                <a:pt x="52" y="52"/>
              </a:cubicBezTo>
              <a:cubicBezTo>
                <a:pt x="50" y="52"/>
                <a:pt x="48" y="54"/>
                <a:pt x="48" y="56"/>
              </a:cubicBezTo>
              <a:cubicBezTo>
                <a:pt x="48" y="120"/>
                <a:pt x="48" y="120"/>
                <a:pt x="48" y="120"/>
              </a:cubicBezTo>
              <a:cubicBezTo>
                <a:pt x="48" y="122"/>
                <a:pt x="50" y="124"/>
                <a:pt x="52" y="124"/>
              </a:cubicBezTo>
              <a:cubicBezTo>
                <a:pt x="53" y="124"/>
                <a:pt x="54" y="124"/>
                <a:pt x="54" y="123"/>
              </a:cubicBezTo>
              <a:cubicBezTo>
                <a:pt x="55" y="123"/>
                <a:pt x="55" y="123"/>
                <a:pt x="55" y="123"/>
              </a:cubicBezTo>
              <a:cubicBezTo>
                <a:pt x="104" y="95"/>
                <a:pt x="104" y="95"/>
                <a:pt x="104" y="95"/>
              </a:cubicBezTo>
              <a:cubicBezTo>
                <a:pt x="104" y="120"/>
                <a:pt x="104" y="120"/>
                <a:pt x="104" y="120"/>
              </a:cubicBezTo>
              <a:cubicBezTo>
                <a:pt x="104" y="122"/>
                <a:pt x="106" y="124"/>
                <a:pt x="108" y="124"/>
              </a:cubicBezTo>
              <a:cubicBezTo>
                <a:pt x="124" y="124"/>
                <a:pt x="124" y="124"/>
                <a:pt x="124" y="124"/>
              </a:cubicBezTo>
              <a:cubicBezTo>
                <a:pt x="126" y="124"/>
                <a:pt x="128" y="122"/>
                <a:pt x="128" y="120"/>
              </a:cubicBezTo>
              <a:cubicBezTo>
                <a:pt x="128" y="56"/>
                <a:pt x="128" y="56"/>
                <a:pt x="128" y="56"/>
              </a:cubicBezTo>
              <a:cubicBezTo>
                <a:pt x="128" y="54"/>
                <a:pt x="126" y="52"/>
                <a:pt x="124" y="52"/>
              </a:cubicBezTo>
              <a:moveTo>
                <a:pt x="56" y="113"/>
              </a:moveTo>
              <a:cubicBezTo>
                <a:pt x="56" y="63"/>
                <a:pt x="56" y="63"/>
                <a:pt x="56" y="63"/>
              </a:cubicBezTo>
              <a:cubicBezTo>
                <a:pt x="100" y="88"/>
                <a:pt x="100" y="88"/>
                <a:pt x="100" y="88"/>
              </a:cubicBezTo>
              <a:lnTo>
                <a:pt x="56" y="113"/>
              </a:lnTo>
              <a:close/>
              <a:moveTo>
                <a:pt x="120" y="116"/>
              </a:moveTo>
              <a:cubicBezTo>
                <a:pt x="112" y="116"/>
                <a:pt x="112" y="116"/>
                <a:pt x="112" y="116"/>
              </a:cubicBezTo>
              <a:cubicBezTo>
                <a:pt x="112" y="60"/>
                <a:pt x="112" y="60"/>
                <a:pt x="112" y="60"/>
              </a:cubicBezTo>
              <a:cubicBezTo>
                <a:pt x="120" y="60"/>
                <a:pt x="120" y="60"/>
                <a:pt x="120" y="60"/>
              </a:cubicBezTo>
              <a:lnTo>
                <a:pt x="120" y="116"/>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uk-UA"/>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US"/>
        </a:p>
      </xdr:txBody>
    </xdr:sp>
    <xdr:clientData/>
  </xdr:twoCellAnchor>
  <xdr:twoCellAnchor>
    <xdr:from>
      <xdr:col>6</xdr:col>
      <xdr:colOff>1090083</xdr:colOff>
      <xdr:row>76</xdr:row>
      <xdr:rowOff>88900</xdr:rowOff>
    </xdr:from>
    <xdr:to>
      <xdr:col>9</xdr:col>
      <xdr:colOff>370416</xdr:colOff>
      <xdr:row>93</xdr:row>
      <xdr:rowOff>133350</xdr:rowOff>
    </xdr:to>
    <xdr:graphicFrame macro="">
      <xdr:nvGraphicFramePr>
        <xdr:cNvPr id="10" name="Gráfico 9">
          <a:extLst>
            <a:ext uri="{FF2B5EF4-FFF2-40B4-BE49-F238E27FC236}">
              <a16:creationId xmlns:a16="http://schemas.microsoft.com/office/drawing/2014/main" id="{00000000-0008-0000-0B00-00000A000000}"/>
            </a:ext>
            <a:ext uri="{147F2762-F138-4A5C-976F-8EAC2B608ADB}">
              <a16:predDERef xmlns:a16="http://schemas.microsoft.com/office/drawing/2014/main" pre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666750</xdr:colOff>
      <xdr:row>1</xdr:row>
      <xdr:rowOff>190500</xdr:rowOff>
    </xdr:from>
    <xdr:to>
      <xdr:col>12</xdr:col>
      <xdr:colOff>687916</xdr:colOff>
      <xdr:row>3</xdr:row>
      <xdr:rowOff>268627</xdr:rowOff>
    </xdr:to>
    <xdr:pic>
      <xdr:nvPicPr>
        <xdr:cNvPr id="2" name="Imagen 1">
          <a:extLst>
            <a:ext uri="{FF2B5EF4-FFF2-40B4-BE49-F238E27FC236}">
              <a16:creationId xmlns:a16="http://schemas.microsoft.com/office/drawing/2014/main" id="{00000000-0008-0000-0B00-000002000000}"/>
            </a:ext>
            <a:ext uri="{147F2762-F138-4A5C-976F-8EAC2B608ADB}">
              <a16:predDERef xmlns:a16="http://schemas.microsoft.com/office/drawing/2014/main" pred="{BD919027-9989-4692-83D4-390749F37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011833" y="254000"/>
          <a:ext cx="2042583" cy="68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8.xml"/><Relationship Id="rId1" Type="http://schemas.openxmlformats.org/officeDocument/2006/relationships/printerSettings" Target="../printerSettings/printerSettings3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6.xml"/><Relationship Id="rId1" Type="http://schemas.openxmlformats.org/officeDocument/2006/relationships/printerSettings" Target="../printerSettings/printerSettings47.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31B5-8F57-43F6-9096-D57928CC4189}">
  <sheetPr codeName="Hoja2">
    <tabColor theme="9" tint="-0.249977111117893"/>
  </sheetPr>
  <dimension ref="A1:T43"/>
  <sheetViews>
    <sheetView showGridLines="0" tabSelected="1" zoomScale="60" zoomScaleNormal="60" workbookViewId="0">
      <selection activeCell="AC13" sqref="AC13"/>
    </sheetView>
  </sheetViews>
  <sheetFormatPr baseColWidth="10" defaultColWidth="11.42578125" defaultRowHeight="15"/>
  <cols>
    <col min="1" max="1" width="10.85546875" customWidth="1"/>
    <col min="3" max="3" width="44.140625" customWidth="1"/>
    <col min="17" max="17" width="22.42578125" customWidth="1"/>
    <col min="18" max="18" width="21.42578125" customWidth="1"/>
  </cols>
  <sheetData>
    <row r="1" spans="1:20" ht="1.5" customHeight="1" thickBot="1"/>
    <row r="2" spans="1:20" s="154" customFormat="1" ht="30.75" customHeight="1">
      <c r="A2" s="2007"/>
      <c r="B2" s="2008"/>
      <c r="C2" s="2008"/>
      <c r="D2" s="2009"/>
      <c r="E2" s="2009"/>
      <c r="F2" s="2009"/>
      <c r="G2" s="2009"/>
      <c r="H2" s="2009"/>
      <c r="I2" s="2009"/>
      <c r="J2" s="2009"/>
      <c r="K2" s="2009"/>
      <c r="L2" s="2009"/>
      <c r="M2" s="2009"/>
      <c r="N2" s="2009"/>
      <c r="O2" s="2009"/>
      <c r="P2" s="2009"/>
      <c r="Q2" s="730"/>
      <c r="R2" s="730"/>
      <c r="S2" s="2010"/>
    </row>
    <row r="3" spans="1:20" s="154" customFormat="1" ht="30.75" customHeight="1">
      <c r="A3" s="2011"/>
      <c r="B3" s="2012"/>
      <c r="C3" s="2012"/>
      <c r="D3" s="2013"/>
      <c r="E3" s="2013"/>
      <c r="F3" s="2013"/>
      <c r="G3" s="2013"/>
      <c r="H3" s="2013"/>
      <c r="I3" s="2013"/>
      <c r="J3" s="2013"/>
      <c r="K3" s="2013"/>
      <c r="L3" s="2013"/>
      <c r="M3" s="2013"/>
      <c r="N3" s="2013"/>
      <c r="O3" s="2013"/>
      <c r="P3" s="2013"/>
      <c r="Q3" s="2014"/>
      <c r="R3" s="2014"/>
      <c r="S3" s="2015"/>
    </row>
    <row r="4" spans="1:20" s="154" customFormat="1" ht="102.75" customHeight="1">
      <c r="A4" s="2011"/>
      <c r="B4" s="2012"/>
      <c r="C4" s="2012"/>
      <c r="D4" s="2013"/>
      <c r="E4" s="2013"/>
      <c r="F4" s="2013"/>
      <c r="G4" s="2013"/>
      <c r="H4" s="2013"/>
      <c r="I4" s="2013"/>
      <c r="J4" s="2013"/>
      <c r="K4" s="2013"/>
      <c r="L4" s="2013"/>
      <c r="M4" s="2013"/>
      <c r="N4" s="2013"/>
      <c r="O4" s="2013"/>
      <c r="P4" s="2013"/>
      <c r="Q4" s="2014"/>
      <c r="R4" s="2014"/>
      <c r="S4" s="2015"/>
    </row>
    <row r="5" spans="1:20" s="155" customFormat="1" ht="30.75" customHeight="1">
      <c r="A5" s="2016"/>
      <c r="B5" s="2012"/>
      <c r="C5" s="2012"/>
      <c r="D5" s="2013"/>
      <c r="E5" s="2013"/>
      <c r="F5" s="2013"/>
      <c r="G5" s="2013"/>
      <c r="H5" s="2013"/>
      <c r="I5" s="2013"/>
      <c r="J5" s="2013"/>
      <c r="K5" s="2013"/>
      <c r="L5" s="2013"/>
      <c r="M5" s="2013"/>
      <c r="N5" s="2013"/>
      <c r="O5" s="2013"/>
      <c r="P5" s="2013"/>
      <c r="Q5" s="2014"/>
      <c r="R5" s="2014"/>
      <c r="S5" s="2017"/>
      <c r="T5"/>
    </row>
    <row r="6" spans="1:20" ht="6.75" customHeight="1">
      <c r="A6" s="156"/>
      <c r="B6" s="2006"/>
      <c r="C6" s="2006"/>
      <c r="D6" s="2006"/>
      <c r="E6" s="2006"/>
      <c r="F6" s="2006"/>
      <c r="G6" s="2006"/>
      <c r="H6" s="2006"/>
      <c r="I6" s="2006"/>
      <c r="J6" s="2006"/>
      <c r="K6" s="2006"/>
      <c r="L6" s="2006"/>
      <c r="M6" s="2006"/>
      <c r="N6" s="2006"/>
      <c r="O6" s="2006"/>
      <c r="P6" s="2006"/>
      <c r="Q6" s="2006"/>
      <c r="R6" s="2006"/>
      <c r="S6" s="2018"/>
    </row>
    <row r="7" spans="1:20">
      <c r="A7" s="156"/>
      <c r="B7" s="2006"/>
      <c r="C7" s="2006"/>
      <c r="D7" s="2006"/>
      <c r="E7" s="2006"/>
      <c r="F7" s="2006"/>
      <c r="G7" s="2006"/>
      <c r="H7" s="2006"/>
      <c r="I7" s="2006"/>
      <c r="J7" s="2006"/>
      <c r="K7" s="2006"/>
      <c r="L7" s="2006"/>
      <c r="M7" s="2006"/>
      <c r="N7" s="2006"/>
      <c r="O7" s="2006"/>
      <c r="P7" s="2006"/>
      <c r="Q7" s="2006"/>
      <c r="R7" s="2006"/>
      <c r="S7" s="2018"/>
    </row>
    <row r="8" spans="1:20">
      <c r="A8" s="156"/>
      <c r="B8" s="2006"/>
      <c r="C8" s="2006"/>
      <c r="D8" s="2006"/>
      <c r="E8" s="2006"/>
      <c r="F8" s="2006"/>
      <c r="G8" s="2006"/>
      <c r="H8" s="2006"/>
      <c r="I8" s="2006"/>
      <c r="J8" s="2006"/>
      <c r="K8" s="2006"/>
      <c r="L8" s="2006"/>
      <c r="M8" s="2006"/>
      <c r="N8" s="2006"/>
      <c r="O8" s="2006"/>
      <c r="P8" s="2006"/>
      <c r="Q8" s="2006"/>
      <c r="R8" s="2006"/>
      <c r="S8" s="2018"/>
    </row>
    <row r="9" spans="1:20">
      <c r="A9" s="156"/>
      <c r="B9" s="2006"/>
      <c r="C9" s="2006"/>
      <c r="D9" s="2006"/>
      <c r="E9" s="2006"/>
      <c r="F9" s="2006"/>
      <c r="G9" s="2006"/>
      <c r="H9" s="2006"/>
      <c r="I9" s="2006"/>
      <c r="J9" s="2006"/>
      <c r="K9" s="2006"/>
      <c r="L9" s="2006"/>
      <c r="M9" s="2006"/>
      <c r="N9" s="2006"/>
      <c r="O9" s="2006"/>
      <c r="P9" s="2006"/>
      <c r="Q9" s="2006"/>
      <c r="R9" s="2006"/>
      <c r="S9" s="2018"/>
    </row>
    <row r="10" spans="1:20" ht="7.5" customHeight="1">
      <c r="A10" s="156"/>
      <c r="B10" s="2006"/>
      <c r="C10" s="2006"/>
      <c r="D10" s="2006"/>
      <c r="E10" s="2006"/>
      <c r="F10" s="2006"/>
      <c r="G10" s="2006"/>
      <c r="H10" s="2006"/>
      <c r="I10" s="2006"/>
      <c r="J10" s="2006"/>
      <c r="K10" s="2006"/>
      <c r="L10" s="2006"/>
      <c r="M10" s="2006"/>
      <c r="N10" s="2006"/>
      <c r="O10" s="2006"/>
      <c r="P10" s="2006"/>
      <c r="Q10" s="2006"/>
      <c r="R10" s="2006"/>
      <c r="S10" s="2018"/>
    </row>
    <row r="11" spans="1:20" ht="20.25" customHeight="1">
      <c r="A11" s="156"/>
      <c r="B11" s="2006"/>
      <c r="C11" s="2006"/>
      <c r="D11" s="2006"/>
      <c r="E11" s="2006"/>
      <c r="F11" s="2006"/>
      <c r="G11" s="2006"/>
      <c r="H11" s="2006"/>
      <c r="I11" s="2006"/>
      <c r="J11" s="2006"/>
      <c r="K11" s="2006"/>
      <c r="L11" s="2006"/>
      <c r="M11" s="2006"/>
      <c r="N11" s="2006"/>
      <c r="O11" s="2006"/>
      <c r="P11" s="2006"/>
      <c r="Q11" s="2006"/>
      <c r="R11" s="2006"/>
      <c r="S11" s="2018"/>
    </row>
    <row r="12" spans="1:20">
      <c r="A12" s="156"/>
      <c r="B12" s="2006"/>
      <c r="C12" s="2006"/>
      <c r="D12" s="2006"/>
      <c r="E12" s="2006"/>
      <c r="F12" s="2006"/>
      <c r="G12" s="2006"/>
      <c r="H12" s="2006"/>
      <c r="I12" s="2006"/>
      <c r="J12" s="2006"/>
      <c r="K12" s="2006"/>
      <c r="L12" s="2006"/>
      <c r="M12" s="2006"/>
      <c r="N12" s="2006"/>
      <c r="O12" s="2006"/>
      <c r="P12" s="2006"/>
      <c r="Q12" s="2006"/>
      <c r="R12" s="2006"/>
      <c r="S12" s="2018"/>
    </row>
    <row r="13" spans="1:20">
      <c r="A13" s="156"/>
      <c r="B13" s="2006"/>
      <c r="C13" s="2006"/>
      <c r="D13" s="2006"/>
      <c r="E13" s="2006"/>
      <c r="F13" s="2006"/>
      <c r="G13" s="2006"/>
      <c r="H13" s="2006"/>
      <c r="I13" s="2006"/>
      <c r="J13" s="2006"/>
      <c r="K13" s="2006"/>
      <c r="L13" s="2006"/>
      <c r="M13" s="2006"/>
      <c r="N13" s="2006"/>
      <c r="O13" s="2006"/>
      <c r="P13" s="2006"/>
      <c r="Q13" s="2006"/>
      <c r="R13" s="2006"/>
      <c r="S13" s="2018"/>
    </row>
    <row r="14" spans="1:20">
      <c r="A14" s="156"/>
      <c r="B14" s="2006"/>
      <c r="C14" s="2006"/>
      <c r="D14" s="2006"/>
      <c r="E14" s="2006"/>
      <c r="F14" s="2006"/>
      <c r="G14" s="2006"/>
      <c r="H14" s="2006"/>
      <c r="I14" s="2006"/>
      <c r="J14" s="2006"/>
      <c r="K14" s="2006"/>
      <c r="L14" s="2006"/>
      <c r="M14" s="2006"/>
      <c r="N14" s="2006"/>
      <c r="O14" s="2006"/>
      <c r="P14" s="2006"/>
      <c r="Q14" s="2006"/>
      <c r="R14" s="2006"/>
      <c r="S14" s="2018"/>
    </row>
    <row r="15" spans="1:20">
      <c r="A15" s="156"/>
      <c r="B15" s="2006"/>
      <c r="C15" s="2006"/>
      <c r="D15" s="2006"/>
      <c r="E15" s="2006"/>
      <c r="F15" s="2006"/>
      <c r="G15" s="2006"/>
      <c r="H15" s="2006"/>
      <c r="I15" s="2006"/>
      <c r="J15" s="2006"/>
      <c r="K15" s="2006"/>
      <c r="L15" s="2006"/>
      <c r="M15" s="2006"/>
      <c r="N15" s="2006"/>
      <c r="O15" s="2006"/>
      <c r="P15" s="2006"/>
      <c r="Q15" s="2006"/>
      <c r="R15" s="2006"/>
      <c r="S15" s="2018"/>
    </row>
    <row r="16" spans="1:20">
      <c r="A16" s="156"/>
      <c r="B16" s="2006"/>
      <c r="C16" s="2006"/>
      <c r="D16" s="2006"/>
      <c r="E16" s="2006"/>
      <c r="F16" s="2006"/>
      <c r="G16" s="2006"/>
      <c r="H16" s="2006"/>
      <c r="I16" s="2006"/>
      <c r="J16" s="2006"/>
      <c r="K16" s="2006"/>
      <c r="L16" s="2006"/>
      <c r="M16" s="2006"/>
      <c r="N16" s="2006"/>
      <c r="O16" s="2006"/>
      <c r="P16" s="2006"/>
      <c r="Q16" s="2006"/>
      <c r="R16" s="2006"/>
      <c r="S16" s="2018"/>
    </row>
    <row r="17" spans="1:19">
      <c r="A17" s="156"/>
      <c r="B17" s="2006"/>
      <c r="C17" s="2006"/>
      <c r="D17" s="2006"/>
      <c r="E17" s="2006"/>
      <c r="F17" s="2006"/>
      <c r="G17" s="2006"/>
      <c r="H17" s="2006"/>
      <c r="I17" s="2006"/>
      <c r="J17" s="2006"/>
      <c r="K17" s="2006"/>
      <c r="L17" s="2006"/>
      <c r="M17" s="2006"/>
      <c r="N17" s="2006"/>
      <c r="O17" s="2006"/>
      <c r="P17" s="2006"/>
      <c r="Q17" s="2006"/>
      <c r="R17" s="2006"/>
      <c r="S17" s="2018"/>
    </row>
    <row r="18" spans="1:19">
      <c r="A18" s="156"/>
      <c r="B18" s="2006"/>
      <c r="C18" s="2006"/>
      <c r="D18" s="2006"/>
      <c r="E18" s="2006"/>
      <c r="F18" s="2006"/>
      <c r="G18" s="2006"/>
      <c r="H18" s="2006"/>
      <c r="I18" s="2006"/>
      <c r="J18" s="2006"/>
      <c r="K18" s="2006"/>
      <c r="L18" s="2006"/>
      <c r="M18" s="2006"/>
      <c r="N18" s="2006"/>
      <c r="O18" s="2006"/>
      <c r="P18" s="2006"/>
      <c r="Q18" s="2006"/>
      <c r="R18" s="2006"/>
      <c r="S18" s="2018"/>
    </row>
    <row r="19" spans="1:19">
      <c r="A19" s="156"/>
      <c r="B19" s="2006"/>
      <c r="C19" s="2006"/>
      <c r="D19" s="2006"/>
      <c r="E19" s="2006"/>
      <c r="F19" s="2006"/>
      <c r="G19" s="2006"/>
      <c r="H19" s="2006"/>
      <c r="I19" s="2006"/>
      <c r="J19" s="2006"/>
      <c r="K19" s="2006"/>
      <c r="L19" s="2006"/>
      <c r="M19" s="2006"/>
      <c r="N19" s="2006"/>
      <c r="O19" s="2006"/>
      <c r="P19" s="2006"/>
      <c r="Q19" s="2006"/>
      <c r="R19" s="2006"/>
      <c r="S19" s="2018"/>
    </row>
    <row r="20" spans="1:19">
      <c r="A20" s="156"/>
      <c r="B20" s="2006"/>
      <c r="C20" s="2006"/>
      <c r="D20" s="2006"/>
      <c r="E20" s="2006"/>
      <c r="F20" s="2006"/>
      <c r="G20" s="2006"/>
      <c r="H20" s="2006"/>
      <c r="I20" s="2006"/>
      <c r="J20" s="2006"/>
      <c r="K20" s="2006"/>
      <c r="L20" s="2006"/>
      <c r="M20" s="2006"/>
      <c r="N20" s="2006"/>
      <c r="O20" s="2006"/>
      <c r="P20" s="2006"/>
      <c r="Q20" s="2006"/>
      <c r="R20" s="2006"/>
      <c r="S20" s="2018"/>
    </row>
    <row r="21" spans="1:19">
      <c r="A21" s="156"/>
      <c r="B21" s="2006"/>
      <c r="C21" s="2006"/>
      <c r="D21" s="2006"/>
      <c r="E21" s="2006"/>
      <c r="F21" s="2006"/>
      <c r="G21" s="2006"/>
      <c r="H21" s="2006"/>
      <c r="I21" s="2006"/>
      <c r="J21" s="2006"/>
      <c r="K21" s="2006"/>
      <c r="L21" s="2006"/>
      <c r="M21" s="2006"/>
      <c r="N21" s="2006"/>
      <c r="O21" s="2006"/>
      <c r="P21" s="2006"/>
      <c r="Q21" s="2006"/>
      <c r="R21" s="2006"/>
      <c r="S21" s="2018"/>
    </row>
    <row r="22" spans="1:19">
      <c r="A22" s="156"/>
      <c r="B22" s="2006"/>
      <c r="C22" s="2006"/>
      <c r="D22" s="2006"/>
      <c r="E22" s="2006"/>
      <c r="F22" s="2006"/>
      <c r="G22" s="2006"/>
      <c r="H22" s="2006"/>
      <c r="I22" s="2006"/>
      <c r="J22" s="2006"/>
      <c r="K22" s="2006"/>
      <c r="L22" s="2006"/>
      <c r="M22" s="2006"/>
      <c r="N22" s="2006"/>
      <c r="O22" s="2006"/>
      <c r="P22" s="2006"/>
      <c r="Q22" s="2006"/>
      <c r="R22" s="2006"/>
      <c r="S22" s="2018"/>
    </row>
    <row r="23" spans="1:19">
      <c r="A23" s="156"/>
      <c r="B23" s="2006"/>
      <c r="C23" s="2006"/>
      <c r="D23" s="2006"/>
      <c r="E23" s="2006"/>
      <c r="F23" s="2006"/>
      <c r="G23" s="2006"/>
      <c r="H23" s="2006"/>
      <c r="I23" s="2006"/>
      <c r="J23" s="2006"/>
      <c r="K23" s="2006"/>
      <c r="L23" s="2006"/>
      <c r="M23" s="2006"/>
      <c r="N23" s="2006"/>
      <c r="O23" s="2006"/>
      <c r="P23" s="2006"/>
      <c r="Q23" s="2006"/>
      <c r="R23" s="2006"/>
      <c r="S23" s="2018"/>
    </row>
    <row r="24" spans="1:19">
      <c r="A24" s="156"/>
      <c r="B24" s="2006"/>
      <c r="C24" s="2006"/>
      <c r="D24" s="2006"/>
      <c r="E24" s="2006"/>
      <c r="F24" s="2006"/>
      <c r="G24" s="2006"/>
      <c r="H24" s="2006"/>
      <c r="I24" s="2006"/>
      <c r="J24" s="2006"/>
      <c r="K24" s="2006"/>
      <c r="L24" s="2006"/>
      <c r="M24" s="2006"/>
      <c r="N24" s="2006"/>
      <c r="O24" s="2006"/>
      <c r="P24" s="2006"/>
      <c r="Q24" s="2006"/>
      <c r="R24" s="2006"/>
      <c r="S24" s="2018"/>
    </row>
    <row r="25" spans="1:19">
      <c r="A25" s="156"/>
      <c r="B25" s="2006"/>
      <c r="C25" s="2006"/>
      <c r="D25" s="2006"/>
      <c r="E25" s="2006"/>
      <c r="F25" s="2006"/>
      <c r="G25" s="2006"/>
      <c r="H25" s="2006"/>
      <c r="I25" s="2006"/>
      <c r="J25" s="2006"/>
      <c r="K25" s="2006"/>
      <c r="L25" s="2006"/>
      <c r="M25" s="2006"/>
      <c r="N25" s="2006"/>
      <c r="O25" s="2006"/>
      <c r="P25" s="2006"/>
      <c r="Q25" s="2006"/>
      <c r="R25" s="2006"/>
      <c r="S25" s="2018"/>
    </row>
    <row r="26" spans="1:19">
      <c r="A26" s="156"/>
      <c r="B26" s="2006"/>
      <c r="C26" s="2006"/>
      <c r="D26" s="2006"/>
      <c r="E26" s="2006"/>
      <c r="F26" s="2006"/>
      <c r="G26" s="2006"/>
      <c r="H26" s="2006"/>
      <c r="I26" s="2006"/>
      <c r="J26" s="2006"/>
      <c r="K26" s="2006"/>
      <c r="L26" s="2006"/>
      <c r="M26" s="2006"/>
      <c r="N26" s="2006"/>
      <c r="O26" s="2006"/>
      <c r="P26" s="2006"/>
      <c r="Q26" s="2006"/>
      <c r="R26" s="2006"/>
      <c r="S26" s="2018"/>
    </row>
    <row r="27" spans="1:19">
      <c r="A27" s="156"/>
      <c r="B27" s="2006"/>
      <c r="C27" s="2006"/>
      <c r="D27" s="2006"/>
      <c r="E27" s="2006"/>
      <c r="F27" s="2006"/>
      <c r="G27" s="2006"/>
      <c r="H27" s="2006"/>
      <c r="I27" s="2006"/>
      <c r="J27" s="2006"/>
      <c r="K27" s="2006"/>
      <c r="L27" s="2006"/>
      <c r="M27" s="2006"/>
      <c r="N27" s="2006"/>
      <c r="O27" s="2006"/>
      <c r="P27" s="2006"/>
      <c r="Q27" s="2006"/>
      <c r="R27" s="2006"/>
      <c r="S27" s="2018"/>
    </row>
    <row r="28" spans="1:19">
      <c r="A28" s="156"/>
      <c r="B28" s="2006"/>
      <c r="C28" s="2006"/>
      <c r="D28" s="2006"/>
      <c r="E28" s="2006"/>
      <c r="F28" s="2006"/>
      <c r="G28" s="2006"/>
      <c r="H28" s="2006"/>
      <c r="I28" s="2006"/>
      <c r="J28" s="2006"/>
      <c r="K28" s="2006"/>
      <c r="L28" s="2006"/>
      <c r="M28" s="2006"/>
      <c r="N28" s="2006"/>
      <c r="O28" s="2006"/>
      <c r="P28" s="2006"/>
      <c r="Q28" s="2006"/>
      <c r="R28" s="2006"/>
      <c r="S28" s="2018"/>
    </row>
    <row r="29" spans="1:19">
      <c r="A29" s="156"/>
      <c r="B29" s="2006"/>
      <c r="C29" s="2006"/>
      <c r="D29" s="2006"/>
      <c r="E29" s="2006"/>
      <c r="F29" s="2006"/>
      <c r="G29" s="2006"/>
      <c r="H29" s="2006"/>
      <c r="I29" s="2006"/>
      <c r="J29" s="2006"/>
      <c r="K29" s="2006"/>
      <c r="L29" s="2006"/>
      <c r="M29" s="2006"/>
      <c r="N29" s="2006"/>
      <c r="O29" s="2006"/>
      <c r="P29" s="2006"/>
      <c r="Q29" s="2006"/>
      <c r="R29" s="2006"/>
      <c r="S29" s="2018"/>
    </row>
    <row r="30" spans="1:19">
      <c r="A30" s="156"/>
      <c r="B30" s="2006"/>
      <c r="C30" s="2006"/>
      <c r="D30" s="2006"/>
      <c r="E30" s="2006"/>
      <c r="F30" s="2006"/>
      <c r="G30" s="2006"/>
      <c r="H30" s="2006"/>
      <c r="I30" s="2006"/>
      <c r="J30" s="2006"/>
      <c r="K30" s="2006"/>
      <c r="L30" s="2006"/>
      <c r="M30" s="2006"/>
      <c r="N30" s="2006"/>
      <c r="O30" s="2006"/>
      <c r="P30" s="2006"/>
      <c r="Q30" s="2006"/>
      <c r="R30" s="2006"/>
      <c r="S30" s="2018"/>
    </row>
    <row r="31" spans="1:19">
      <c r="A31" s="156"/>
      <c r="B31" s="2006"/>
      <c r="C31" s="2006"/>
      <c r="D31" s="2006"/>
      <c r="E31" s="2006"/>
      <c r="F31" s="2006"/>
      <c r="G31" s="2006"/>
      <c r="H31" s="2006"/>
      <c r="I31" s="2006"/>
      <c r="J31" s="2006"/>
      <c r="K31" s="2006"/>
      <c r="L31" s="2006"/>
      <c r="M31" s="2006"/>
      <c r="N31" s="2006"/>
      <c r="O31" s="2006"/>
      <c r="P31" s="2006"/>
      <c r="Q31" s="2006"/>
      <c r="R31" s="2006"/>
      <c r="S31" s="2018"/>
    </row>
    <row r="32" spans="1:19">
      <c r="A32" s="156"/>
      <c r="B32" s="2006"/>
      <c r="C32" s="2006"/>
      <c r="D32" s="2006"/>
      <c r="E32" s="2006"/>
      <c r="F32" s="2006"/>
      <c r="G32" s="2006"/>
      <c r="H32" s="2006"/>
      <c r="I32" s="2006"/>
      <c r="J32" s="2006"/>
      <c r="K32" s="2006"/>
      <c r="L32" s="2006"/>
      <c r="M32" s="2006"/>
      <c r="N32" s="2006"/>
      <c r="O32" s="2006"/>
      <c r="P32" s="2006"/>
      <c r="Q32" s="2006"/>
      <c r="R32" s="2006"/>
      <c r="S32" s="2018"/>
    </row>
    <row r="33" spans="1:19">
      <c r="A33" s="156"/>
      <c r="B33" s="2006"/>
      <c r="C33" s="2006"/>
      <c r="D33" s="2006"/>
      <c r="E33" s="2006"/>
      <c r="F33" s="2006"/>
      <c r="G33" s="2006"/>
      <c r="H33" s="2006"/>
      <c r="I33" s="2006"/>
      <c r="J33" s="2006"/>
      <c r="K33" s="2006"/>
      <c r="L33" s="2006"/>
      <c r="M33" s="2006"/>
      <c r="N33" s="2006"/>
      <c r="O33" s="2006"/>
      <c r="P33" s="2006"/>
      <c r="Q33" s="2006"/>
      <c r="R33" s="2006"/>
      <c r="S33" s="2018"/>
    </row>
    <row r="34" spans="1:19">
      <c r="A34" s="156"/>
      <c r="B34" s="2006"/>
      <c r="C34" s="2006"/>
      <c r="D34" s="2006"/>
      <c r="E34" s="2006"/>
      <c r="F34" s="2006"/>
      <c r="G34" s="2006"/>
      <c r="H34" s="2006"/>
      <c r="I34" s="2006"/>
      <c r="J34" s="2006"/>
      <c r="K34" s="2006"/>
      <c r="L34" s="2006"/>
      <c r="M34" s="2006"/>
      <c r="N34" s="2006"/>
      <c r="O34" s="2006"/>
      <c r="P34" s="2006"/>
      <c r="Q34" s="2006"/>
      <c r="R34" s="2006"/>
      <c r="S34" s="2018"/>
    </row>
    <row r="35" spans="1:19">
      <c r="A35" s="156"/>
      <c r="B35" s="2006"/>
      <c r="C35" s="2006"/>
      <c r="D35" s="2006"/>
      <c r="E35" s="2006"/>
      <c r="F35" s="2006"/>
      <c r="G35" s="2006"/>
      <c r="H35" s="2006"/>
      <c r="I35" s="2006"/>
      <c r="J35" s="2006"/>
      <c r="K35" s="2006"/>
      <c r="L35" s="2006"/>
      <c r="M35" s="2006"/>
      <c r="N35" s="2006"/>
      <c r="O35" s="2006"/>
      <c r="P35" s="2006"/>
      <c r="Q35" s="2006"/>
      <c r="R35" s="2006"/>
      <c r="S35" s="2018"/>
    </row>
    <row r="36" spans="1:19">
      <c r="A36" s="156"/>
      <c r="B36" s="2006"/>
      <c r="C36" s="2006"/>
      <c r="D36" s="2006"/>
      <c r="E36" s="2006"/>
      <c r="F36" s="2006"/>
      <c r="G36" s="2006"/>
      <c r="H36" s="2006"/>
      <c r="I36" s="2006"/>
      <c r="J36" s="2006"/>
      <c r="K36" s="2006"/>
      <c r="L36" s="2006"/>
      <c r="M36" s="2006"/>
      <c r="N36" s="2006"/>
      <c r="O36" s="2006"/>
      <c r="P36" s="2006"/>
      <c r="Q36" s="2006"/>
      <c r="R36" s="2006"/>
      <c r="S36" s="2018"/>
    </row>
    <row r="37" spans="1:19">
      <c r="A37" s="156"/>
      <c r="B37" s="2006"/>
      <c r="C37" s="2006"/>
      <c r="D37" s="2006"/>
      <c r="E37" s="2006"/>
      <c r="F37" s="2006"/>
      <c r="G37" s="2006"/>
      <c r="H37" s="2006"/>
      <c r="I37" s="2006"/>
      <c r="J37" s="2006"/>
      <c r="K37" s="2006"/>
      <c r="L37" s="2006"/>
      <c r="M37" s="2006"/>
      <c r="N37" s="2006"/>
      <c r="O37" s="2006"/>
      <c r="P37" s="2006"/>
      <c r="Q37" s="2006"/>
      <c r="R37" s="2006"/>
      <c r="S37" s="2018"/>
    </row>
    <row r="38" spans="1:19">
      <c r="A38" s="156"/>
      <c r="B38" s="2006"/>
      <c r="C38" s="2006"/>
      <c r="D38" s="2006"/>
      <c r="E38" s="2006"/>
      <c r="F38" s="2006"/>
      <c r="G38" s="2006"/>
      <c r="H38" s="2006"/>
      <c r="I38" s="2006"/>
      <c r="J38" s="2006"/>
      <c r="K38" s="2006"/>
      <c r="L38" s="2006"/>
      <c r="M38" s="2006"/>
      <c r="N38" s="2006"/>
      <c r="O38" s="2006"/>
      <c r="P38" s="2006"/>
      <c r="Q38" s="2006"/>
      <c r="R38" s="2006"/>
      <c r="S38" s="2018"/>
    </row>
    <row r="39" spans="1:19">
      <c r="A39" s="156"/>
      <c r="B39" s="2006"/>
      <c r="C39" s="2006"/>
      <c r="D39" s="2006"/>
      <c r="E39" s="2006"/>
      <c r="F39" s="2006"/>
      <c r="G39" s="2006"/>
      <c r="H39" s="2006"/>
      <c r="I39" s="2006"/>
      <c r="J39" s="2006"/>
      <c r="K39" s="2006"/>
      <c r="L39" s="2006"/>
      <c r="M39" s="2006"/>
      <c r="N39" s="2006"/>
      <c r="O39" s="2006"/>
      <c r="P39" s="2006"/>
      <c r="Q39" s="2006"/>
      <c r="R39" s="2006"/>
      <c r="S39" s="2018"/>
    </row>
    <row r="40" spans="1:19">
      <c r="A40" s="156"/>
      <c r="B40" s="2006"/>
      <c r="C40" s="2006"/>
      <c r="D40" s="2006"/>
      <c r="E40" s="2006"/>
      <c r="F40" s="2006"/>
      <c r="G40" s="2006"/>
      <c r="H40" s="2006"/>
      <c r="I40" s="2006"/>
      <c r="J40" s="2006"/>
      <c r="K40" s="2006"/>
      <c r="L40" s="2006"/>
      <c r="M40" s="2006"/>
      <c r="N40" s="2006"/>
      <c r="O40" s="2006"/>
      <c r="P40" s="2006"/>
      <c r="Q40" s="2006"/>
      <c r="R40" s="2006"/>
      <c r="S40" s="2018"/>
    </row>
    <row r="41" spans="1:19">
      <c r="A41" s="156"/>
      <c r="B41" s="2006"/>
      <c r="C41" s="2006"/>
      <c r="D41" s="2006"/>
      <c r="E41" s="2006"/>
      <c r="F41" s="2006"/>
      <c r="G41" s="2006"/>
      <c r="H41" s="2006"/>
      <c r="I41" s="2006"/>
      <c r="J41" s="2006"/>
      <c r="K41" s="2006"/>
      <c r="L41" s="2006"/>
      <c r="M41" s="2006"/>
      <c r="N41" s="2006"/>
      <c r="O41" s="2006"/>
      <c r="P41" s="2006"/>
      <c r="Q41" s="2006"/>
      <c r="R41" s="2006"/>
      <c r="S41" s="2018"/>
    </row>
    <row r="42" spans="1:19" ht="15.75" thickBot="1">
      <c r="A42" s="2019"/>
      <c r="B42" s="2020"/>
      <c r="C42" s="2020"/>
      <c r="D42" s="2020"/>
      <c r="E42" s="2020"/>
      <c r="F42" s="2020"/>
      <c r="G42" s="2020"/>
      <c r="H42" s="2020"/>
      <c r="I42" s="2020"/>
      <c r="J42" s="2020"/>
      <c r="K42" s="2020"/>
      <c r="L42" s="2020"/>
      <c r="M42" s="2020"/>
      <c r="N42" s="2020"/>
      <c r="O42" s="2020"/>
      <c r="P42" s="2020"/>
      <c r="Q42" s="2020"/>
      <c r="R42" s="2020"/>
      <c r="S42" s="2021"/>
    </row>
    <row r="43" spans="1:19">
      <c r="A43" s="2006"/>
      <c r="B43" s="2006"/>
      <c r="C43" s="2006"/>
      <c r="D43" s="2006"/>
      <c r="E43" s="2006"/>
      <c r="F43" s="2006"/>
      <c r="G43" s="2006"/>
      <c r="H43" s="2006"/>
      <c r="I43" s="2006"/>
      <c r="J43" s="2006"/>
      <c r="K43" s="2006"/>
      <c r="L43" s="2006"/>
      <c r="M43" s="2006"/>
      <c r="N43" s="2006"/>
      <c r="O43" s="2006"/>
      <c r="P43" s="2006"/>
      <c r="Q43" s="2006"/>
      <c r="R43" s="2006"/>
      <c r="S43" s="2006"/>
    </row>
  </sheetData>
  <mergeCells count="1">
    <mergeCell ref="Q2:R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3B5C5-AA3D-4BCF-A828-9B8E3FF407E4}">
  <sheetPr>
    <tabColor rgb="FF002060"/>
  </sheetPr>
  <dimension ref="B1:P49"/>
  <sheetViews>
    <sheetView showGridLines="0" zoomScale="90" zoomScaleNormal="90" workbookViewId="0">
      <selection activeCell="R13" sqref="R13"/>
    </sheetView>
  </sheetViews>
  <sheetFormatPr baseColWidth="10" defaultColWidth="11.42578125" defaultRowHeight="15"/>
  <cols>
    <col min="1" max="1" width="1.140625" style="1" customWidth="1"/>
    <col min="2" max="3" width="11.42578125" style="1"/>
    <col min="4" max="4" width="14.42578125" style="1" customWidth="1"/>
    <col min="5" max="14" width="11.42578125" style="1"/>
    <col min="15" max="15" width="23.42578125" style="1" customWidth="1"/>
    <col min="16" max="16" width="19.7109375" style="1" customWidth="1"/>
    <col min="17" max="17" width="11.42578125" style="1"/>
    <col min="18" max="18" width="8.42578125" style="1" customWidth="1"/>
    <col min="19" max="19" width="1.7109375" style="1" customWidth="1"/>
    <col min="20" max="16384" width="11.42578125" style="1"/>
  </cols>
  <sheetData>
    <row r="1" spans="2:16" ht="15" customHeight="1" thickBot="1"/>
    <row r="2" spans="2:16" s="154" customFormat="1" ht="25.5" customHeight="1">
      <c r="B2" s="729" t="s">
        <v>1091</v>
      </c>
      <c r="C2" s="970"/>
      <c r="D2" s="971"/>
      <c r="E2" s="979" t="s">
        <v>1719</v>
      </c>
      <c r="F2" s="979"/>
      <c r="G2" s="979"/>
      <c r="H2" s="979"/>
      <c r="I2" s="979"/>
      <c r="J2" s="979"/>
      <c r="K2" s="979"/>
      <c r="L2" s="979"/>
      <c r="M2" s="979"/>
      <c r="N2" s="980"/>
      <c r="O2" s="737"/>
      <c r="P2" s="731"/>
    </row>
    <row r="3" spans="2:16" s="154" customFormat="1" ht="17.25" customHeight="1">
      <c r="B3" s="972"/>
      <c r="C3" s="973"/>
      <c r="D3" s="974"/>
      <c r="E3" s="982"/>
      <c r="F3" s="982"/>
      <c r="G3" s="982"/>
      <c r="H3" s="982"/>
      <c r="I3" s="982"/>
      <c r="J3" s="982"/>
      <c r="K3" s="982"/>
      <c r="L3" s="982"/>
      <c r="M3" s="982"/>
      <c r="N3" s="983"/>
      <c r="O3" s="732"/>
      <c r="P3" s="733"/>
    </row>
    <row r="4" spans="2:16" s="154" customFormat="1" ht="16.5" customHeight="1">
      <c r="B4" s="972"/>
      <c r="C4" s="973"/>
      <c r="D4" s="974"/>
      <c r="E4" s="982"/>
      <c r="F4" s="982"/>
      <c r="G4" s="982"/>
      <c r="H4" s="982"/>
      <c r="I4" s="982"/>
      <c r="J4" s="982"/>
      <c r="K4" s="982"/>
      <c r="L4" s="982"/>
      <c r="M4" s="982"/>
      <c r="N4" s="983"/>
      <c r="O4" s="732"/>
      <c r="P4" s="733"/>
    </row>
    <row r="5" spans="2:16" s="155" customFormat="1" ht="21" customHeight="1" thickBot="1">
      <c r="B5" s="975"/>
      <c r="C5" s="976"/>
      <c r="D5" s="977"/>
      <c r="E5" s="985"/>
      <c r="F5" s="985"/>
      <c r="G5" s="985"/>
      <c r="H5" s="985"/>
      <c r="I5" s="985"/>
      <c r="J5" s="985"/>
      <c r="K5" s="985"/>
      <c r="L5" s="985"/>
      <c r="M5" s="985"/>
      <c r="N5" s="986"/>
      <c r="O5" s="734"/>
      <c r="P5" s="736"/>
    </row>
    <row r="6" spans="2:16" ht="67.5" customHeight="1">
      <c r="B6" s="684"/>
      <c r="C6" s="685"/>
      <c r="D6" s="685"/>
      <c r="E6" s="685"/>
      <c r="F6" s="685"/>
      <c r="G6" s="685"/>
      <c r="H6" s="685"/>
      <c r="I6" s="685"/>
      <c r="J6" s="685"/>
      <c r="K6" s="685"/>
      <c r="L6" s="685"/>
      <c r="M6" s="685"/>
      <c r="N6" s="685"/>
      <c r="O6" s="685"/>
      <c r="P6" s="686"/>
    </row>
    <row r="7" spans="2:16">
      <c r="B7" s="687"/>
      <c r="P7" s="688"/>
    </row>
    <row r="8" spans="2:16">
      <c r="B8" s="687"/>
      <c r="P8" s="688"/>
    </row>
    <row r="9" spans="2:16">
      <c r="B9" s="687"/>
      <c r="P9" s="688"/>
    </row>
    <row r="10" spans="2:16">
      <c r="B10" s="687"/>
      <c r="P10" s="688"/>
    </row>
    <row r="11" spans="2:16">
      <c r="B11" s="687"/>
      <c r="P11" s="688"/>
    </row>
    <row r="12" spans="2:16">
      <c r="B12" s="687"/>
      <c r="P12" s="688"/>
    </row>
    <row r="13" spans="2:16">
      <c r="B13" s="687"/>
      <c r="P13" s="688"/>
    </row>
    <row r="14" spans="2:16">
      <c r="B14" s="687"/>
      <c r="P14" s="688"/>
    </row>
    <row r="15" spans="2:16">
      <c r="B15" s="687"/>
      <c r="P15" s="688"/>
    </row>
    <row r="16" spans="2:16">
      <c r="B16" s="687"/>
      <c r="P16" s="688"/>
    </row>
    <row r="17" spans="2:16">
      <c r="B17" s="687"/>
      <c r="P17" s="688"/>
    </row>
    <row r="18" spans="2:16">
      <c r="B18" s="687"/>
      <c r="P18" s="688"/>
    </row>
    <row r="19" spans="2:16">
      <c r="B19" s="687"/>
      <c r="P19" s="688"/>
    </row>
    <row r="20" spans="2:16">
      <c r="B20" s="687"/>
      <c r="P20" s="688"/>
    </row>
    <row r="21" spans="2:16">
      <c r="B21" s="687"/>
      <c r="P21" s="688"/>
    </row>
    <row r="22" spans="2:16">
      <c r="B22" s="687"/>
      <c r="P22" s="688"/>
    </row>
    <row r="23" spans="2:16">
      <c r="B23" s="687"/>
      <c r="P23" s="688"/>
    </row>
    <row r="24" spans="2:16" ht="15.75" thickBot="1">
      <c r="B24" s="689"/>
      <c r="C24" s="690"/>
      <c r="D24" s="690"/>
      <c r="E24" s="690"/>
      <c r="F24" s="690"/>
      <c r="G24" s="690"/>
      <c r="H24" s="690"/>
      <c r="I24" s="690"/>
      <c r="J24" s="690"/>
      <c r="K24" s="690"/>
      <c r="L24" s="690"/>
      <c r="M24" s="690"/>
      <c r="N24" s="690"/>
      <c r="O24" s="690"/>
      <c r="P24" s="691"/>
    </row>
    <row r="49" ht="7.5" customHeight="1"/>
  </sheetData>
  <mergeCells count="3">
    <mergeCell ref="O2:P5"/>
    <mergeCell ref="E2:N5"/>
    <mergeCell ref="B2:D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BB68-C3DE-4DA2-BFD8-5A44910F670C}">
  <sheetPr filterMode="1">
    <tabColor theme="4" tint="-0.249977111117893"/>
  </sheetPr>
  <dimension ref="A1:X61"/>
  <sheetViews>
    <sheetView showGridLines="0" view="pageBreakPreview" topLeftCell="H1" zoomScale="60" zoomScaleNormal="50" workbookViewId="0">
      <selection activeCell="AA61" sqref="AA61"/>
    </sheetView>
  </sheetViews>
  <sheetFormatPr baseColWidth="10" defaultColWidth="11.42578125" defaultRowHeight="16.5"/>
  <cols>
    <col min="1" max="1" width="4.85546875" style="265" bestFit="1" customWidth="1"/>
    <col min="2" max="2" width="11.42578125" style="265"/>
    <col min="3" max="3" width="23.140625" style="265" customWidth="1"/>
    <col min="4" max="4" width="32.42578125" style="265" customWidth="1"/>
    <col min="5" max="5" width="5.85546875" style="265" customWidth="1"/>
    <col min="6" max="6" width="18.85546875" style="265" customWidth="1"/>
    <col min="7" max="7" width="26.42578125" style="265" customWidth="1"/>
    <col min="8" max="8" width="40.85546875" style="269" customWidth="1"/>
    <col min="9" max="9" width="31.85546875" style="265" customWidth="1"/>
    <col min="10" max="10" width="35.42578125" style="265" customWidth="1"/>
    <col min="11" max="11" width="38.42578125" style="265" customWidth="1"/>
    <col min="12" max="12" width="42.42578125" style="265" customWidth="1"/>
    <col min="13" max="15" width="7.42578125" style="265" customWidth="1"/>
    <col min="16" max="17" width="7.28515625" style="265" customWidth="1"/>
    <col min="18" max="18" width="11.42578125" style="265" customWidth="1"/>
    <col min="19" max="19" width="30.42578125" style="265" customWidth="1"/>
    <col min="20" max="21" width="14.42578125" style="265" customWidth="1"/>
    <col min="22" max="22" width="44.42578125" style="265" customWidth="1"/>
    <col min="23" max="23" width="64.42578125" style="265" customWidth="1"/>
    <col min="24" max="24" width="29.42578125" style="265" customWidth="1"/>
    <col min="25" max="16384" width="11.42578125" style="265"/>
  </cols>
  <sheetData>
    <row r="1" spans="1:24" ht="66.75" customHeight="1" thickBot="1">
      <c r="A1" s="1023" t="s">
        <v>1091</v>
      </c>
      <c r="B1" s="1024"/>
      <c r="C1" s="1024"/>
      <c r="D1" s="1025"/>
      <c r="E1" s="1026" t="s">
        <v>271</v>
      </c>
      <c r="F1" s="1027"/>
      <c r="G1" s="1027"/>
      <c r="H1" s="1027"/>
      <c r="I1" s="1027"/>
      <c r="J1" s="1027"/>
      <c r="K1" s="1027"/>
      <c r="L1" s="1027"/>
      <c r="M1" s="1027"/>
      <c r="N1" s="1027"/>
      <c r="O1" s="1027"/>
      <c r="P1" s="1027"/>
      <c r="Q1" s="1027"/>
      <c r="R1" s="1027"/>
      <c r="S1" s="1027"/>
      <c r="T1" s="1027"/>
      <c r="U1" s="1027"/>
      <c r="V1" s="1027"/>
      <c r="W1" s="1027"/>
      <c r="X1" s="693"/>
    </row>
    <row r="2" spans="1:24" ht="60.75" customHeight="1">
      <c r="A2" s="1038" t="s">
        <v>7</v>
      </c>
      <c r="B2" s="1038" t="s">
        <v>272</v>
      </c>
      <c r="C2" s="1038" t="s">
        <v>273</v>
      </c>
      <c r="D2" s="1038" t="s">
        <v>25</v>
      </c>
      <c r="E2" s="1042" t="s">
        <v>274</v>
      </c>
      <c r="F2" s="1043" t="s">
        <v>275</v>
      </c>
      <c r="G2" s="1043"/>
      <c r="H2" s="1043"/>
      <c r="I2" s="1043"/>
      <c r="J2" s="1043" t="s">
        <v>276</v>
      </c>
      <c r="K2" s="1043"/>
      <c r="L2" s="1043"/>
      <c r="M2" s="1043" t="s">
        <v>277</v>
      </c>
      <c r="N2" s="1043"/>
      <c r="O2" s="1043"/>
      <c r="P2" s="1043"/>
      <c r="Q2" s="1043"/>
      <c r="R2" s="1043"/>
      <c r="S2" s="304" t="s">
        <v>278</v>
      </c>
      <c r="T2" s="1043" t="s">
        <v>279</v>
      </c>
      <c r="U2" s="1043"/>
      <c r="V2" s="1043"/>
      <c r="W2" s="1043"/>
      <c r="X2" s="1044"/>
    </row>
    <row r="3" spans="1:24" s="301" customFormat="1" ht="131.25" customHeight="1">
      <c r="A3" s="1039"/>
      <c r="B3" s="1039"/>
      <c r="C3" s="1039"/>
      <c r="D3" s="1039"/>
      <c r="E3" s="1042"/>
      <c r="F3" s="302" t="s">
        <v>280</v>
      </c>
      <c r="G3" s="302" t="s">
        <v>281</v>
      </c>
      <c r="H3" s="302" t="s">
        <v>282</v>
      </c>
      <c r="I3" s="302" t="s">
        <v>283</v>
      </c>
      <c r="J3" s="302" t="s">
        <v>281</v>
      </c>
      <c r="K3" s="302" t="s">
        <v>284</v>
      </c>
      <c r="L3" s="302" t="s">
        <v>285</v>
      </c>
      <c r="M3" s="302" t="s">
        <v>286</v>
      </c>
      <c r="N3" s="302" t="s">
        <v>287</v>
      </c>
      <c r="O3" s="302" t="s">
        <v>288</v>
      </c>
      <c r="P3" s="302" t="s">
        <v>289</v>
      </c>
      <c r="Q3" s="302" t="s">
        <v>290</v>
      </c>
      <c r="R3" s="302" t="s">
        <v>291</v>
      </c>
      <c r="S3" s="303" t="s">
        <v>292</v>
      </c>
      <c r="T3" s="302" t="s">
        <v>293</v>
      </c>
      <c r="U3" s="302" t="s">
        <v>294</v>
      </c>
      <c r="V3" s="302" t="s">
        <v>295</v>
      </c>
      <c r="W3" s="302" t="s">
        <v>296</v>
      </c>
      <c r="X3" s="302" t="s">
        <v>297</v>
      </c>
    </row>
    <row r="4" spans="1:24" s="267" customFormat="1" ht="156" hidden="1" customHeight="1">
      <c r="A4" s="271">
        <v>1</v>
      </c>
      <c r="B4" s="1028" t="s">
        <v>298</v>
      </c>
      <c r="C4" s="1029" t="s">
        <v>299</v>
      </c>
      <c r="D4" s="1031" t="s">
        <v>300</v>
      </c>
      <c r="E4" s="271" t="s">
        <v>116</v>
      </c>
      <c r="F4" s="296" t="s">
        <v>301</v>
      </c>
      <c r="G4" s="282" t="s">
        <v>302</v>
      </c>
      <c r="H4" s="275" t="s">
        <v>303</v>
      </c>
      <c r="I4" s="275" t="s">
        <v>304</v>
      </c>
      <c r="J4" s="275" t="s">
        <v>305</v>
      </c>
      <c r="K4" s="275" t="s">
        <v>306</v>
      </c>
      <c r="L4" s="275" t="s">
        <v>307</v>
      </c>
      <c r="M4" s="266">
        <v>2</v>
      </c>
      <c r="N4" s="266">
        <v>1</v>
      </c>
      <c r="O4" s="266">
        <f t="shared" ref="O4:O35" si="0">M4*N4</f>
        <v>2</v>
      </c>
      <c r="P4" s="266">
        <v>10</v>
      </c>
      <c r="Q4" s="271">
        <f t="shared" ref="Q4:Q35" si="1">O4*P4</f>
        <v>20</v>
      </c>
      <c r="R4" s="270" t="str">
        <f t="shared" ref="R4:R35" si="2">IF(AND(Q4&gt;=0,Q4&lt;=20),"IV",IF(AND(Q4&lt;=120,Q4&gt;=40),"III",IF(AND(Q4&gt;=150,Q4&lt;=500),"II",IF(AND(Q4&gt;=600,Q4&lt;=4000),"I"))))</f>
        <v>IV</v>
      </c>
      <c r="S4" s="270" t="str">
        <f t="shared" ref="S4:S35" si="3">IF(AND(Q4&gt;=0,Q4&lt;=20),"RIESGO ACEPTABLE",IF(AND(Q4&gt;=40,Q4&lt;=120),"RIESGO MEJORABLE",IF(AND(Q4&gt;=150,Q4&lt;=500),"RIESGO ACEPTABLE CON CONTROL ESPECIFICO",IF(AND(Q4&gt;=600,Q4&lt;=4000),"RIESGO NO ACEPTABLE"))))</f>
        <v>RIESGO ACEPTABLE</v>
      </c>
      <c r="T4" s="268" t="s">
        <v>308</v>
      </c>
      <c r="U4" s="268" t="s">
        <v>308</v>
      </c>
      <c r="V4" s="295" t="s">
        <v>309</v>
      </c>
      <c r="W4" s="295" t="s">
        <v>310</v>
      </c>
      <c r="X4" s="268" t="s">
        <v>311</v>
      </c>
    </row>
    <row r="5" spans="1:24" s="267" customFormat="1" ht="111" hidden="1" customHeight="1">
      <c r="A5" s="271">
        <v>2</v>
      </c>
      <c r="B5" s="1028"/>
      <c r="C5" s="1030"/>
      <c r="D5" s="1031"/>
      <c r="E5" s="271" t="s">
        <v>116</v>
      </c>
      <c r="F5" s="1036" t="s">
        <v>312</v>
      </c>
      <c r="G5" s="300" t="s">
        <v>313</v>
      </c>
      <c r="H5" s="290" t="s">
        <v>314</v>
      </c>
      <c r="I5" s="290" t="s">
        <v>315</v>
      </c>
      <c r="J5" s="275" t="s">
        <v>316</v>
      </c>
      <c r="K5" s="275" t="s">
        <v>317</v>
      </c>
      <c r="L5" s="290" t="s">
        <v>318</v>
      </c>
      <c r="M5" s="266">
        <v>2</v>
      </c>
      <c r="N5" s="266">
        <v>2</v>
      </c>
      <c r="O5" s="266">
        <f t="shared" si="0"/>
        <v>4</v>
      </c>
      <c r="P5" s="266">
        <v>25</v>
      </c>
      <c r="Q5" s="271">
        <f t="shared" si="1"/>
        <v>100</v>
      </c>
      <c r="R5" s="270" t="str">
        <f t="shared" si="2"/>
        <v>III</v>
      </c>
      <c r="S5" s="270" t="str">
        <f t="shared" si="3"/>
        <v>RIESGO MEJORABLE</v>
      </c>
      <c r="T5" s="288" t="s">
        <v>319</v>
      </c>
      <c r="U5" s="288" t="s">
        <v>319</v>
      </c>
      <c r="V5" s="294" t="s">
        <v>320</v>
      </c>
      <c r="W5" s="293" t="s">
        <v>321</v>
      </c>
      <c r="X5" s="268" t="s">
        <v>322</v>
      </c>
    </row>
    <row r="6" spans="1:24" s="267" customFormat="1" ht="111" hidden="1" customHeight="1">
      <c r="A6" s="271">
        <v>3</v>
      </c>
      <c r="B6" s="1028"/>
      <c r="C6" s="1030"/>
      <c r="D6" s="1031"/>
      <c r="E6" s="271" t="s">
        <v>116</v>
      </c>
      <c r="F6" s="1036"/>
      <c r="G6" s="292" t="s">
        <v>323</v>
      </c>
      <c r="H6" s="290" t="s">
        <v>324</v>
      </c>
      <c r="I6" s="290" t="s">
        <v>325</v>
      </c>
      <c r="J6" s="274" t="s">
        <v>326</v>
      </c>
      <c r="K6" s="274" t="s">
        <v>327</v>
      </c>
      <c r="L6" s="274" t="s">
        <v>328</v>
      </c>
      <c r="M6" s="266">
        <v>2</v>
      </c>
      <c r="N6" s="266">
        <v>1</v>
      </c>
      <c r="O6" s="266">
        <f t="shared" si="0"/>
        <v>2</v>
      </c>
      <c r="P6" s="266">
        <v>10</v>
      </c>
      <c r="Q6" s="271">
        <f t="shared" si="1"/>
        <v>20</v>
      </c>
      <c r="R6" s="270" t="str">
        <f t="shared" si="2"/>
        <v>IV</v>
      </c>
      <c r="S6" s="270" t="str">
        <f t="shared" si="3"/>
        <v>RIESGO ACEPTABLE</v>
      </c>
      <c r="T6" s="268" t="s">
        <v>308</v>
      </c>
      <c r="U6" s="268" t="s">
        <v>308</v>
      </c>
      <c r="V6" s="268" t="s">
        <v>308</v>
      </c>
      <c r="W6" s="274" t="s">
        <v>329</v>
      </c>
      <c r="X6" s="274" t="s">
        <v>123</v>
      </c>
    </row>
    <row r="7" spans="1:24" s="267" customFormat="1" ht="111" hidden="1" customHeight="1">
      <c r="A7" s="271">
        <v>4</v>
      </c>
      <c r="B7" s="1028"/>
      <c r="C7" s="1030"/>
      <c r="D7" s="1031"/>
      <c r="E7" s="271" t="s">
        <v>116</v>
      </c>
      <c r="F7" s="1036"/>
      <c r="G7" s="300" t="s">
        <v>330</v>
      </c>
      <c r="H7" s="290" t="s">
        <v>331</v>
      </c>
      <c r="I7" s="290" t="s">
        <v>332</v>
      </c>
      <c r="J7" s="289" t="s">
        <v>333</v>
      </c>
      <c r="K7" s="289" t="s">
        <v>334</v>
      </c>
      <c r="L7" s="290" t="s">
        <v>335</v>
      </c>
      <c r="M7" s="266">
        <v>2</v>
      </c>
      <c r="N7" s="266">
        <v>2</v>
      </c>
      <c r="O7" s="266">
        <f t="shared" si="0"/>
        <v>4</v>
      </c>
      <c r="P7" s="266">
        <v>10</v>
      </c>
      <c r="Q7" s="271">
        <f t="shared" si="1"/>
        <v>40</v>
      </c>
      <c r="R7" s="270" t="str">
        <f t="shared" si="2"/>
        <v>III</v>
      </c>
      <c r="S7" s="270" t="str">
        <f t="shared" si="3"/>
        <v>RIESGO MEJORABLE</v>
      </c>
      <c r="T7" s="288" t="s">
        <v>319</v>
      </c>
      <c r="U7" s="288" t="s">
        <v>319</v>
      </c>
      <c r="V7" s="279" t="s">
        <v>336</v>
      </c>
      <c r="W7" s="283" t="s">
        <v>337</v>
      </c>
      <c r="X7" s="268" t="s">
        <v>322</v>
      </c>
    </row>
    <row r="8" spans="1:24" s="267" customFormat="1" ht="111" hidden="1" customHeight="1">
      <c r="A8" s="271">
        <v>5</v>
      </c>
      <c r="B8" s="1028"/>
      <c r="C8" s="1030"/>
      <c r="D8" s="1031"/>
      <c r="E8" s="271" t="s">
        <v>116</v>
      </c>
      <c r="F8" s="286" t="s">
        <v>338</v>
      </c>
      <c r="G8" s="299" t="s">
        <v>339</v>
      </c>
      <c r="H8" s="289" t="s">
        <v>340</v>
      </c>
      <c r="I8" s="290" t="s">
        <v>341</v>
      </c>
      <c r="J8" s="275" t="s">
        <v>316</v>
      </c>
      <c r="K8" s="275" t="s">
        <v>316</v>
      </c>
      <c r="L8" s="289" t="s">
        <v>342</v>
      </c>
      <c r="M8" s="266">
        <v>2</v>
      </c>
      <c r="N8" s="266">
        <v>3</v>
      </c>
      <c r="O8" s="266">
        <f t="shared" si="0"/>
        <v>6</v>
      </c>
      <c r="P8" s="266">
        <v>10</v>
      </c>
      <c r="Q8" s="271">
        <f t="shared" si="1"/>
        <v>60</v>
      </c>
      <c r="R8" s="270" t="str">
        <f t="shared" si="2"/>
        <v>III</v>
      </c>
      <c r="S8" s="270" t="str">
        <f t="shared" si="3"/>
        <v>RIESGO MEJORABLE</v>
      </c>
      <c r="T8" s="288" t="s">
        <v>319</v>
      </c>
      <c r="U8" s="288" t="s">
        <v>319</v>
      </c>
      <c r="V8" s="268" t="s">
        <v>322</v>
      </c>
      <c r="W8" s="283" t="s">
        <v>343</v>
      </c>
      <c r="X8" s="268" t="s">
        <v>322</v>
      </c>
    </row>
    <row r="9" spans="1:24" s="267" customFormat="1" ht="111" hidden="1" customHeight="1">
      <c r="A9" s="271">
        <v>6</v>
      </c>
      <c r="B9" s="1028"/>
      <c r="C9" s="1030"/>
      <c r="D9" s="1031"/>
      <c r="E9" s="271" t="s">
        <v>116</v>
      </c>
      <c r="F9" s="1036" t="s">
        <v>344</v>
      </c>
      <c r="G9" s="298" t="s">
        <v>345</v>
      </c>
      <c r="H9" s="268" t="s">
        <v>346</v>
      </c>
      <c r="I9" s="268" t="s">
        <v>347</v>
      </c>
      <c r="J9" s="268" t="s">
        <v>348</v>
      </c>
      <c r="K9" s="268" t="s">
        <v>349</v>
      </c>
      <c r="L9" s="268" t="s">
        <v>350</v>
      </c>
      <c r="M9" s="271">
        <v>2</v>
      </c>
      <c r="N9" s="271">
        <v>4</v>
      </c>
      <c r="O9" s="271">
        <f t="shared" si="0"/>
        <v>8</v>
      </c>
      <c r="P9" s="268">
        <v>25</v>
      </c>
      <c r="Q9" s="271">
        <f t="shared" si="1"/>
        <v>200</v>
      </c>
      <c r="R9" s="270" t="str">
        <f t="shared" si="2"/>
        <v>II</v>
      </c>
      <c r="S9" s="270" t="str">
        <f t="shared" si="3"/>
        <v>RIESGO ACEPTABLE CON CONTROL ESPECIFICO</v>
      </c>
      <c r="T9" s="268" t="s">
        <v>308</v>
      </c>
      <c r="U9" s="268" t="s">
        <v>308</v>
      </c>
      <c r="V9" s="268" t="s">
        <v>351</v>
      </c>
      <c r="W9" s="268" t="s">
        <v>352</v>
      </c>
      <c r="X9" s="268" t="s">
        <v>322</v>
      </c>
    </row>
    <row r="10" spans="1:24" s="267" customFormat="1" ht="111" hidden="1" customHeight="1">
      <c r="A10" s="271">
        <v>7</v>
      </c>
      <c r="B10" s="1028"/>
      <c r="C10" s="1030"/>
      <c r="D10" s="1031"/>
      <c r="E10" s="271" t="s">
        <v>116</v>
      </c>
      <c r="F10" s="1036"/>
      <c r="G10" s="297" t="s">
        <v>353</v>
      </c>
      <c r="H10" s="268" t="s">
        <v>354</v>
      </c>
      <c r="I10" s="268" t="s">
        <v>355</v>
      </c>
      <c r="J10" s="268" t="s">
        <v>316</v>
      </c>
      <c r="K10" s="268" t="s">
        <v>349</v>
      </c>
      <c r="L10" s="268" t="s">
        <v>350</v>
      </c>
      <c r="M10" s="271">
        <v>2</v>
      </c>
      <c r="N10" s="271">
        <v>4</v>
      </c>
      <c r="O10" s="271">
        <f t="shared" si="0"/>
        <v>8</v>
      </c>
      <c r="P10" s="268">
        <v>25</v>
      </c>
      <c r="Q10" s="271">
        <f t="shared" si="1"/>
        <v>200</v>
      </c>
      <c r="R10" s="270" t="str">
        <f t="shared" si="2"/>
        <v>II</v>
      </c>
      <c r="S10" s="270" t="str">
        <f t="shared" si="3"/>
        <v>RIESGO ACEPTABLE CON CONTROL ESPECIFICO</v>
      </c>
      <c r="T10" s="268" t="s">
        <v>308</v>
      </c>
      <c r="U10" s="268" t="s">
        <v>308</v>
      </c>
      <c r="V10" s="268" t="s">
        <v>351</v>
      </c>
      <c r="W10" s="268" t="s">
        <v>352</v>
      </c>
      <c r="X10" s="268" t="s">
        <v>322</v>
      </c>
    </row>
    <row r="11" spans="1:24" s="267" customFormat="1" ht="111" hidden="1" customHeight="1">
      <c r="A11" s="271">
        <v>8</v>
      </c>
      <c r="B11" s="1028"/>
      <c r="C11" s="1030"/>
      <c r="D11" s="1031"/>
      <c r="E11" s="271" t="s">
        <v>116</v>
      </c>
      <c r="F11" s="1037" t="s">
        <v>356</v>
      </c>
      <c r="G11" s="282" t="s">
        <v>357</v>
      </c>
      <c r="H11" s="275" t="s">
        <v>358</v>
      </c>
      <c r="I11" s="268" t="s">
        <v>359</v>
      </c>
      <c r="J11" s="268" t="s">
        <v>316</v>
      </c>
      <c r="K11" s="268" t="s">
        <v>360</v>
      </c>
      <c r="L11" s="268" t="s">
        <v>316</v>
      </c>
      <c r="M11" s="271">
        <v>2</v>
      </c>
      <c r="N11" s="271">
        <v>2</v>
      </c>
      <c r="O11" s="271">
        <f t="shared" si="0"/>
        <v>4</v>
      </c>
      <c r="P11" s="268">
        <v>25</v>
      </c>
      <c r="Q11" s="271">
        <f t="shared" si="1"/>
        <v>100</v>
      </c>
      <c r="R11" s="270" t="str">
        <f t="shared" si="2"/>
        <v>III</v>
      </c>
      <c r="S11" s="270" t="str">
        <f t="shared" si="3"/>
        <v>RIESGO MEJORABLE</v>
      </c>
      <c r="T11" s="268" t="s">
        <v>308</v>
      </c>
      <c r="U11" s="268" t="s">
        <v>308</v>
      </c>
      <c r="V11" s="268" t="s">
        <v>361</v>
      </c>
      <c r="W11" s="268" t="s">
        <v>308</v>
      </c>
      <c r="X11" s="268" t="s">
        <v>308</v>
      </c>
    </row>
    <row r="12" spans="1:24" s="267" customFormat="1" ht="111" hidden="1" customHeight="1">
      <c r="A12" s="271">
        <v>9</v>
      </c>
      <c r="B12" s="1028"/>
      <c r="C12" s="1030"/>
      <c r="D12" s="1031"/>
      <c r="E12" s="271" t="s">
        <v>116</v>
      </c>
      <c r="F12" s="1037"/>
      <c r="G12" s="282" t="s">
        <v>362</v>
      </c>
      <c r="H12" s="275" t="s">
        <v>363</v>
      </c>
      <c r="I12" s="268" t="s">
        <v>364</v>
      </c>
      <c r="J12" s="268" t="s">
        <v>365</v>
      </c>
      <c r="K12" s="268" t="s">
        <v>366</v>
      </c>
      <c r="L12" s="271" t="s">
        <v>367</v>
      </c>
      <c r="M12" s="271">
        <v>2</v>
      </c>
      <c r="N12" s="271">
        <v>2</v>
      </c>
      <c r="O12" s="271">
        <f t="shared" si="0"/>
        <v>4</v>
      </c>
      <c r="P12" s="268">
        <v>10</v>
      </c>
      <c r="Q12" s="271">
        <f t="shared" si="1"/>
        <v>40</v>
      </c>
      <c r="R12" s="270" t="str">
        <f t="shared" si="2"/>
        <v>III</v>
      </c>
      <c r="S12" s="270" t="str">
        <f t="shared" si="3"/>
        <v>RIESGO MEJORABLE</v>
      </c>
      <c r="T12" s="268" t="s">
        <v>308</v>
      </c>
      <c r="U12" s="268" t="s">
        <v>308</v>
      </c>
      <c r="V12" s="268" t="s">
        <v>308</v>
      </c>
      <c r="W12" s="268" t="s">
        <v>368</v>
      </c>
      <c r="X12" s="268" t="s">
        <v>308</v>
      </c>
    </row>
    <row r="13" spans="1:24" s="267" customFormat="1" ht="111" hidden="1" customHeight="1">
      <c r="A13" s="271">
        <v>10</v>
      </c>
      <c r="B13" s="1028"/>
      <c r="C13" s="1030"/>
      <c r="D13" s="1031"/>
      <c r="E13" s="271" t="s">
        <v>116</v>
      </c>
      <c r="F13" s="1037"/>
      <c r="G13" s="282" t="s">
        <v>369</v>
      </c>
      <c r="H13" s="275" t="s">
        <v>370</v>
      </c>
      <c r="I13" s="268" t="s">
        <v>371</v>
      </c>
      <c r="J13" s="268" t="s">
        <v>316</v>
      </c>
      <c r="K13" s="271" t="s">
        <v>326</v>
      </c>
      <c r="L13" s="271" t="s">
        <v>372</v>
      </c>
      <c r="M13" s="271">
        <v>4</v>
      </c>
      <c r="N13" s="271">
        <v>1</v>
      </c>
      <c r="O13" s="271">
        <f t="shared" si="0"/>
        <v>4</v>
      </c>
      <c r="P13" s="268">
        <v>10</v>
      </c>
      <c r="Q13" s="271">
        <f t="shared" si="1"/>
        <v>40</v>
      </c>
      <c r="R13" s="270" t="str">
        <f t="shared" si="2"/>
        <v>III</v>
      </c>
      <c r="S13" s="270" t="str">
        <f t="shared" si="3"/>
        <v>RIESGO MEJORABLE</v>
      </c>
      <c r="T13" s="268" t="s">
        <v>308</v>
      </c>
      <c r="U13" s="268" t="s">
        <v>308</v>
      </c>
      <c r="V13" s="268" t="s">
        <v>308</v>
      </c>
      <c r="W13" s="268" t="s">
        <v>373</v>
      </c>
      <c r="X13" s="268" t="s">
        <v>308</v>
      </c>
    </row>
    <row r="14" spans="1:24" s="267" customFormat="1" ht="111" hidden="1" customHeight="1">
      <c r="A14" s="271">
        <v>11</v>
      </c>
      <c r="B14" s="1028"/>
      <c r="C14" s="1030"/>
      <c r="D14" s="1031"/>
      <c r="E14" s="271" t="s">
        <v>116</v>
      </c>
      <c r="F14" s="277" t="s">
        <v>374</v>
      </c>
      <c r="G14" s="284" t="s">
        <v>375</v>
      </c>
      <c r="H14" s="280" t="s">
        <v>376</v>
      </c>
      <c r="I14" s="280" t="s">
        <v>377</v>
      </c>
      <c r="J14" s="275" t="s">
        <v>316</v>
      </c>
      <c r="K14" s="280" t="s">
        <v>378</v>
      </c>
      <c r="L14" s="280" t="s">
        <v>379</v>
      </c>
      <c r="M14" s="266">
        <v>2</v>
      </c>
      <c r="N14" s="266">
        <v>2</v>
      </c>
      <c r="O14" s="266">
        <f t="shared" si="0"/>
        <v>4</v>
      </c>
      <c r="P14" s="268">
        <v>11</v>
      </c>
      <c r="Q14" s="271">
        <f t="shared" si="1"/>
        <v>44</v>
      </c>
      <c r="R14" s="270" t="str">
        <f t="shared" si="2"/>
        <v>III</v>
      </c>
      <c r="S14" s="270" t="str">
        <f t="shared" si="3"/>
        <v>RIESGO MEJORABLE</v>
      </c>
      <c r="T14" s="268" t="s">
        <v>308</v>
      </c>
      <c r="U14" s="268" t="s">
        <v>308</v>
      </c>
      <c r="V14" s="279" t="s">
        <v>380</v>
      </c>
      <c r="W14" s="283" t="s">
        <v>381</v>
      </c>
      <c r="X14" s="268" t="s">
        <v>308</v>
      </c>
    </row>
    <row r="15" spans="1:24" s="267" customFormat="1" ht="111" hidden="1" customHeight="1">
      <c r="A15" s="271">
        <v>12</v>
      </c>
      <c r="B15" s="1028" t="s">
        <v>382</v>
      </c>
      <c r="C15" s="1029" t="s">
        <v>383</v>
      </c>
      <c r="D15" s="1031" t="s">
        <v>384</v>
      </c>
      <c r="E15" s="271" t="s">
        <v>116</v>
      </c>
      <c r="F15" s="296" t="s">
        <v>301</v>
      </c>
      <c r="G15" s="276" t="s">
        <v>302</v>
      </c>
      <c r="H15" s="275" t="s">
        <v>303</v>
      </c>
      <c r="I15" s="275" t="s">
        <v>304</v>
      </c>
      <c r="J15" s="275" t="s">
        <v>305</v>
      </c>
      <c r="K15" s="275" t="s">
        <v>306</v>
      </c>
      <c r="L15" s="275" t="s">
        <v>307</v>
      </c>
      <c r="M15" s="266">
        <v>2</v>
      </c>
      <c r="N15" s="266">
        <v>1</v>
      </c>
      <c r="O15" s="266">
        <f t="shared" si="0"/>
        <v>2</v>
      </c>
      <c r="P15" s="268">
        <v>10</v>
      </c>
      <c r="Q15" s="271">
        <f t="shared" si="1"/>
        <v>20</v>
      </c>
      <c r="R15" s="270" t="str">
        <f t="shared" si="2"/>
        <v>IV</v>
      </c>
      <c r="S15" s="270" t="str">
        <f t="shared" si="3"/>
        <v>RIESGO ACEPTABLE</v>
      </c>
      <c r="T15" s="268" t="s">
        <v>308</v>
      </c>
      <c r="U15" s="268" t="s">
        <v>308</v>
      </c>
      <c r="V15" s="295" t="s">
        <v>309</v>
      </c>
      <c r="W15" s="295" t="s">
        <v>310</v>
      </c>
      <c r="X15" s="268" t="s">
        <v>311</v>
      </c>
    </row>
    <row r="16" spans="1:24" s="267" customFormat="1" ht="111" hidden="1" customHeight="1">
      <c r="A16" s="271">
        <v>13</v>
      </c>
      <c r="B16" s="1028"/>
      <c r="C16" s="1030"/>
      <c r="D16" s="1031"/>
      <c r="E16" s="271" t="s">
        <v>116</v>
      </c>
      <c r="F16" s="1036" t="s">
        <v>312</v>
      </c>
      <c r="G16" s="290" t="s">
        <v>313</v>
      </c>
      <c r="H16" s="290" t="s">
        <v>314</v>
      </c>
      <c r="I16" s="290" t="s">
        <v>315</v>
      </c>
      <c r="J16" s="275" t="s">
        <v>316</v>
      </c>
      <c r="K16" s="275" t="s">
        <v>317</v>
      </c>
      <c r="L16" s="290" t="s">
        <v>318</v>
      </c>
      <c r="M16" s="266">
        <v>2</v>
      </c>
      <c r="N16" s="266">
        <v>2</v>
      </c>
      <c r="O16" s="266">
        <f t="shared" si="0"/>
        <v>4</v>
      </c>
      <c r="P16" s="266">
        <v>25</v>
      </c>
      <c r="Q16" s="271">
        <f t="shared" si="1"/>
        <v>100</v>
      </c>
      <c r="R16" s="270" t="str">
        <f t="shared" si="2"/>
        <v>III</v>
      </c>
      <c r="S16" s="270" t="str">
        <f t="shared" si="3"/>
        <v>RIESGO MEJORABLE</v>
      </c>
      <c r="T16" s="288" t="s">
        <v>319</v>
      </c>
      <c r="U16" s="288" t="s">
        <v>319</v>
      </c>
      <c r="V16" s="294" t="s">
        <v>320</v>
      </c>
      <c r="W16" s="293" t="s">
        <v>321</v>
      </c>
      <c r="X16" s="268" t="s">
        <v>322</v>
      </c>
    </row>
    <row r="17" spans="1:24" s="267" customFormat="1" ht="111" hidden="1" customHeight="1">
      <c r="A17" s="271">
        <v>14</v>
      </c>
      <c r="B17" s="1028"/>
      <c r="C17" s="1030"/>
      <c r="D17" s="1031"/>
      <c r="E17" s="271" t="s">
        <v>116</v>
      </c>
      <c r="F17" s="1036"/>
      <c r="G17" s="292" t="s">
        <v>323</v>
      </c>
      <c r="H17" s="290" t="s">
        <v>324</v>
      </c>
      <c r="I17" s="290" t="s">
        <v>325</v>
      </c>
      <c r="J17" s="274" t="s">
        <v>326</v>
      </c>
      <c r="K17" s="274" t="s">
        <v>327</v>
      </c>
      <c r="L17" s="274" t="s">
        <v>328</v>
      </c>
      <c r="M17" s="266">
        <v>2</v>
      </c>
      <c r="N17" s="266">
        <v>1</v>
      </c>
      <c r="O17" s="266">
        <f t="shared" si="0"/>
        <v>2</v>
      </c>
      <c r="P17" s="266">
        <v>10</v>
      </c>
      <c r="Q17" s="271">
        <f t="shared" si="1"/>
        <v>20</v>
      </c>
      <c r="R17" s="270" t="str">
        <f t="shared" si="2"/>
        <v>IV</v>
      </c>
      <c r="S17" s="270" t="str">
        <f t="shared" si="3"/>
        <v>RIESGO ACEPTABLE</v>
      </c>
      <c r="T17" s="268" t="s">
        <v>308</v>
      </c>
      <c r="U17" s="268" t="s">
        <v>308</v>
      </c>
      <c r="V17" s="268" t="s">
        <v>308</v>
      </c>
      <c r="W17" s="274" t="s">
        <v>329</v>
      </c>
      <c r="X17" s="274" t="s">
        <v>123</v>
      </c>
    </row>
    <row r="18" spans="1:24" s="267" customFormat="1" ht="111" hidden="1" customHeight="1">
      <c r="A18" s="271">
        <v>15</v>
      </c>
      <c r="B18" s="1028"/>
      <c r="C18" s="1030"/>
      <c r="D18" s="1031"/>
      <c r="E18" s="271" t="s">
        <v>116</v>
      </c>
      <c r="F18" s="1036"/>
      <c r="G18" s="290" t="s">
        <v>330</v>
      </c>
      <c r="H18" s="290" t="s">
        <v>331</v>
      </c>
      <c r="I18" s="290" t="s">
        <v>332</v>
      </c>
      <c r="J18" s="289" t="s">
        <v>333</v>
      </c>
      <c r="K18" s="289" t="s">
        <v>334</v>
      </c>
      <c r="L18" s="290" t="s">
        <v>335</v>
      </c>
      <c r="M18" s="266">
        <v>2</v>
      </c>
      <c r="N18" s="266">
        <v>2</v>
      </c>
      <c r="O18" s="266">
        <f t="shared" si="0"/>
        <v>4</v>
      </c>
      <c r="P18" s="266">
        <v>10</v>
      </c>
      <c r="Q18" s="271">
        <f t="shared" si="1"/>
        <v>40</v>
      </c>
      <c r="R18" s="270" t="str">
        <f t="shared" si="2"/>
        <v>III</v>
      </c>
      <c r="S18" s="270" t="str">
        <f t="shared" si="3"/>
        <v>RIESGO MEJORABLE</v>
      </c>
      <c r="T18" s="288" t="s">
        <v>319</v>
      </c>
      <c r="U18" s="288" t="s">
        <v>319</v>
      </c>
      <c r="V18" s="279" t="s">
        <v>336</v>
      </c>
      <c r="W18" s="283" t="s">
        <v>337</v>
      </c>
      <c r="X18" s="268" t="s">
        <v>322</v>
      </c>
    </row>
    <row r="19" spans="1:24" s="267" customFormat="1" ht="111" hidden="1" customHeight="1">
      <c r="A19" s="271">
        <v>16</v>
      </c>
      <c r="B19" s="1028"/>
      <c r="C19" s="1030"/>
      <c r="D19" s="1031"/>
      <c r="E19" s="271" t="s">
        <v>116</v>
      </c>
      <c r="F19" s="286" t="s">
        <v>338</v>
      </c>
      <c r="G19" s="291" t="s">
        <v>339</v>
      </c>
      <c r="H19" s="289" t="s">
        <v>340</v>
      </c>
      <c r="I19" s="290" t="s">
        <v>341</v>
      </c>
      <c r="J19" s="275" t="s">
        <v>316</v>
      </c>
      <c r="K19" s="275" t="s">
        <v>316</v>
      </c>
      <c r="L19" s="289" t="s">
        <v>342</v>
      </c>
      <c r="M19" s="266">
        <v>2</v>
      </c>
      <c r="N19" s="266">
        <v>3</v>
      </c>
      <c r="O19" s="266">
        <f t="shared" si="0"/>
        <v>6</v>
      </c>
      <c r="P19" s="266">
        <v>10</v>
      </c>
      <c r="Q19" s="271">
        <f t="shared" si="1"/>
        <v>60</v>
      </c>
      <c r="R19" s="270" t="str">
        <f t="shared" si="2"/>
        <v>III</v>
      </c>
      <c r="S19" s="270" t="str">
        <f t="shared" si="3"/>
        <v>RIESGO MEJORABLE</v>
      </c>
      <c r="T19" s="288" t="s">
        <v>319</v>
      </c>
      <c r="U19" s="288" t="s">
        <v>319</v>
      </c>
      <c r="V19" s="268" t="s">
        <v>322</v>
      </c>
      <c r="W19" s="283" t="s">
        <v>343</v>
      </c>
      <c r="X19" s="268" t="s">
        <v>322</v>
      </c>
    </row>
    <row r="20" spans="1:24" s="267" customFormat="1" ht="111" hidden="1" customHeight="1">
      <c r="A20" s="271">
        <v>17</v>
      </c>
      <c r="B20" s="1028"/>
      <c r="C20" s="1030"/>
      <c r="D20" s="1031"/>
      <c r="E20" s="271" t="s">
        <v>116</v>
      </c>
      <c r="F20" s="1036" t="s">
        <v>344</v>
      </c>
      <c r="G20" s="287" t="s">
        <v>345</v>
      </c>
      <c r="H20" s="268" t="s">
        <v>346</v>
      </c>
      <c r="I20" s="268" t="s">
        <v>347</v>
      </c>
      <c r="J20" s="268" t="s">
        <v>348</v>
      </c>
      <c r="K20" s="268" t="s">
        <v>349</v>
      </c>
      <c r="L20" s="268" t="s">
        <v>350</v>
      </c>
      <c r="M20" s="271">
        <v>2</v>
      </c>
      <c r="N20" s="271">
        <v>4</v>
      </c>
      <c r="O20" s="271">
        <f t="shared" si="0"/>
        <v>8</v>
      </c>
      <c r="P20" s="268">
        <v>25</v>
      </c>
      <c r="Q20" s="271">
        <f t="shared" si="1"/>
        <v>200</v>
      </c>
      <c r="R20" s="270" t="str">
        <f t="shared" si="2"/>
        <v>II</v>
      </c>
      <c r="S20" s="270" t="str">
        <f t="shared" si="3"/>
        <v>RIESGO ACEPTABLE CON CONTROL ESPECIFICO</v>
      </c>
      <c r="T20" s="268" t="s">
        <v>308</v>
      </c>
      <c r="U20" s="268" t="s">
        <v>308</v>
      </c>
      <c r="V20" s="268" t="s">
        <v>351</v>
      </c>
      <c r="W20" s="268" t="s">
        <v>352</v>
      </c>
      <c r="X20" s="268" t="s">
        <v>322</v>
      </c>
    </row>
    <row r="21" spans="1:24" s="267" customFormat="1" ht="111" hidden="1" customHeight="1">
      <c r="A21" s="271">
        <v>18</v>
      </c>
      <c r="B21" s="1028"/>
      <c r="C21" s="1030"/>
      <c r="D21" s="1031"/>
      <c r="E21" s="271" t="s">
        <v>116</v>
      </c>
      <c r="F21" s="1036"/>
      <c r="G21" s="285" t="s">
        <v>353</v>
      </c>
      <c r="H21" s="268" t="s">
        <v>354</v>
      </c>
      <c r="I21" s="268" t="s">
        <v>355</v>
      </c>
      <c r="J21" s="268" t="s">
        <v>316</v>
      </c>
      <c r="K21" s="268" t="s">
        <v>349</v>
      </c>
      <c r="L21" s="268" t="s">
        <v>350</v>
      </c>
      <c r="M21" s="271">
        <v>2</v>
      </c>
      <c r="N21" s="271">
        <v>4</v>
      </c>
      <c r="O21" s="271">
        <f t="shared" si="0"/>
        <v>8</v>
      </c>
      <c r="P21" s="268">
        <v>25</v>
      </c>
      <c r="Q21" s="271">
        <f t="shared" si="1"/>
        <v>200</v>
      </c>
      <c r="R21" s="270" t="str">
        <f t="shared" si="2"/>
        <v>II</v>
      </c>
      <c r="S21" s="270" t="str">
        <f t="shared" si="3"/>
        <v>RIESGO ACEPTABLE CON CONTROL ESPECIFICO</v>
      </c>
      <c r="T21" s="268" t="s">
        <v>308</v>
      </c>
      <c r="U21" s="268" t="s">
        <v>308</v>
      </c>
      <c r="V21" s="268" t="s">
        <v>351</v>
      </c>
      <c r="W21" s="268" t="s">
        <v>352</v>
      </c>
      <c r="X21" s="268" t="s">
        <v>322</v>
      </c>
    </row>
    <row r="22" spans="1:24" s="267" customFormat="1" ht="111" hidden="1" customHeight="1">
      <c r="A22" s="271">
        <v>19</v>
      </c>
      <c r="B22" s="1028"/>
      <c r="C22" s="1030"/>
      <c r="D22" s="1031"/>
      <c r="E22" s="271" t="s">
        <v>116</v>
      </c>
      <c r="F22" s="1037" t="s">
        <v>356</v>
      </c>
      <c r="G22" s="276" t="s">
        <v>357</v>
      </c>
      <c r="H22" s="275" t="s">
        <v>358</v>
      </c>
      <c r="I22" s="268" t="s">
        <v>359</v>
      </c>
      <c r="J22" s="268" t="s">
        <v>316</v>
      </c>
      <c r="K22" s="268" t="s">
        <v>360</v>
      </c>
      <c r="L22" s="268" t="s">
        <v>316</v>
      </c>
      <c r="M22" s="271">
        <v>2</v>
      </c>
      <c r="N22" s="271">
        <v>2</v>
      </c>
      <c r="O22" s="271">
        <f t="shared" si="0"/>
        <v>4</v>
      </c>
      <c r="P22" s="268">
        <v>25</v>
      </c>
      <c r="Q22" s="271">
        <f t="shared" si="1"/>
        <v>100</v>
      </c>
      <c r="R22" s="270" t="str">
        <f t="shared" si="2"/>
        <v>III</v>
      </c>
      <c r="S22" s="270" t="str">
        <f t="shared" si="3"/>
        <v>RIESGO MEJORABLE</v>
      </c>
      <c r="T22" s="268" t="s">
        <v>308</v>
      </c>
      <c r="U22" s="268" t="s">
        <v>308</v>
      </c>
      <c r="V22" s="268" t="s">
        <v>361</v>
      </c>
      <c r="W22" s="268" t="s">
        <v>308</v>
      </c>
      <c r="X22" s="268" t="s">
        <v>308</v>
      </c>
    </row>
    <row r="23" spans="1:24" s="267" customFormat="1" ht="111" hidden="1" customHeight="1">
      <c r="A23" s="271">
        <v>20</v>
      </c>
      <c r="B23" s="1028"/>
      <c r="C23" s="1030"/>
      <c r="D23" s="1031"/>
      <c r="E23" s="271" t="s">
        <v>116</v>
      </c>
      <c r="F23" s="1037"/>
      <c r="G23" s="276" t="s">
        <v>362</v>
      </c>
      <c r="H23" s="275" t="s">
        <v>363</v>
      </c>
      <c r="I23" s="268" t="s">
        <v>364</v>
      </c>
      <c r="J23" s="268" t="s">
        <v>365</v>
      </c>
      <c r="K23" s="268" t="s">
        <v>366</v>
      </c>
      <c r="L23" s="271" t="s">
        <v>367</v>
      </c>
      <c r="M23" s="271">
        <v>2</v>
      </c>
      <c r="N23" s="271">
        <v>2</v>
      </c>
      <c r="O23" s="271">
        <f t="shared" si="0"/>
        <v>4</v>
      </c>
      <c r="P23" s="268">
        <v>10</v>
      </c>
      <c r="Q23" s="271">
        <f t="shared" si="1"/>
        <v>40</v>
      </c>
      <c r="R23" s="270" t="str">
        <f t="shared" si="2"/>
        <v>III</v>
      </c>
      <c r="S23" s="270" t="str">
        <f t="shared" si="3"/>
        <v>RIESGO MEJORABLE</v>
      </c>
      <c r="T23" s="268" t="s">
        <v>308</v>
      </c>
      <c r="U23" s="268" t="s">
        <v>308</v>
      </c>
      <c r="V23" s="268" t="s">
        <v>308</v>
      </c>
      <c r="W23" s="268" t="s">
        <v>368</v>
      </c>
      <c r="X23" s="268" t="s">
        <v>308</v>
      </c>
    </row>
    <row r="24" spans="1:24" s="267" customFormat="1" ht="111" hidden="1" customHeight="1">
      <c r="A24" s="271">
        <v>21</v>
      </c>
      <c r="B24" s="1028"/>
      <c r="C24" s="1030"/>
      <c r="D24" s="1031"/>
      <c r="E24" s="271" t="s">
        <v>385</v>
      </c>
      <c r="F24" s="1037"/>
      <c r="G24" s="276" t="s">
        <v>369</v>
      </c>
      <c r="H24" s="275" t="s">
        <v>370</v>
      </c>
      <c r="I24" s="268" t="s">
        <v>371</v>
      </c>
      <c r="J24" s="268" t="s">
        <v>316</v>
      </c>
      <c r="K24" s="271" t="s">
        <v>326</v>
      </c>
      <c r="L24" s="271" t="s">
        <v>372</v>
      </c>
      <c r="M24" s="271">
        <v>4</v>
      </c>
      <c r="N24" s="271">
        <v>1</v>
      </c>
      <c r="O24" s="271">
        <f t="shared" si="0"/>
        <v>4</v>
      </c>
      <c r="P24" s="268">
        <v>10</v>
      </c>
      <c r="Q24" s="271">
        <f t="shared" si="1"/>
        <v>40</v>
      </c>
      <c r="R24" s="270" t="str">
        <f t="shared" si="2"/>
        <v>III</v>
      </c>
      <c r="S24" s="270" t="str">
        <f t="shared" si="3"/>
        <v>RIESGO MEJORABLE</v>
      </c>
      <c r="T24" s="268" t="s">
        <v>308</v>
      </c>
      <c r="U24" s="268" t="s">
        <v>308</v>
      </c>
      <c r="V24" s="268" t="s">
        <v>308</v>
      </c>
      <c r="W24" s="268" t="s">
        <v>373</v>
      </c>
      <c r="X24" s="268" t="s">
        <v>308</v>
      </c>
    </row>
    <row r="25" spans="1:24" s="267" customFormat="1" ht="111" hidden="1" customHeight="1">
      <c r="A25" s="271">
        <v>22</v>
      </c>
      <c r="B25" s="1028"/>
      <c r="C25" s="1030"/>
      <c r="D25" s="1031"/>
      <c r="E25" s="271" t="s">
        <v>116</v>
      </c>
      <c r="F25" s="277" t="s">
        <v>374</v>
      </c>
      <c r="G25" s="281" t="s">
        <v>375</v>
      </c>
      <c r="H25" s="280" t="s">
        <v>376</v>
      </c>
      <c r="I25" s="280" t="s">
        <v>377</v>
      </c>
      <c r="J25" s="275" t="s">
        <v>316</v>
      </c>
      <c r="K25" s="280" t="s">
        <v>378</v>
      </c>
      <c r="L25" s="280" t="s">
        <v>379</v>
      </c>
      <c r="M25" s="266">
        <v>2</v>
      </c>
      <c r="N25" s="266">
        <v>2</v>
      </c>
      <c r="O25" s="266">
        <f t="shared" si="0"/>
        <v>4</v>
      </c>
      <c r="P25" s="268">
        <v>11</v>
      </c>
      <c r="Q25" s="271">
        <f t="shared" si="1"/>
        <v>44</v>
      </c>
      <c r="R25" s="270" t="str">
        <f t="shared" si="2"/>
        <v>III</v>
      </c>
      <c r="S25" s="270" t="str">
        <f t="shared" si="3"/>
        <v>RIESGO MEJORABLE</v>
      </c>
      <c r="T25" s="268" t="s">
        <v>308</v>
      </c>
      <c r="U25" s="268" t="s">
        <v>308</v>
      </c>
      <c r="V25" s="279" t="s">
        <v>380</v>
      </c>
      <c r="W25" s="283" t="s">
        <v>381</v>
      </c>
      <c r="X25" s="268" t="s">
        <v>308</v>
      </c>
    </row>
    <row r="26" spans="1:24" s="267" customFormat="1" ht="111" hidden="1" customHeight="1">
      <c r="A26" s="271">
        <v>23</v>
      </c>
      <c r="B26" s="1028" t="s">
        <v>386</v>
      </c>
      <c r="C26" s="1029" t="s">
        <v>387</v>
      </c>
      <c r="D26" s="1031" t="s">
        <v>388</v>
      </c>
      <c r="E26" s="271" t="s">
        <v>116</v>
      </c>
      <c r="F26" s="296" t="s">
        <v>301</v>
      </c>
      <c r="G26" s="276" t="s">
        <v>302</v>
      </c>
      <c r="H26" s="275" t="s">
        <v>303</v>
      </c>
      <c r="I26" s="275" t="s">
        <v>304</v>
      </c>
      <c r="J26" s="275" t="s">
        <v>305</v>
      </c>
      <c r="K26" s="275" t="s">
        <v>306</v>
      </c>
      <c r="L26" s="275" t="s">
        <v>307</v>
      </c>
      <c r="M26" s="266">
        <v>2</v>
      </c>
      <c r="N26" s="266">
        <v>1</v>
      </c>
      <c r="O26" s="266">
        <f t="shared" si="0"/>
        <v>2</v>
      </c>
      <c r="P26" s="268">
        <v>10</v>
      </c>
      <c r="Q26" s="271">
        <f t="shared" si="1"/>
        <v>20</v>
      </c>
      <c r="R26" s="270" t="str">
        <f t="shared" si="2"/>
        <v>IV</v>
      </c>
      <c r="S26" s="270" t="str">
        <f t="shared" si="3"/>
        <v>RIESGO ACEPTABLE</v>
      </c>
      <c r="T26" s="268" t="s">
        <v>308</v>
      </c>
      <c r="U26" s="268" t="s">
        <v>308</v>
      </c>
      <c r="V26" s="295" t="s">
        <v>309</v>
      </c>
      <c r="W26" s="295" t="s">
        <v>310</v>
      </c>
      <c r="X26" s="268" t="s">
        <v>311</v>
      </c>
    </row>
    <row r="27" spans="1:24" s="267" customFormat="1" ht="111" hidden="1" customHeight="1">
      <c r="A27" s="271">
        <v>24</v>
      </c>
      <c r="B27" s="1028"/>
      <c r="C27" s="1030"/>
      <c r="D27" s="1031"/>
      <c r="E27" s="271" t="s">
        <v>116</v>
      </c>
      <c r="F27" s="1036" t="s">
        <v>312</v>
      </c>
      <c r="G27" s="290" t="s">
        <v>313</v>
      </c>
      <c r="H27" s="290" t="s">
        <v>314</v>
      </c>
      <c r="I27" s="290" t="s">
        <v>315</v>
      </c>
      <c r="J27" s="275" t="s">
        <v>316</v>
      </c>
      <c r="K27" s="275" t="s">
        <v>317</v>
      </c>
      <c r="L27" s="290" t="s">
        <v>318</v>
      </c>
      <c r="M27" s="266">
        <v>2</v>
      </c>
      <c r="N27" s="266">
        <v>2</v>
      </c>
      <c r="O27" s="266">
        <f t="shared" si="0"/>
        <v>4</v>
      </c>
      <c r="P27" s="266">
        <v>25</v>
      </c>
      <c r="Q27" s="271">
        <f t="shared" si="1"/>
        <v>100</v>
      </c>
      <c r="R27" s="270" t="str">
        <f t="shared" si="2"/>
        <v>III</v>
      </c>
      <c r="S27" s="270" t="str">
        <f t="shared" si="3"/>
        <v>RIESGO MEJORABLE</v>
      </c>
      <c r="T27" s="268" t="s">
        <v>308</v>
      </c>
      <c r="U27" s="268" t="s">
        <v>308</v>
      </c>
      <c r="V27" s="294" t="s">
        <v>320</v>
      </c>
      <c r="W27" s="293" t="s">
        <v>321</v>
      </c>
      <c r="X27" s="268" t="s">
        <v>322</v>
      </c>
    </row>
    <row r="28" spans="1:24" s="267" customFormat="1" ht="111" hidden="1" customHeight="1">
      <c r="A28" s="271">
        <v>25</v>
      </c>
      <c r="B28" s="1028"/>
      <c r="C28" s="1030"/>
      <c r="D28" s="1031"/>
      <c r="E28" s="271" t="s">
        <v>116</v>
      </c>
      <c r="F28" s="1036"/>
      <c r="G28" s="292" t="s">
        <v>323</v>
      </c>
      <c r="H28" s="290" t="s">
        <v>324</v>
      </c>
      <c r="I28" s="290" t="s">
        <v>325</v>
      </c>
      <c r="J28" s="274" t="s">
        <v>326</v>
      </c>
      <c r="K28" s="274" t="s">
        <v>327</v>
      </c>
      <c r="L28" s="274" t="s">
        <v>328</v>
      </c>
      <c r="M28" s="266">
        <v>2</v>
      </c>
      <c r="N28" s="266">
        <v>1</v>
      </c>
      <c r="O28" s="266">
        <f t="shared" si="0"/>
        <v>2</v>
      </c>
      <c r="P28" s="266">
        <v>10</v>
      </c>
      <c r="Q28" s="271">
        <f t="shared" si="1"/>
        <v>20</v>
      </c>
      <c r="R28" s="270" t="str">
        <f t="shared" si="2"/>
        <v>IV</v>
      </c>
      <c r="S28" s="270" t="str">
        <f t="shared" si="3"/>
        <v>RIESGO ACEPTABLE</v>
      </c>
      <c r="T28" s="268" t="s">
        <v>308</v>
      </c>
      <c r="U28" s="268" t="s">
        <v>308</v>
      </c>
      <c r="V28" s="268" t="s">
        <v>308</v>
      </c>
      <c r="W28" s="274" t="s">
        <v>329</v>
      </c>
      <c r="X28" s="274" t="s">
        <v>123</v>
      </c>
    </row>
    <row r="29" spans="1:24" s="267" customFormat="1" ht="111" hidden="1" customHeight="1">
      <c r="A29" s="271">
        <v>26</v>
      </c>
      <c r="B29" s="1028"/>
      <c r="C29" s="1030"/>
      <c r="D29" s="1031"/>
      <c r="E29" s="271" t="s">
        <v>116</v>
      </c>
      <c r="F29" s="1036"/>
      <c r="G29" s="290" t="s">
        <v>330</v>
      </c>
      <c r="H29" s="290" t="s">
        <v>331</v>
      </c>
      <c r="I29" s="290" t="s">
        <v>332</v>
      </c>
      <c r="J29" s="289" t="s">
        <v>333</v>
      </c>
      <c r="K29" s="289" t="s">
        <v>334</v>
      </c>
      <c r="L29" s="290" t="s">
        <v>335</v>
      </c>
      <c r="M29" s="266">
        <v>2</v>
      </c>
      <c r="N29" s="266">
        <v>2</v>
      </c>
      <c r="O29" s="266">
        <f t="shared" si="0"/>
        <v>4</v>
      </c>
      <c r="P29" s="266">
        <v>10</v>
      </c>
      <c r="Q29" s="271">
        <f t="shared" si="1"/>
        <v>40</v>
      </c>
      <c r="R29" s="270" t="str">
        <f t="shared" si="2"/>
        <v>III</v>
      </c>
      <c r="S29" s="270" t="str">
        <f t="shared" si="3"/>
        <v>RIESGO MEJORABLE</v>
      </c>
      <c r="T29" s="288" t="s">
        <v>319</v>
      </c>
      <c r="U29" s="288" t="s">
        <v>319</v>
      </c>
      <c r="V29" s="279" t="s">
        <v>336</v>
      </c>
      <c r="W29" s="283" t="s">
        <v>337</v>
      </c>
      <c r="X29" s="268" t="s">
        <v>322</v>
      </c>
    </row>
    <row r="30" spans="1:24" s="267" customFormat="1" ht="111" hidden="1" customHeight="1">
      <c r="A30" s="271">
        <v>27</v>
      </c>
      <c r="B30" s="1028"/>
      <c r="C30" s="1030"/>
      <c r="D30" s="1031"/>
      <c r="E30" s="271" t="s">
        <v>116</v>
      </c>
      <c r="F30" s="286" t="s">
        <v>338</v>
      </c>
      <c r="G30" s="291" t="s">
        <v>339</v>
      </c>
      <c r="H30" s="289" t="s">
        <v>340</v>
      </c>
      <c r="I30" s="290" t="s">
        <v>341</v>
      </c>
      <c r="J30" s="275" t="s">
        <v>316</v>
      </c>
      <c r="K30" s="275" t="s">
        <v>316</v>
      </c>
      <c r="L30" s="289" t="s">
        <v>342</v>
      </c>
      <c r="M30" s="266">
        <v>2</v>
      </c>
      <c r="N30" s="266">
        <v>3</v>
      </c>
      <c r="O30" s="266">
        <f t="shared" si="0"/>
        <v>6</v>
      </c>
      <c r="P30" s="266">
        <v>10</v>
      </c>
      <c r="Q30" s="271">
        <f t="shared" si="1"/>
        <v>60</v>
      </c>
      <c r="R30" s="270" t="str">
        <f t="shared" si="2"/>
        <v>III</v>
      </c>
      <c r="S30" s="270" t="str">
        <f t="shared" si="3"/>
        <v>RIESGO MEJORABLE</v>
      </c>
      <c r="T30" s="288" t="s">
        <v>319</v>
      </c>
      <c r="U30" s="288" t="s">
        <v>319</v>
      </c>
      <c r="V30" s="268" t="s">
        <v>322</v>
      </c>
      <c r="W30" s="283" t="s">
        <v>343</v>
      </c>
      <c r="X30" s="268" t="s">
        <v>322</v>
      </c>
    </row>
    <row r="31" spans="1:24" s="267" customFormat="1" ht="111" hidden="1" customHeight="1">
      <c r="A31" s="271">
        <v>28</v>
      </c>
      <c r="B31" s="1028"/>
      <c r="C31" s="1030"/>
      <c r="D31" s="1031"/>
      <c r="E31" s="271" t="s">
        <v>116</v>
      </c>
      <c r="F31" s="1036" t="s">
        <v>344</v>
      </c>
      <c r="G31" s="287" t="s">
        <v>345</v>
      </c>
      <c r="H31" s="268" t="s">
        <v>346</v>
      </c>
      <c r="I31" s="268" t="s">
        <v>347</v>
      </c>
      <c r="J31" s="268" t="s">
        <v>348</v>
      </c>
      <c r="K31" s="268" t="s">
        <v>349</v>
      </c>
      <c r="L31" s="268" t="s">
        <v>350</v>
      </c>
      <c r="M31" s="271">
        <v>2</v>
      </c>
      <c r="N31" s="271">
        <v>4</v>
      </c>
      <c r="O31" s="271">
        <f t="shared" si="0"/>
        <v>8</v>
      </c>
      <c r="P31" s="268">
        <v>25</v>
      </c>
      <c r="Q31" s="271">
        <f t="shared" si="1"/>
        <v>200</v>
      </c>
      <c r="R31" s="270" t="str">
        <f t="shared" si="2"/>
        <v>II</v>
      </c>
      <c r="S31" s="270" t="str">
        <f t="shared" si="3"/>
        <v>RIESGO ACEPTABLE CON CONTROL ESPECIFICO</v>
      </c>
      <c r="T31" s="268" t="s">
        <v>308</v>
      </c>
      <c r="U31" s="268" t="s">
        <v>308</v>
      </c>
      <c r="V31" s="268" t="s">
        <v>351</v>
      </c>
      <c r="W31" s="268" t="s">
        <v>352</v>
      </c>
      <c r="X31" s="268" t="s">
        <v>322</v>
      </c>
    </row>
    <row r="32" spans="1:24" s="267" customFormat="1" ht="111" hidden="1" customHeight="1">
      <c r="A32" s="271">
        <v>29</v>
      </c>
      <c r="B32" s="1028"/>
      <c r="C32" s="1030"/>
      <c r="D32" s="1031"/>
      <c r="E32" s="271" t="s">
        <v>116</v>
      </c>
      <c r="F32" s="1036"/>
      <c r="G32" s="285" t="s">
        <v>353</v>
      </c>
      <c r="H32" s="268" t="s">
        <v>354</v>
      </c>
      <c r="I32" s="268" t="s">
        <v>355</v>
      </c>
      <c r="J32" s="268" t="s">
        <v>316</v>
      </c>
      <c r="K32" s="268" t="s">
        <v>349</v>
      </c>
      <c r="L32" s="268" t="s">
        <v>350</v>
      </c>
      <c r="M32" s="271">
        <v>2</v>
      </c>
      <c r="N32" s="271">
        <v>4</v>
      </c>
      <c r="O32" s="271">
        <f t="shared" si="0"/>
        <v>8</v>
      </c>
      <c r="P32" s="268">
        <v>25</v>
      </c>
      <c r="Q32" s="271">
        <f t="shared" si="1"/>
        <v>200</v>
      </c>
      <c r="R32" s="270" t="str">
        <f t="shared" si="2"/>
        <v>II</v>
      </c>
      <c r="S32" s="270" t="str">
        <f t="shared" si="3"/>
        <v>RIESGO ACEPTABLE CON CONTROL ESPECIFICO</v>
      </c>
      <c r="T32" s="268" t="s">
        <v>308</v>
      </c>
      <c r="U32" s="268" t="s">
        <v>308</v>
      </c>
      <c r="V32" s="268" t="s">
        <v>351</v>
      </c>
      <c r="W32" s="268" t="s">
        <v>352</v>
      </c>
      <c r="X32" s="268" t="s">
        <v>322</v>
      </c>
    </row>
    <row r="33" spans="1:24" s="267" customFormat="1" ht="111" hidden="1" customHeight="1">
      <c r="A33" s="271">
        <v>30</v>
      </c>
      <c r="B33" s="1028"/>
      <c r="C33" s="1030"/>
      <c r="D33" s="1031"/>
      <c r="E33" s="271" t="s">
        <v>116</v>
      </c>
      <c r="F33" s="1037" t="s">
        <v>356</v>
      </c>
      <c r="G33" s="276" t="s">
        <v>357</v>
      </c>
      <c r="H33" s="275" t="s">
        <v>358</v>
      </c>
      <c r="I33" s="268" t="s">
        <v>359</v>
      </c>
      <c r="J33" s="268" t="s">
        <v>316</v>
      </c>
      <c r="K33" s="268" t="s">
        <v>360</v>
      </c>
      <c r="L33" s="268" t="s">
        <v>316</v>
      </c>
      <c r="M33" s="271">
        <v>2</v>
      </c>
      <c r="N33" s="271">
        <v>2</v>
      </c>
      <c r="O33" s="271">
        <f t="shared" si="0"/>
        <v>4</v>
      </c>
      <c r="P33" s="268">
        <v>25</v>
      </c>
      <c r="Q33" s="271">
        <f t="shared" si="1"/>
        <v>100</v>
      </c>
      <c r="R33" s="270" t="str">
        <f t="shared" si="2"/>
        <v>III</v>
      </c>
      <c r="S33" s="270" t="str">
        <f t="shared" si="3"/>
        <v>RIESGO MEJORABLE</v>
      </c>
      <c r="T33" s="268" t="s">
        <v>308</v>
      </c>
      <c r="U33" s="268" t="s">
        <v>308</v>
      </c>
      <c r="V33" s="268" t="s">
        <v>361</v>
      </c>
      <c r="W33" s="268" t="s">
        <v>308</v>
      </c>
      <c r="X33" s="268" t="s">
        <v>308</v>
      </c>
    </row>
    <row r="34" spans="1:24" s="267" customFormat="1" ht="111" hidden="1" customHeight="1">
      <c r="A34" s="271">
        <v>31</v>
      </c>
      <c r="B34" s="1028"/>
      <c r="C34" s="1030"/>
      <c r="D34" s="1031"/>
      <c r="E34" s="271" t="s">
        <v>116</v>
      </c>
      <c r="F34" s="1037"/>
      <c r="G34" s="276" t="s">
        <v>362</v>
      </c>
      <c r="H34" s="275" t="s">
        <v>363</v>
      </c>
      <c r="I34" s="268" t="s">
        <v>364</v>
      </c>
      <c r="J34" s="268" t="s">
        <v>365</v>
      </c>
      <c r="K34" s="268" t="s">
        <v>366</v>
      </c>
      <c r="L34" s="271" t="s">
        <v>367</v>
      </c>
      <c r="M34" s="271">
        <v>2</v>
      </c>
      <c r="N34" s="271">
        <v>2</v>
      </c>
      <c r="O34" s="271">
        <f t="shared" si="0"/>
        <v>4</v>
      </c>
      <c r="P34" s="268">
        <v>10</v>
      </c>
      <c r="Q34" s="271">
        <f t="shared" si="1"/>
        <v>40</v>
      </c>
      <c r="R34" s="270" t="str">
        <f t="shared" si="2"/>
        <v>III</v>
      </c>
      <c r="S34" s="270" t="str">
        <f t="shared" si="3"/>
        <v>RIESGO MEJORABLE</v>
      </c>
      <c r="T34" s="268" t="s">
        <v>308</v>
      </c>
      <c r="U34" s="268" t="s">
        <v>308</v>
      </c>
      <c r="V34" s="268" t="s">
        <v>308</v>
      </c>
      <c r="W34" s="268" t="s">
        <v>368</v>
      </c>
      <c r="X34" s="268" t="s">
        <v>308</v>
      </c>
    </row>
    <row r="35" spans="1:24" s="267" customFormat="1" ht="111" hidden="1" customHeight="1">
      <c r="A35" s="271">
        <v>32</v>
      </c>
      <c r="B35" s="1028"/>
      <c r="C35" s="1030"/>
      <c r="D35" s="1031"/>
      <c r="E35" s="271" t="s">
        <v>385</v>
      </c>
      <c r="F35" s="1037"/>
      <c r="G35" s="276" t="s">
        <v>369</v>
      </c>
      <c r="H35" s="275" t="s">
        <v>370</v>
      </c>
      <c r="I35" s="268" t="s">
        <v>371</v>
      </c>
      <c r="J35" s="268" t="s">
        <v>316</v>
      </c>
      <c r="K35" s="271" t="s">
        <v>326</v>
      </c>
      <c r="L35" s="271" t="s">
        <v>372</v>
      </c>
      <c r="M35" s="271">
        <v>4</v>
      </c>
      <c r="N35" s="271">
        <v>1</v>
      </c>
      <c r="O35" s="271">
        <f t="shared" si="0"/>
        <v>4</v>
      </c>
      <c r="P35" s="268">
        <v>10</v>
      </c>
      <c r="Q35" s="271">
        <f t="shared" si="1"/>
        <v>40</v>
      </c>
      <c r="R35" s="270" t="str">
        <f t="shared" si="2"/>
        <v>III</v>
      </c>
      <c r="S35" s="270" t="str">
        <f t="shared" si="3"/>
        <v>RIESGO MEJORABLE</v>
      </c>
      <c r="T35" s="268" t="s">
        <v>308</v>
      </c>
      <c r="U35" s="268" t="s">
        <v>308</v>
      </c>
      <c r="V35" s="268" t="s">
        <v>308</v>
      </c>
      <c r="W35" s="268" t="s">
        <v>373</v>
      </c>
      <c r="X35" s="268" t="s">
        <v>308</v>
      </c>
    </row>
    <row r="36" spans="1:24" s="267" customFormat="1" ht="111" hidden="1" customHeight="1">
      <c r="A36" s="271">
        <v>33</v>
      </c>
      <c r="B36" s="1028"/>
      <c r="C36" s="1030"/>
      <c r="D36" s="1031"/>
      <c r="E36" s="271" t="s">
        <v>116</v>
      </c>
      <c r="F36" s="277" t="s">
        <v>374</v>
      </c>
      <c r="G36" s="281" t="s">
        <v>375</v>
      </c>
      <c r="H36" s="280" t="s">
        <v>376</v>
      </c>
      <c r="I36" s="280" t="s">
        <v>377</v>
      </c>
      <c r="J36" s="275" t="s">
        <v>316</v>
      </c>
      <c r="K36" s="280" t="s">
        <v>378</v>
      </c>
      <c r="L36" s="280" t="s">
        <v>379</v>
      </c>
      <c r="M36" s="266">
        <v>2</v>
      </c>
      <c r="N36" s="266">
        <v>2</v>
      </c>
      <c r="O36" s="266">
        <f t="shared" ref="O36:O61" si="4">M36*N36</f>
        <v>4</v>
      </c>
      <c r="P36" s="268">
        <v>11</v>
      </c>
      <c r="Q36" s="271">
        <f t="shared" ref="Q36:Q61" si="5">O36*P36</f>
        <v>44</v>
      </c>
      <c r="R36" s="270" t="str">
        <f t="shared" ref="R36:R61" si="6">IF(AND(Q36&gt;=0,Q36&lt;=20),"IV",IF(AND(Q36&lt;=120,Q36&gt;=40),"III",IF(AND(Q36&gt;=150,Q36&lt;=500),"II",IF(AND(Q36&gt;=600,Q36&lt;=4000),"I"))))</f>
        <v>III</v>
      </c>
      <c r="S36" s="270" t="str">
        <f t="shared" ref="S36:S61" si="7">IF(AND(Q36&gt;=0,Q36&lt;=20),"RIESGO ACEPTABLE",IF(AND(Q36&gt;=40,Q36&lt;=120),"RIESGO MEJORABLE",IF(AND(Q36&gt;=150,Q36&lt;=500),"RIESGO ACEPTABLE CON CONTROL ESPECIFICO",IF(AND(Q36&gt;=600,Q36&lt;=4000),"RIESGO NO ACEPTABLE"))))</f>
        <v>RIESGO MEJORABLE</v>
      </c>
      <c r="T36" s="268" t="s">
        <v>308</v>
      </c>
      <c r="U36" s="268" t="s">
        <v>308</v>
      </c>
      <c r="V36" s="279" t="s">
        <v>380</v>
      </c>
      <c r="W36" s="283" t="s">
        <v>381</v>
      </c>
      <c r="X36" s="268" t="s">
        <v>308</v>
      </c>
    </row>
    <row r="37" spans="1:24" s="267" customFormat="1" ht="111" hidden="1" customHeight="1">
      <c r="A37" s="271">
        <v>34</v>
      </c>
      <c r="B37" s="1028" t="s">
        <v>389</v>
      </c>
      <c r="C37" s="1029" t="s">
        <v>390</v>
      </c>
      <c r="D37" s="1031" t="s">
        <v>391</v>
      </c>
      <c r="E37" s="271" t="s">
        <v>116</v>
      </c>
      <c r="F37" s="296" t="s">
        <v>301</v>
      </c>
      <c r="G37" s="276" t="s">
        <v>302</v>
      </c>
      <c r="H37" s="275" t="s">
        <v>303</v>
      </c>
      <c r="I37" s="275" t="s">
        <v>304</v>
      </c>
      <c r="J37" s="275" t="s">
        <v>305</v>
      </c>
      <c r="K37" s="275" t="s">
        <v>306</v>
      </c>
      <c r="L37" s="275" t="s">
        <v>307</v>
      </c>
      <c r="M37" s="266">
        <v>2</v>
      </c>
      <c r="N37" s="266">
        <v>1</v>
      </c>
      <c r="O37" s="266">
        <f t="shared" si="4"/>
        <v>2</v>
      </c>
      <c r="P37" s="268">
        <v>10</v>
      </c>
      <c r="Q37" s="271">
        <f t="shared" si="5"/>
        <v>20</v>
      </c>
      <c r="R37" s="270" t="str">
        <f t="shared" si="6"/>
        <v>IV</v>
      </c>
      <c r="S37" s="270" t="str">
        <f t="shared" si="7"/>
        <v>RIESGO ACEPTABLE</v>
      </c>
      <c r="T37" s="268" t="s">
        <v>308</v>
      </c>
      <c r="U37" s="268" t="s">
        <v>308</v>
      </c>
      <c r="V37" s="295" t="s">
        <v>309</v>
      </c>
      <c r="W37" s="295" t="s">
        <v>310</v>
      </c>
      <c r="X37" s="268" t="s">
        <v>311</v>
      </c>
    </row>
    <row r="38" spans="1:24" s="267" customFormat="1" ht="111" hidden="1" customHeight="1">
      <c r="A38" s="271">
        <v>35</v>
      </c>
      <c r="B38" s="1028"/>
      <c r="C38" s="1030"/>
      <c r="D38" s="1031"/>
      <c r="E38" s="271" t="s">
        <v>116</v>
      </c>
      <c r="F38" s="1036" t="s">
        <v>312</v>
      </c>
      <c r="G38" s="290" t="s">
        <v>313</v>
      </c>
      <c r="H38" s="290" t="s">
        <v>314</v>
      </c>
      <c r="I38" s="290" t="s">
        <v>315</v>
      </c>
      <c r="J38" s="275" t="s">
        <v>316</v>
      </c>
      <c r="K38" s="275" t="s">
        <v>317</v>
      </c>
      <c r="L38" s="290" t="s">
        <v>318</v>
      </c>
      <c r="M38" s="266">
        <v>2</v>
      </c>
      <c r="N38" s="266">
        <v>2</v>
      </c>
      <c r="O38" s="266">
        <f t="shared" si="4"/>
        <v>4</v>
      </c>
      <c r="P38" s="266">
        <v>25</v>
      </c>
      <c r="Q38" s="271">
        <f t="shared" si="5"/>
        <v>100</v>
      </c>
      <c r="R38" s="270" t="str">
        <f t="shared" si="6"/>
        <v>III</v>
      </c>
      <c r="S38" s="270" t="str">
        <f t="shared" si="7"/>
        <v>RIESGO MEJORABLE</v>
      </c>
      <c r="T38" s="288" t="s">
        <v>319</v>
      </c>
      <c r="U38" s="288" t="s">
        <v>319</v>
      </c>
      <c r="V38" s="294" t="s">
        <v>320</v>
      </c>
      <c r="W38" s="293" t="s">
        <v>321</v>
      </c>
      <c r="X38" s="268" t="s">
        <v>322</v>
      </c>
    </row>
    <row r="39" spans="1:24" s="267" customFormat="1" ht="111" hidden="1" customHeight="1">
      <c r="A39" s="271">
        <v>36</v>
      </c>
      <c r="B39" s="1028"/>
      <c r="C39" s="1030"/>
      <c r="D39" s="1031"/>
      <c r="E39" s="271" t="s">
        <v>116</v>
      </c>
      <c r="F39" s="1036"/>
      <c r="G39" s="292" t="s">
        <v>323</v>
      </c>
      <c r="H39" s="290" t="s">
        <v>324</v>
      </c>
      <c r="I39" s="290" t="s">
        <v>325</v>
      </c>
      <c r="J39" s="274" t="s">
        <v>326</v>
      </c>
      <c r="K39" s="274" t="s">
        <v>327</v>
      </c>
      <c r="L39" s="274" t="s">
        <v>328</v>
      </c>
      <c r="M39" s="266">
        <v>2</v>
      </c>
      <c r="N39" s="266">
        <v>1</v>
      </c>
      <c r="O39" s="266">
        <f t="shared" si="4"/>
        <v>2</v>
      </c>
      <c r="P39" s="266">
        <v>10</v>
      </c>
      <c r="Q39" s="271">
        <f t="shared" si="5"/>
        <v>20</v>
      </c>
      <c r="R39" s="270" t="str">
        <f t="shared" si="6"/>
        <v>IV</v>
      </c>
      <c r="S39" s="270" t="str">
        <f t="shared" si="7"/>
        <v>RIESGO ACEPTABLE</v>
      </c>
      <c r="T39" s="268" t="s">
        <v>308</v>
      </c>
      <c r="U39" s="268" t="s">
        <v>308</v>
      </c>
      <c r="V39" s="268" t="s">
        <v>308</v>
      </c>
      <c r="W39" s="274" t="s">
        <v>329</v>
      </c>
      <c r="X39" s="274" t="s">
        <v>123</v>
      </c>
    </row>
    <row r="40" spans="1:24" s="267" customFormat="1" ht="111" hidden="1" customHeight="1">
      <c r="A40" s="271">
        <v>37</v>
      </c>
      <c r="B40" s="1028"/>
      <c r="C40" s="1030"/>
      <c r="D40" s="1031"/>
      <c r="E40" s="271" t="s">
        <v>116</v>
      </c>
      <c r="F40" s="1036"/>
      <c r="G40" s="290" t="s">
        <v>330</v>
      </c>
      <c r="H40" s="290" t="s">
        <v>331</v>
      </c>
      <c r="I40" s="290" t="s">
        <v>332</v>
      </c>
      <c r="J40" s="289" t="s">
        <v>333</v>
      </c>
      <c r="K40" s="289" t="s">
        <v>334</v>
      </c>
      <c r="L40" s="290" t="s">
        <v>335</v>
      </c>
      <c r="M40" s="266">
        <v>2</v>
      </c>
      <c r="N40" s="266">
        <v>2</v>
      </c>
      <c r="O40" s="266">
        <f t="shared" si="4"/>
        <v>4</v>
      </c>
      <c r="P40" s="266">
        <v>10</v>
      </c>
      <c r="Q40" s="271">
        <f t="shared" si="5"/>
        <v>40</v>
      </c>
      <c r="R40" s="270" t="str">
        <f t="shared" si="6"/>
        <v>III</v>
      </c>
      <c r="S40" s="270" t="str">
        <f t="shared" si="7"/>
        <v>RIESGO MEJORABLE</v>
      </c>
      <c r="T40" s="288" t="s">
        <v>319</v>
      </c>
      <c r="U40" s="288" t="s">
        <v>319</v>
      </c>
      <c r="V40" s="279" t="s">
        <v>336</v>
      </c>
      <c r="W40" s="283" t="s">
        <v>337</v>
      </c>
      <c r="X40" s="268" t="s">
        <v>322</v>
      </c>
    </row>
    <row r="41" spans="1:24" s="267" customFormat="1" ht="111" hidden="1" customHeight="1">
      <c r="A41" s="271">
        <v>38</v>
      </c>
      <c r="B41" s="1028"/>
      <c r="C41" s="1030"/>
      <c r="D41" s="1031"/>
      <c r="E41" s="271" t="s">
        <v>116</v>
      </c>
      <c r="F41" s="286" t="s">
        <v>338</v>
      </c>
      <c r="G41" s="291" t="s">
        <v>339</v>
      </c>
      <c r="H41" s="289" t="s">
        <v>340</v>
      </c>
      <c r="I41" s="290" t="s">
        <v>341</v>
      </c>
      <c r="J41" s="275" t="s">
        <v>316</v>
      </c>
      <c r="K41" s="275" t="s">
        <v>316</v>
      </c>
      <c r="L41" s="289" t="s">
        <v>342</v>
      </c>
      <c r="M41" s="266">
        <v>2</v>
      </c>
      <c r="N41" s="266">
        <v>3</v>
      </c>
      <c r="O41" s="266">
        <f t="shared" si="4"/>
        <v>6</v>
      </c>
      <c r="P41" s="266">
        <v>10</v>
      </c>
      <c r="Q41" s="271">
        <f t="shared" si="5"/>
        <v>60</v>
      </c>
      <c r="R41" s="270" t="str">
        <f t="shared" si="6"/>
        <v>III</v>
      </c>
      <c r="S41" s="270" t="str">
        <f t="shared" si="7"/>
        <v>RIESGO MEJORABLE</v>
      </c>
      <c r="T41" s="288" t="s">
        <v>319</v>
      </c>
      <c r="U41" s="288" t="s">
        <v>319</v>
      </c>
      <c r="V41" s="268" t="s">
        <v>322</v>
      </c>
      <c r="W41" s="283" t="s">
        <v>343</v>
      </c>
      <c r="X41" s="268" t="s">
        <v>322</v>
      </c>
    </row>
    <row r="42" spans="1:24" s="267" customFormat="1" ht="111" hidden="1" customHeight="1">
      <c r="A42" s="271">
        <v>39</v>
      </c>
      <c r="B42" s="1028"/>
      <c r="C42" s="1030"/>
      <c r="D42" s="1031"/>
      <c r="E42" s="271" t="s">
        <v>116</v>
      </c>
      <c r="F42" s="1036" t="s">
        <v>344</v>
      </c>
      <c r="G42" s="287" t="s">
        <v>345</v>
      </c>
      <c r="H42" s="268" t="s">
        <v>346</v>
      </c>
      <c r="I42" s="268" t="s">
        <v>392</v>
      </c>
      <c r="J42" s="268" t="s">
        <v>348</v>
      </c>
      <c r="K42" s="268" t="s">
        <v>349</v>
      </c>
      <c r="L42" s="268" t="s">
        <v>350</v>
      </c>
      <c r="M42" s="271">
        <v>2</v>
      </c>
      <c r="N42" s="271">
        <v>4</v>
      </c>
      <c r="O42" s="271">
        <f t="shared" si="4"/>
        <v>8</v>
      </c>
      <c r="P42" s="268">
        <v>25</v>
      </c>
      <c r="Q42" s="271">
        <f t="shared" si="5"/>
        <v>200</v>
      </c>
      <c r="R42" s="270" t="str">
        <f t="shared" si="6"/>
        <v>II</v>
      </c>
      <c r="S42" s="270" t="str">
        <f t="shared" si="7"/>
        <v>RIESGO ACEPTABLE CON CONTROL ESPECIFICO</v>
      </c>
      <c r="T42" s="268" t="s">
        <v>308</v>
      </c>
      <c r="U42" s="268" t="s">
        <v>308</v>
      </c>
      <c r="V42" s="268" t="s">
        <v>351</v>
      </c>
      <c r="W42" s="268" t="s">
        <v>393</v>
      </c>
      <c r="X42" s="268" t="s">
        <v>322</v>
      </c>
    </row>
    <row r="43" spans="1:24" s="267" customFormat="1" ht="111" hidden="1" customHeight="1">
      <c r="A43" s="271">
        <v>40</v>
      </c>
      <c r="B43" s="1028"/>
      <c r="C43" s="1030"/>
      <c r="D43" s="1031"/>
      <c r="E43" s="271" t="s">
        <v>116</v>
      </c>
      <c r="F43" s="1036"/>
      <c r="G43" s="285" t="s">
        <v>353</v>
      </c>
      <c r="H43" s="268" t="s">
        <v>354</v>
      </c>
      <c r="I43" s="268" t="s">
        <v>355</v>
      </c>
      <c r="J43" s="268" t="s">
        <v>316</v>
      </c>
      <c r="K43" s="268" t="s">
        <v>349</v>
      </c>
      <c r="L43" s="268" t="s">
        <v>350</v>
      </c>
      <c r="M43" s="271">
        <v>2</v>
      </c>
      <c r="N43" s="271">
        <v>4</v>
      </c>
      <c r="O43" s="271">
        <f t="shared" si="4"/>
        <v>8</v>
      </c>
      <c r="P43" s="268">
        <v>25</v>
      </c>
      <c r="Q43" s="271">
        <f t="shared" si="5"/>
        <v>200</v>
      </c>
      <c r="R43" s="270" t="str">
        <f t="shared" si="6"/>
        <v>II</v>
      </c>
      <c r="S43" s="270" t="str">
        <f t="shared" si="7"/>
        <v>RIESGO ACEPTABLE CON CONTROL ESPECIFICO</v>
      </c>
      <c r="T43" s="268" t="s">
        <v>308</v>
      </c>
      <c r="U43" s="268" t="s">
        <v>308</v>
      </c>
      <c r="V43" s="268" t="s">
        <v>351</v>
      </c>
      <c r="W43" s="268" t="s">
        <v>352</v>
      </c>
      <c r="X43" s="268" t="s">
        <v>322</v>
      </c>
    </row>
    <row r="44" spans="1:24" s="267" customFormat="1" ht="111" hidden="1" customHeight="1">
      <c r="A44" s="271">
        <v>41</v>
      </c>
      <c r="B44" s="1028"/>
      <c r="C44" s="1030"/>
      <c r="D44" s="1031"/>
      <c r="E44" s="271" t="s">
        <v>116</v>
      </c>
      <c r="F44" s="1037" t="s">
        <v>356</v>
      </c>
      <c r="G44" s="276" t="s">
        <v>357</v>
      </c>
      <c r="H44" s="275" t="s">
        <v>358</v>
      </c>
      <c r="I44" s="268" t="s">
        <v>359</v>
      </c>
      <c r="J44" s="268" t="s">
        <v>316</v>
      </c>
      <c r="K44" s="268" t="s">
        <v>360</v>
      </c>
      <c r="L44" s="268" t="s">
        <v>316</v>
      </c>
      <c r="M44" s="271">
        <v>2</v>
      </c>
      <c r="N44" s="271">
        <v>2</v>
      </c>
      <c r="O44" s="271">
        <f t="shared" si="4"/>
        <v>4</v>
      </c>
      <c r="P44" s="268">
        <v>25</v>
      </c>
      <c r="Q44" s="271">
        <f t="shared" si="5"/>
        <v>100</v>
      </c>
      <c r="R44" s="270" t="str">
        <f t="shared" si="6"/>
        <v>III</v>
      </c>
      <c r="S44" s="270" t="str">
        <f t="shared" si="7"/>
        <v>RIESGO MEJORABLE</v>
      </c>
      <c r="T44" s="268" t="s">
        <v>308</v>
      </c>
      <c r="U44" s="268" t="s">
        <v>308</v>
      </c>
      <c r="V44" s="268" t="s">
        <v>361</v>
      </c>
      <c r="W44" s="268" t="s">
        <v>308</v>
      </c>
      <c r="X44" s="268" t="s">
        <v>308</v>
      </c>
    </row>
    <row r="45" spans="1:24" s="267" customFormat="1" ht="111" hidden="1" customHeight="1">
      <c r="A45" s="271">
        <v>42</v>
      </c>
      <c r="B45" s="1028"/>
      <c r="C45" s="1030"/>
      <c r="D45" s="1031"/>
      <c r="E45" s="271" t="s">
        <v>116</v>
      </c>
      <c r="F45" s="1037"/>
      <c r="G45" s="276" t="s">
        <v>362</v>
      </c>
      <c r="H45" s="275" t="s">
        <v>363</v>
      </c>
      <c r="I45" s="268" t="s">
        <v>364</v>
      </c>
      <c r="J45" s="268" t="s">
        <v>365</v>
      </c>
      <c r="K45" s="268" t="s">
        <v>366</v>
      </c>
      <c r="L45" s="271" t="s">
        <v>367</v>
      </c>
      <c r="M45" s="271">
        <v>2</v>
      </c>
      <c r="N45" s="271">
        <v>2</v>
      </c>
      <c r="O45" s="271">
        <f t="shared" si="4"/>
        <v>4</v>
      </c>
      <c r="P45" s="268">
        <v>10</v>
      </c>
      <c r="Q45" s="271">
        <f t="shared" si="5"/>
        <v>40</v>
      </c>
      <c r="R45" s="270" t="str">
        <f t="shared" si="6"/>
        <v>III</v>
      </c>
      <c r="S45" s="270" t="str">
        <f t="shared" si="7"/>
        <v>RIESGO MEJORABLE</v>
      </c>
      <c r="T45" s="268" t="s">
        <v>308</v>
      </c>
      <c r="U45" s="268" t="s">
        <v>308</v>
      </c>
      <c r="V45" s="268" t="s">
        <v>308</v>
      </c>
      <c r="W45" s="268" t="s">
        <v>368</v>
      </c>
      <c r="X45" s="268" t="s">
        <v>308</v>
      </c>
    </row>
    <row r="46" spans="1:24" s="267" customFormat="1" ht="111" hidden="1" customHeight="1">
      <c r="A46" s="271">
        <v>43</v>
      </c>
      <c r="B46" s="1028"/>
      <c r="C46" s="1030"/>
      <c r="D46" s="1031"/>
      <c r="E46" s="271" t="s">
        <v>385</v>
      </c>
      <c r="F46" s="1037"/>
      <c r="G46" s="276" t="s">
        <v>369</v>
      </c>
      <c r="H46" s="275" t="s">
        <v>370</v>
      </c>
      <c r="I46" s="268" t="s">
        <v>371</v>
      </c>
      <c r="J46" s="268" t="s">
        <v>316</v>
      </c>
      <c r="K46" s="271" t="s">
        <v>326</v>
      </c>
      <c r="L46" s="271" t="s">
        <v>372</v>
      </c>
      <c r="M46" s="271">
        <v>4</v>
      </c>
      <c r="N46" s="271">
        <v>1</v>
      </c>
      <c r="O46" s="271">
        <f t="shared" si="4"/>
        <v>4</v>
      </c>
      <c r="P46" s="268">
        <v>10</v>
      </c>
      <c r="Q46" s="271">
        <f t="shared" si="5"/>
        <v>40</v>
      </c>
      <c r="R46" s="270" t="str">
        <f t="shared" si="6"/>
        <v>III</v>
      </c>
      <c r="S46" s="270" t="str">
        <f t="shared" si="7"/>
        <v>RIESGO MEJORABLE</v>
      </c>
      <c r="T46" s="268" t="s">
        <v>308</v>
      </c>
      <c r="U46" s="268" t="s">
        <v>308</v>
      </c>
      <c r="V46" s="268" t="s">
        <v>308</v>
      </c>
      <c r="W46" s="268" t="s">
        <v>373</v>
      </c>
      <c r="X46" s="268" t="s">
        <v>308</v>
      </c>
    </row>
    <row r="47" spans="1:24" s="267" customFormat="1" ht="111" hidden="1" customHeight="1">
      <c r="A47" s="271">
        <v>44</v>
      </c>
      <c r="B47" s="1028"/>
      <c r="C47" s="1030"/>
      <c r="D47" s="1031"/>
      <c r="E47" s="271" t="s">
        <v>116</v>
      </c>
      <c r="F47" s="277" t="s">
        <v>374</v>
      </c>
      <c r="G47" s="281" t="s">
        <v>375</v>
      </c>
      <c r="H47" s="280" t="s">
        <v>376</v>
      </c>
      <c r="I47" s="280" t="s">
        <v>377</v>
      </c>
      <c r="J47" s="275" t="s">
        <v>316</v>
      </c>
      <c r="K47" s="280" t="s">
        <v>378</v>
      </c>
      <c r="L47" s="280" t="s">
        <v>379</v>
      </c>
      <c r="M47" s="266">
        <v>2</v>
      </c>
      <c r="N47" s="266">
        <v>2</v>
      </c>
      <c r="O47" s="266">
        <f t="shared" si="4"/>
        <v>4</v>
      </c>
      <c r="P47" s="268">
        <v>11</v>
      </c>
      <c r="Q47" s="271">
        <f t="shared" si="5"/>
        <v>44</v>
      </c>
      <c r="R47" s="270" t="str">
        <f t="shared" si="6"/>
        <v>III</v>
      </c>
      <c r="S47" s="270" t="str">
        <f t="shared" si="7"/>
        <v>RIESGO MEJORABLE</v>
      </c>
      <c r="T47" s="268" t="s">
        <v>308</v>
      </c>
      <c r="U47" s="268" t="s">
        <v>308</v>
      </c>
      <c r="V47" s="279" t="s">
        <v>380</v>
      </c>
      <c r="W47" s="283" t="s">
        <v>381</v>
      </c>
      <c r="X47" s="268" t="s">
        <v>308</v>
      </c>
    </row>
    <row r="48" spans="1:24" s="267" customFormat="1" ht="111" hidden="1" customHeight="1">
      <c r="A48" s="271">
        <v>45</v>
      </c>
      <c r="B48" s="1028" t="s">
        <v>394</v>
      </c>
      <c r="C48" s="1029" t="s">
        <v>395</v>
      </c>
      <c r="D48" s="1033" t="s">
        <v>396</v>
      </c>
      <c r="E48" s="271" t="s">
        <v>116</v>
      </c>
      <c r="F48" s="277" t="s">
        <v>397</v>
      </c>
      <c r="G48" s="281" t="s">
        <v>398</v>
      </c>
      <c r="H48" s="280" t="s">
        <v>399</v>
      </c>
      <c r="I48" s="280" t="s">
        <v>400</v>
      </c>
      <c r="J48" s="268" t="s">
        <v>316</v>
      </c>
      <c r="K48" s="280" t="s">
        <v>401</v>
      </c>
      <c r="L48" s="268" t="s">
        <v>316</v>
      </c>
      <c r="M48" s="266">
        <v>2</v>
      </c>
      <c r="N48" s="266">
        <v>2</v>
      </c>
      <c r="O48" s="266">
        <f t="shared" si="4"/>
        <v>4</v>
      </c>
      <c r="P48" s="268">
        <v>12</v>
      </c>
      <c r="Q48" s="271">
        <f t="shared" si="5"/>
        <v>48</v>
      </c>
      <c r="R48" s="270" t="str">
        <f t="shared" si="6"/>
        <v>III</v>
      </c>
      <c r="S48" s="270" t="str">
        <f t="shared" si="7"/>
        <v>RIESGO MEJORABLE</v>
      </c>
      <c r="T48" s="268" t="s">
        <v>308</v>
      </c>
      <c r="U48" s="268" t="s">
        <v>308</v>
      </c>
      <c r="V48" s="279" t="s">
        <v>308</v>
      </c>
      <c r="W48" s="283" t="s">
        <v>308</v>
      </c>
      <c r="X48" s="268" t="s">
        <v>308</v>
      </c>
    </row>
    <row r="49" spans="1:24" s="267" customFormat="1" ht="111" hidden="1" customHeight="1">
      <c r="A49" s="271">
        <v>46</v>
      </c>
      <c r="B49" s="1028"/>
      <c r="C49" s="1030"/>
      <c r="D49" s="1033"/>
      <c r="E49" s="274" t="s">
        <v>385</v>
      </c>
      <c r="F49" s="277" t="s">
        <v>402</v>
      </c>
      <c r="G49" s="281" t="s">
        <v>403</v>
      </c>
      <c r="H49" s="280" t="s">
        <v>404</v>
      </c>
      <c r="I49" s="280" t="s">
        <v>405</v>
      </c>
      <c r="J49" s="268" t="s">
        <v>123</v>
      </c>
      <c r="K49" s="280" t="s">
        <v>406</v>
      </c>
      <c r="L49" s="280" t="s">
        <v>407</v>
      </c>
      <c r="M49" s="266">
        <v>2</v>
      </c>
      <c r="N49" s="266">
        <v>1</v>
      </c>
      <c r="O49" s="266">
        <f t="shared" si="4"/>
        <v>2</v>
      </c>
      <c r="P49" s="268">
        <v>10</v>
      </c>
      <c r="Q49" s="271">
        <f t="shared" si="5"/>
        <v>20</v>
      </c>
      <c r="R49" s="270" t="str">
        <f t="shared" si="6"/>
        <v>IV</v>
      </c>
      <c r="S49" s="270" t="str">
        <f t="shared" si="7"/>
        <v>RIESGO ACEPTABLE</v>
      </c>
      <c r="T49" s="268" t="s">
        <v>308</v>
      </c>
      <c r="U49" s="268" t="s">
        <v>308</v>
      </c>
      <c r="V49" s="268" t="s">
        <v>308</v>
      </c>
      <c r="W49" s="274" t="s">
        <v>408</v>
      </c>
      <c r="X49" s="274" t="s">
        <v>123</v>
      </c>
    </row>
    <row r="50" spans="1:24" s="267" customFormat="1" ht="202.5" hidden="1" customHeight="1">
      <c r="A50" s="271">
        <v>47</v>
      </c>
      <c r="B50" s="1028"/>
      <c r="C50" s="1030"/>
      <c r="D50" s="1033"/>
      <c r="E50" s="271" t="s">
        <v>116</v>
      </c>
      <c r="F50" s="277" t="s">
        <v>409</v>
      </c>
      <c r="G50" s="281" t="s">
        <v>410</v>
      </c>
      <c r="H50" s="280" t="s">
        <v>411</v>
      </c>
      <c r="I50" s="280" t="s">
        <v>412</v>
      </c>
      <c r="J50" s="268" t="s">
        <v>316</v>
      </c>
      <c r="K50" s="280" t="s">
        <v>413</v>
      </c>
      <c r="L50" s="280" t="s">
        <v>414</v>
      </c>
      <c r="M50" s="266">
        <v>2</v>
      </c>
      <c r="N50" s="266">
        <v>2</v>
      </c>
      <c r="O50" s="266">
        <f t="shared" si="4"/>
        <v>4</v>
      </c>
      <c r="P50" s="268">
        <v>13</v>
      </c>
      <c r="Q50" s="271">
        <f t="shared" si="5"/>
        <v>52</v>
      </c>
      <c r="R50" s="270" t="str">
        <f t="shared" si="6"/>
        <v>III</v>
      </c>
      <c r="S50" s="270" t="str">
        <f t="shared" si="7"/>
        <v>RIESGO MEJORABLE</v>
      </c>
      <c r="T50" s="268" t="s">
        <v>308</v>
      </c>
      <c r="U50" s="268" t="s">
        <v>308</v>
      </c>
      <c r="V50" s="279" t="s">
        <v>308</v>
      </c>
      <c r="W50" s="283" t="s">
        <v>415</v>
      </c>
      <c r="X50" s="268" t="s">
        <v>308</v>
      </c>
    </row>
    <row r="51" spans="1:24" s="267" customFormat="1" ht="202.5" hidden="1" customHeight="1">
      <c r="A51" s="271">
        <v>48</v>
      </c>
      <c r="B51" s="1028"/>
      <c r="C51" s="1030"/>
      <c r="D51" s="1033"/>
      <c r="E51" s="274" t="s">
        <v>116</v>
      </c>
      <c r="F51" s="277" t="s">
        <v>416</v>
      </c>
      <c r="G51" s="281" t="s">
        <v>417</v>
      </c>
      <c r="H51" s="280" t="s">
        <v>418</v>
      </c>
      <c r="I51" s="280" t="s">
        <v>419</v>
      </c>
      <c r="J51" s="268" t="s">
        <v>123</v>
      </c>
      <c r="K51" s="280" t="s">
        <v>123</v>
      </c>
      <c r="L51" s="280" t="s">
        <v>420</v>
      </c>
      <c r="M51" s="266">
        <v>2</v>
      </c>
      <c r="N51" s="266">
        <v>1</v>
      </c>
      <c r="O51" s="266">
        <f t="shared" si="4"/>
        <v>2</v>
      </c>
      <c r="P51" s="268">
        <v>10</v>
      </c>
      <c r="Q51" s="271">
        <f t="shared" si="5"/>
        <v>20</v>
      </c>
      <c r="R51" s="270" t="str">
        <f t="shared" si="6"/>
        <v>IV</v>
      </c>
      <c r="S51" s="270" t="str">
        <f t="shared" si="7"/>
        <v>RIESGO ACEPTABLE</v>
      </c>
      <c r="T51" s="274" t="s">
        <v>123</v>
      </c>
      <c r="U51" s="274" t="s">
        <v>123</v>
      </c>
      <c r="V51" s="274" t="s">
        <v>123</v>
      </c>
      <c r="W51" s="274" t="s">
        <v>421</v>
      </c>
      <c r="X51" s="274" t="s">
        <v>123</v>
      </c>
    </row>
    <row r="52" spans="1:24" s="267" customFormat="1" ht="202.5" hidden="1" customHeight="1">
      <c r="A52" s="271">
        <v>49</v>
      </c>
      <c r="B52" s="1028"/>
      <c r="C52" s="1030"/>
      <c r="D52" s="1033"/>
      <c r="E52" s="274" t="s">
        <v>116</v>
      </c>
      <c r="F52" s="277" t="s">
        <v>416</v>
      </c>
      <c r="G52" s="284" t="s">
        <v>417</v>
      </c>
      <c r="H52" s="280" t="s">
        <v>422</v>
      </c>
      <c r="I52" s="280" t="s">
        <v>423</v>
      </c>
      <c r="J52" s="275" t="s">
        <v>424</v>
      </c>
      <c r="K52" s="280" t="s">
        <v>425</v>
      </c>
      <c r="L52" s="280" t="s">
        <v>420</v>
      </c>
      <c r="M52" s="266">
        <v>2</v>
      </c>
      <c r="N52" s="266">
        <v>2</v>
      </c>
      <c r="O52" s="266">
        <f t="shared" si="4"/>
        <v>4</v>
      </c>
      <c r="P52" s="268">
        <v>25</v>
      </c>
      <c r="Q52" s="271">
        <f t="shared" si="5"/>
        <v>100</v>
      </c>
      <c r="R52" s="270" t="str">
        <f t="shared" si="6"/>
        <v>III</v>
      </c>
      <c r="S52" s="270" t="str">
        <f t="shared" si="7"/>
        <v>RIESGO MEJORABLE</v>
      </c>
      <c r="T52" s="274" t="s">
        <v>123</v>
      </c>
      <c r="U52" s="274" t="s">
        <v>123</v>
      </c>
      <c r="V52" s="274" t="s">
        <v>426</v>
      </c>
      <c r="W52" s="274" t="s">
        <v>427</v>
      </c>
      <c r="X52" s="274" t="s">
        <v>123</v>
      </c>
    </row>
    <row r="53" spans="1:24" s="267" customFormat="1" ht="111" hidden="1" customHeight="1">
      <c r="A53" s="271">
        <v>50</v>
      </c>
      <c r="B53" s="1028"/>
      <c r="C53" s="1030"/>
      <c r="D53" s="1033"/>
      <c r="E53" s="271" t="s">
        <v>116</v>
      </c>
      <c r="F53" s="277" t="s">
        <v>397</v>
      </c>
      <c r="G53" s="281" t="s">
        <v>428</v>
      </c>
      <c r="H53" s="280" t="s">
        <v>429</v>
      </c>
      <c r="I53" s="280" t="s">
        <v>430</v>
      </c>
      <c r="J53" s="268" t="s">
        <v>316</v>
      </c>
      <c r="K53" s="280" t="s">
        <v>431</v>
      </c>
      <c r="L53" s="268" t="s">
        <v>316</v>
      </c>
      <c r="M53" s="266">
        <v>2</v>
      </c>
      <c r="N53" s="266">
        <v>2</v>
      </c>
      <c r="O53" s="266">
        <f t="shared" si="4"/>
        <v>4</v>
      </c>
      <c r="P53" s="268">
        <v>14</v>
      </c>
      <c r="Q53" s="271">
        <f t="shared" si="5"/>
        <v>56</v>
      </c>
      <c r="R53" s="270" t="str">
        <f t="shared" si="6"/>
        <v>III</v>
      </c>
      <c r="S53" s="270" t="str">
        <f t="shared" si="7"/>
        <v>RIESGO MEJORABLE</v>
      </c>
      <c r="T53" s="268" t="s">
        <v>308</v>
      </c>
      <c r="U53" s="268" t="s">
        <v>308</v>
      </c>
      <c r="V53" s="279" t="s">
        <v>308</v>
      </c>
      <c r="W53" s="283" t="s">
        <v>432</v>
      </c>
      <c r="X53" s="268" t="s">
        <v>308</v>
      </c>
    </row>
    <row r="54" spans="1:24" s="267" customFormat="1" ht="161.25" hidden="1" customHeight="1">
      <c r="A54" s="271">
        <v>51</v>
      </c>
      <c r="B54" s="1028"/>
      <c r="C54" s="1029" t="s">
        <v>433</v>
      </c>
      <c r="D54" s="1034" t="s">
        <v>434</v>
      </c>
      <c r="E54" s="271" t="s">
        <v>385</v>
      </c>
      <c r="F54" s="277" t="s">
        <v>356</v>
      </c>
      <c r="G54" s="282" t="s">
        <v>435</v>
      </c>
      <c r="H54" s="275" t="s">
        <v>436</v>
      </c>
      <c r="I54" s="268" t="s">
        <v>364</v>
      </c>
      <c r="J54" s="268" t="s">
        <v>316</v>
      </c>
      <c r="K54" s="268" t="s">
        <v>316</v>
      </c>
      <c r="L54" s="268" t="s">
        <v>437</v>
      </c>
      <c r="M54" s="266">
        <v>2</v>
      </c>
      <c r="N54" s="266">
        <v>2</v>
      </c>
      <c r="O54" s="266">
        <f t="shared" si="4"/>
        <v>4</v>
      </c>
      <c r="P54" s="268">
        <v>10</v>
      </c>
      <c r="Q54" s="271">
        <f t="shared" si="5"/>
        <v>40</v>
      </c>
      <c r="R54" s="270" t="str">
        <f t="shared" si="6"/>
        <v>III</v>
      </c>
      <c r="S54" s="270" t="str">
        <f t="shared" si="7"/>
        <v>RIESGO MEJORABLE</v>
      </c>
      <c r="T54" s="268" t="s">
        <v>308</v>
      </c>
      <c r="U54" s="268" t="s">
        <v>308</v>
      </c>
      <c r="V54" s="268" t="s">
        <v>308</v>
      </c>
      <c r="W54" s="1040" t="s">
        <v>438</v>
      </c>
      <c r="X54" s="268" t="s">
        <v>439</v>
      </c>
    </row>
    <row r="55" spans="1:24" s="267" customFormat="1" ht="141" hidden="1" customHeight="1">
      <c r="A55" s="271">
        <v>52</v>
      </c>
      <c r="B55" s="1028"/>
      <c r="C55" s="1030"/>
      <c r="D55" s="1035"/>
      <c r="E55" s="271" t="s">
        <v>385</v>
      </c>
      <c r="F55" s="277" t="s">
        <v>440</v>
      </c>
      <c r="G55" s="281" t="s">
        <v>441</v>
      </c>
      <c r="H55" s="280" t="s">
        <v>442</v>
      </c>
      <c r="I55" s="280" t="s">
        <v>443</v>
      </c>
      <c r="J55" s="275" t="s">
        <v>308</v>
      </c>
      <c r="K55" s="280" t="s">
        <v>444</v>
      </c>
      <c r="L55" s="280" t="s">
        <v>445</v>
      </c>
      <c r="M55" s="266">
        <v>2</v>
      </c>
      <c r="N55" s="266">
        <v>2</v>
      </c>
      <c r="O55" s="266">
        <f t="shared" si="4"/>
        <v>4</v>
      </c>
      <c r="P55" s="268">
        <v>25</v>
      </c>
      <c r="Q55" s="271">
        <f t="shared" si="5"/>
        <v>100</v>
      </c>
      <c r="R55" s="270" t="str">
        <f t="shared" si="6"/>
        <v>III</v>
      </c>
      <c r="S55" s="270" t="str">
        <f t="shared" si="7"/>
        <v>RIESGO MEJORABLE</v>
      </c>
      <c r="T55" s="268" t="s">
        <v>308</v>
      </c>
      <c r="U55" s="268" t="s">
        <v>308</v>
      </c>
      <c r="V55" s="279" t="s">
        <v>308</v>
      </c>
      <c r="W55" s="1041"/>
      <c r="X55" s="268" t="s">
        <v>446</v>
      </c>
    </row>
    <row r="56" spans="1:24" s="267" customFormat="1" ht="204.75" hidden="1" customHeight="1">
      <c r="A56" s="271">
        <v>53</v>
      </c>
      <c r="B56" s="1028"/>
      <c r="C56" s="1029" t="s">
        <v>447</v>
      </c>
      <c r="D56" s="1033" t="s">
        <v>448</v>
      </c>
      <c r="E56" s="271" t="s">
        <v>116</v>
      </c>
      <c r="F56" s="277" t="s">
        <v>449</v>
      </c>
      <c r="G56" s="281" t="s">
        <v>450</v>
      </c>
      <c r="H56" s="280" t="s">
        <v>451</v>
      </c>
      <c r="I56" s="280" t="s">
        <v>452</v>
      </c>
      <c r="J56" s="275" t="s">
        <v>453</v>
      </c>
      <c r="K56" s="280" t="s">
        <v>454</v>
      </c>
      <c r="L56" s="280" t="s">
        <v>455</v>
      </c>
      <c r="M56" s="274">
        <v>2</v>
      </c>
      <c r="N56" s="274">
        <v>3</v>
      </c>
      <c r="O56" s="266">
        <f t="shared" si="4"/>
        <v>6</v>
      </c>
      <c r="P56" s="274">
        <v>10</v>
      </c>
      <c r="Q56" s="271">
        <f t="shared" si="5"/>
        <v>60</v>
      </c>
      <c r="R56" s="270" t="str">
        <f t="shared" si="6"/>
        <v>III</v>
      </c>
      <c r="S56" s="270" t="str">
        <f t="shared" si="7"/>
        <v>RIESGO MEJORABLE</v>
      </c>
      <c r="T56" s="268" t="s">
        <v>308</v>
      </c>
      <c r="U56" s="268" t="s">
        <v>308</v>
      </c>
      <c r="V56" s="279" t="s">
        <v>308</v>
      </c>
      <c r="W56" s="278" t="s">
        <v>456</v>
      </c>
      <c r="X56" s="268" t="s">
        <v>308</v>
      </c>
    </row>
    <row r="57" spans="1:24" s="267" customFormat="1" ht="134.25" hidden="1" customHeight="1">
      <c r="A57" s="271">
        <v>54</v>
      </c>
      <c r="B57" s="1028"/>
      <c r="C57" s="1030"/>
      <c r="D57" s="1033"/>
      <c r="E57" s="271" t="s">
        <v>116</v>
      </c>
      <c r="F57" s="277" t="s">
        <v>440</v>
      </c>
      <c r="G57" s="281" t="s">
        <v>457</v>
      </c>
      <c r="H57" s="280" t="s">
        <v>458</v>
      </c>
      <c r="I57" s="280" t="s">
        <v>459</v>
      </c>
      <c r="J57" s="275" t="s">
        <v>460</v>
      </c>
      <c r="K57" s="280" t="s">
        <v>461</v>
      </c>
      <c r="L57" s="280" t="s">
        <v>462</v>
      </c>
      <c r="M57" s="274">
        <v>2</v>
      </c>
      <c r="N57" s="274">
        <v>3</v>
      </c>
      <c r="O57" s="266">
        <f t="shared" si="4"/>
        <v>6</v>
      </c>
      <c r="P57" s="274">
        <v>10</v>
      </c>
      <c r="Q57" s="271">
        <f t="shared" si="5"/>
        <v>60</v>
      </c>
      <c r="R57" s="270" t="str">
        <f t="shared" si="6"/>
        <v>III</v>
      </c>
      <c r="S57" s="270" t="str">
        <f t="shared" si="7"/>
        <v>RIESGO MEJORABLE</v>
      </c>
      <c r="T57" s="268" t="s">
        <v>308</v>
      </c>
      <c r="U57" s="268" t="s">
        <v>308</v>
      </c>
      <c r="V57" s="279" t="s">
        <v>308</v>
      </c>
      <c r="W57" s="274" t="s">
        <v>463</v>
      </c>
      <c r="X57" s="268" t="s">
        <v>308</v>
      </c>
    </row>
    <row r="58" spans="1:24" s="267" customFormat="1" ht="111" hidden="1" customHeight="1">
      <c r="A58" s="271">
        <v>55</v>
      </c>
      <c r="B58" s="1028"/>
      <c r="C58" s="1030"/>
      <c r="D58" s="1033"/>
      <c r="E58" s="271" t="s">
        <v>116</v>
      </c>
      <c r="F58" s="277" t="s">
        <v>440</v>
      </c>
      <c r="G58" s="281" t="s">
        <v>464</v>
      </c>
      <c r="H58" s="280" t="s">
        <v>465</v>
      </c>
      <c r="I58" s="280" t="s">
        <v>466</v>
      </c>
      <c r="J58" s="275" t="s">
        <v>460</v>
      </c>
      <c r="K58" s="280" t="s">
        <v>461</v>
      </c>
      <c r="L58" s="280" t="s">
        <v>462</v>
      </c>
      <c r="M58" s="274">
        <v>2</v>
      </c>
      <c r="N58" s="274">
        <v>3</v>
      </c>
      <c r="O58" s="266">
        <f t="shared" si="4"/>
        <v>6</v>
      </c>
      <c r="P58" s="274">
        <v>10</v>
      </c>
      <c r="Q58" s="271">
        <f t="shared" si="5"/>
        <v>60</v>
      </c>
      <c r="R58" s="270" t="str">
        <f t="shared" si="6"/>
        <v>III</v>
      </c>
      <c r="S58" s="270" t="str">
        <f t="shared" si="7"/>
        <v>RIESGO MEJORABLE</v>
      </c>
      <c r="T58" s="268" t="s">
        <v>308</v>
      </c>
      <c r="U58" s="268" t="s">
        <v>308</v>
      </c>
      <c r="V58" s="279" t="s">
        <v>308</v>
      </c>
      <c r="W58" s="274" t="s">
        <v>463</v>
      </c>
      <c r="X58" s="268" t="s">
        <v>308</v>
      </c>
    </row>
    <row r="59" spans="1:24" s="267" customFormat="1" ht="218.25" hidden="1" customHeight="1">
      <c r="A59" s="271">
        <v>56</v>
      </c>
      <c r="B59" s="1028"/>
      <c r="C59" s="1030"/>
      <c r="D59" s="1033"/>
      <c r="E59" s="271" t="s">
        <v>116</v>
      </c>
      <c r="F59" s="277" t="s">
        <v>356</v>
      </c>
      <c r="G59" s="281" t="s">
        <v>410</v>
      </c>
      <c r="H59" s="280" t="s">
        <v>467</v>
      </c>
      <c r="I59" s="280" t="s">
        <v>468</v>
      </c>
      <c r="J59" s="275" t="s">
        <v>460</v>
      </c>
      <c r="K59" s="275" t="s">
        <v>460</v>
      </c>
      <c r="L59" s="280" t="s">
        <v>462</v>
      </c>
      <c r="M59" s="274">
        <v>1</v>
      </c>
      <c r="N59" s="274">
        <v>3</v>
      </c>
      <c r="O59" s="266">
        <f t="shared" si="4"/>
        <v>3</v>
      </c>
      <c r="P59" s="274">
        <v>25</v>
      </c>
      <c r="Q59" s="271">
        <f t="shared" si="5"/>
        <v>75</v>
      </c>
      <c r="R59" s="270" t="str">
        <f t="shared" si="6"/>
        <v>III</v>
      </c>
      <c r="S59" s="270" t="str">
        <f t="shared" si="7"/>
        <v>RIESGO MEJORABLE</v>
      </c>
      <c r="T59" s="268" t="s">
        <v>308</v>
      </c>
      <c r="U59" s="268" t="s">
        <v>308</v>
      </c>
      <c r="V59" s="279" t="s">
        <v>308</v>
      </c>
      <c r="W59" s="274" t="s">
        <v>469</v>
      </c>
      <c r="X59" s="268" t="s">
        <v>308</v>
      </c>
    </row>
    <row r="60" spans="1:24" s="267" customFormat="1" ht="150.75" hidden="1" customHeight="1">
      <c r="A60" s="271">
        <v>57</v>
      </c>
      <c r="B60" s="1028"/>
      <c r="C60" s="1032"/>
      <c r="D60" s="1033"/>
      <c r="E60" s="271" t="s">
        <v>116</v>
      </c>
      <c r="F60" s="277" t="s">
        <v>449</v>
      </c>
      <c r="G60" s="281" t="s">
        <v>470</v>
      </c>
      <c r="H60" s="280" t="s">
        <v>471</v>
      </c>
      <c r="I60" s="280" t="s">
        <v>452</v>
      </c>
      <c r="J60" s="275" t="s">
        <v>460</v>
      </c>
      <c r="K60" s="280" t="s">
        <v>472</v>
      </c>
      <c r="L60" s="280" t="s">
        <v>462</v>
      </c>
      <c r="M60" s="274">
        <v>2</v>
      </c>
      <c r="N60" s="274">
        <v>1</v>
      </c>
      <c r="O60" s="266">
        <f t="shared" si="4"/>
        <v>2</v>
      </c>
      <c r="P60" s="274">
        <v>10</v>
      </c>
      <c r="Q60" s="271">
        <f t="shared" si="5"/>
        <v>20</v>
      </c>
      <c r="R60" s="270" t="str">
        <f t="shared" si="6"/>
        <v>IV</v>
      </c>
      <c r="S60" s="270" t="str">
        <f t="shared" si="7"/>
        <v>RIESGO ACEPTABLE</v>
      </c>
      <c r="T60" s="268" t="s">
        <v>308</v>
      </c>
      <c r="U60" s="268" t="s">
        <v>308</v>
      </c>
      <c r="V60" s="279" t="s">
        <v>308</v>
      </c>
      <c r="W60" s="278" t="s">
        <v>456</v>
      </c>
      <c r="X60" s="268" t="s">
        <v>308</v>
      </c>
    </row>
    <row r="61" spans="1:24" s="267" customFormat="1" ht="242.25" customHeight="1">
      <c r="A61" s="271">
        <v>58</v>
      </c>
      <c r="B61" s="1028"/>
      <c r="C61" s="412" t="s">
        <v>473</v>
      </c>
      <c r="D61" s="268" t="s">
        <v>474</v>
      </c>
      <c r="E61" s="271" t="s">
        <v>385</v>
      </c>
      <c r="F61" s="277" t="s">
        <v>475</v>
      </c>
      <c r="G61" s="276" t="s">
        <v>476</v>
      </c>
      <c r="H61" s="275" t="s">
        <v>477</v>
      </c>
      <c r="I61" s="268" t="s">
        <v>478</v>
      </c>
      <c r="J61" s="274" t="s">
        <v>123</v>
      </c>
      <c r="K61" s="273" t="s">
        <v>479</v>
      </c>
      <c r="L61" s="272" t="s">
        <v>480</v>
      </c>
      <c r="M61" s="271">
        <v>1</v>
      </c>
      <c r="N61" s="271">
        <v>1</v>
      </c>
      <c r="O61" s="271">
        <f t="shared" si="4"/>
        <v>1</v>
      </c>
      <c r="P61" s="268">
        <v>10</v>
      </c>
      <c r="Q61" s="271">
        <f t="shared" si="5"/>
        <v>10</v>
      </c>
      <c r="R61" s="270" t="str">
        <f t="shared" si="6"/>
        <v>IV</v>
      </c>
      <c r="S61" s="270" t="str">
        <f t="shared" si="7"/>
        <v>RIESGO ACEPTABLE</v>
      </c>
      <c r="T61" s="268" t="s">
        <v>308</v>
      </c>
      <c r="U61" s="268" t="s">
        <v>308</v>
      </c>
      <c r="V61" s="268" t="s">
        <v>481</v>
      </c>
      <c r="W61" s="268" t="s">
        <v>482</v>
      </c>
      <c r="X61" s="268" t="s">
        <v>308</v>
      </c>
    </row>
  </sheetData>
  <autoFilter ref="A3:X61" xr:uid="{E77EBB68-C3DE-4DA2-BFD8-5A44910F670C}">
    <filterColumn colId="5">
      <filters>
        <filter val="CONDICIONES DE SEGURIDAD - VIAL"/>
      </filters>
    </filterColumn>
  </autoFilter>
  <mergeCells count="43">
    <mergeCell ref="W54:W55"/>
    <mergeCell ref="B2:B3"/>
    <mergeCell ref="C2:C3"/>
    <mergeCell ref="D2:D3"/>
    <mergeCell ref="E2:E3"/>
    <mergeCell ref="F2:I2"/>
    <mergeCell ref="J2:L2"/>
    <mergeCell ref="M2:R2"/>
    <mergeCell ref="T2:X2"/>
    <mergeCell ref="B26:B36"/>
    <mergeCell ref="C26:C36"/>
    <mergeCell ref="D26:D36"/>
    <mergeCell ref="F27:F29"/>
    <mergeCell ref="F31:F32"/>
    <mergeCell ref="F33:F35"/>
    <mergeCell ref="A2:A3"/>
    <mergeCell ref="B37:B47"/>
    <mergeCell ref="C37:C47"/>
    <mergeCell ref="D37:D47"/>
    <mergeCell ref="F38:F40"/>
    <mergeCell ref="F42:F43"/>
    <mergeCell ref="F44:F46"/>
    <mergeCell ref="B15:B25"/>
    <mergeCell ref="C15:C25"/>
    <mergeCell ref="D15:D25"/>
    <mergeCell ref="F16:F18"/>
    <mergeCell ref="F20:F21"/>
    <mergeCell ref="F22:F24"/>
    <mergeCell ref="B48:B61"/>
    <mergeCell ref="C56:C60"/>
    <mergeCell ref="D56:D60"/>
    <mergeCell ref="C48:C53"/>
    <mergeCell ref="D48:D53"/>
    <mergeCell ref="C54:C55"/>
    <mergeCell ref="D54:D55"/>
    <mergeCell ref="A1:D1"/>
    <mergeCell ref="E1:W1"/>
    <mergeCell ref="B4:B14"/>
    <mergeCell ref="C4:C14"/>
    <mergeCell ref="D4:D14"/>
    <mergeCell ref="F5:F7"/>
    <mergeCell ref="F9:F10"/>
    <mergeCell ref="F11:F13"/>
  </mergeCells>
  <conditionalFormatting sqref="R4:R49">
    <cfRule type="cellIs" dxfId="699" priority="1" operator="equal">
      <formula xml:space="preserve"> "BAJO"</formula>
    </cfRule>
    <cfRule type="cellIs" dxfId="698" priority="2" operator="equal">
      <formula xml:space="preserve"> "MEDIO"</formula>
    </cfRule>
    <cfRule type="cellIs" dxfId="697" priority="3" operator="equal">
      <formula xml:space="preserve"> "ALTO"</formula>
    </cfRule>
    <cfRule type="cellIs" dxfId="696" priority="4" operator="equal">
      <formula xml:space="preserve"> "MUY ALTO"</formula>
    </cfRule>
  </conditionalFormatting>
  <conditionalFormatting sqref="R50:R61">
    <cfRule type="cellIs" dxfId="695" priority="17" operator="equal">
      <formula xml:space="preserve"> "ALTO"</formula>
    </cfRule>
    <cfRule type="cellIs" dxfId="694" priority="18" operator="equal">
      <formula xml:space="preserve"> "MUY ALTO"</formula>
    </cfRule>
    <cfRule type="cellIs" dxfId="693" priority="15" operator="equal">
      <formula xml:space="preserve"> "BAJO"</formula>
    </cfRule>
    <cfRule type="cellIs" dxfId="692" priority="16" operator="equal">
      <formula xml:space="preserve"> "MEDIO"</formula>
    </cfRule>
  </conditionalFormatting>
  <conditionalFormatting sqref="R52">
    <cfRule type="cellIs" dxfId="691" priority="8" operator="equal">
      <formula xml:space="preserve"> "BAJO"</formula>
    </cfRule>
    <cfRule type="cellIs" dxfId="690" priority="9" operator="equal">
      <formula xml:space="preserve"> "MEDIO"</formula>
    </cfRule>
    <cfRule type="cellIs" dxfId="689" priority="10" operator="equal">
      <formula xml:space="preserve"> "ALTO"</formula>
    </cfRule>
    <cfRule type="cellIs" dxfId="688" priority="11" operator="equal">
      <formula xml:space="preserve"> "MUY ALTO"</formula>
    </cfRule>
  </conditionalFormatting>
  <conditionalFormatting sqref="S4:S5 S7:S14">
    <cfRule type="cellIs" dxfId="687" priority="35" operator="equal">
      <formula xml:space="preserve"> "RIESGO ACEPTABLE"</formula>
    </cfRule>
    <cfRule type="cellIs" dxfId="686" priority="36" operator="equal">
      <formula xml:space="preserve"> "RIESGO MEJORABLE"</formula>
    </cfRule>
    <cfRule type="cellIs" dxfId="685" priority="37" operator="equal">
      <formula xml:space="preserve"> "RIESGO NO ACEPTABLE"</formula>
    </cfRule>
    <cfRule type="containsText" dxfId="684" priority="34" operator="containsText" text="RIESGO ACEPTABLE CON CONTROL ESPECIFICO">
      <formula>NOT(ISERROR(SEARCH("RIESGO ACEPTABLE CON CONTROL ESPECIFICO",S4)))</formula>
    </cfRule>
  </conditionalFormatting>
  <conditionalFormatting sqref="S15:S17">
    <cfRule type="cellIs" dxfId="683" priority="23" operator="equal">
      <formula xml:space="preserve"> "RIESGO ACEPTABLE"</formula>
    </cfRule>
    <cfRule type="cellIs" dxfId="682" priority="24" operator="equal">
      <formula xml:space="preserve"> "RIESGO MEJORABLE"</formula>
    </cfRule>
    <cfRule type="cellIs" dxfId="681" priority="25" operator="equal">
      <formula xml:space="preserve"> "RIESGO NO ACEPTABLE"</formula>
    </cfRule>
  </conditionalFormatting>
  <conditionalFormatting sqref="S18:S25">
    <cfRule type="cellIs" dxfId="680" priority="27" operator="equal">
      <formula xml:space="preserve"> "RIESGO ACEPTABLE"</formula>
    </cfRule>
    <cfRule type="cellIs" dxfId="679" priority="28" operator="equal">
      <formula xml:space="preserve"> "RIESGO MEJORABLE"</formula>
    </cfRule>
    <cfRule type="cellIs" dxfId="678" priority="29" operator="equal">
      <formula xml:space="preserve"> "RIESGO NO ACEPTABLE"</formula>
    </cfRule>
  </conditionalFormatting>
  <conditionalFormatting sqref="S20:S21">
    <cfRule type="containsText" dxfId="677" priority="26" operator="containsText" text="RIESGO ACEPTABLE CON CONTROL ESPECIFICO">
      <formula>NOT(ISERROR(SEARCH("RIESGO ACEPTABLE CON CONTROL ESPECIFICO",S20)))</formula>
    </cfRule>
  </conditionalFormatting>
  <conditionalFormatting sqref="S26:S49">
    <cfRule type="cellIs" dxfId="676" priority="5" operator="equal">
      <formula xml:space="preserve"> "RIESGO ACEPTABLE"</formula>
    </cfRule>
    <cfRule type="cellIs" dxfId="675" priority="6" operator="equal">
      <formula xml:space="preserve"> "RIESGO MEJORABLE"</formula>
    </cfRule>
    <cfRule type="cellIs" dxfId="674" priority="7" operator="equal">
      <formula xml:space="preserve"> "RIESGO NO ACEPTABLE"</formula>
    </cfRule>
  </conditionalFormatting>
  <conditionalFormatting sqref="S50:S52">
    <cfRule type="cellIs" dxfId="673" priority="20" operator="equal">
      <formula xml:space="preserve"> "RIESGO ACEPTABLE"</formula>
    </cfRule>
    <cfRule type="cellIs" dxfId="672" priority="21" operator="equal">
      <formula xml:space="preserve"> "RIESGO MEJORABLE"</formula>
    </cfRule>
    <cfRule type="cellIs" dxfId="671" priority="22" operator="equal">
      <formula xml:space="preserve"> "RIESGO NO ACEPTABLE"</formula>
    </cfRule>
  </conditionalFormatting>
  <conditionalFormatting sqref="S52">
    <cfRule type="cellIs" dxfId="670" priority="12" operator="equal">
      <formula xml:space="preserve"> "RIESGO ACEPTABLE"</formula>
    </cfRule>
    <cfRule type="cellIs" dxfId="669" priority="13" operator="equal">
      <formula xml:space="preserve"> "RIESGO MEJORABLE"</formula>
    </cfRule>
    <cfRule type="cellIs" dxfId="668" priority="14" operator="equal">
      <formula xml:space="preserve"> "RIESGO NO ACEPTABLE"</formula>
    </cfRule>
    <cfRule type="containsText" dxfId="667" priority="19" operator="containsText" text="RIESGO ACEPTABLE CON CONTROL ESPECIFICO">
      <formula>NOT(ISERROR(SEARCH("RIESGO ACEPTABLE CON CONTROL ESPECIFICO",S52)))</formula>
    </cfRule>
  </conditionalFormatting>
  <conditionalFormatting sqref="S53:S54">
    <cfRule type="cellIs" dxfId="666" priority="31" operator="equal">
      <formula xml:space="preserve"> "RIESGO ACEPTABLE"</formula>
    </cfRule>
    <cfRule type="cellIs" dxfId="665" priority="32" operator="equal">
      <formula xml:space="preserve"> "RIESGO MEJORABLE"</formula>
    </cfRule>
    <cfRule type="cellIs" dxfId="664" priority="33" operator="equal">
      <formula xml:space="preserve"> "RIESGO NO ACEPTABLE"</formula>
    </cfRule>
  </conditionalFormatting>
  <conditionalFormatting sqref="S54">
    <cfRule type="containsText" dxfId="663" priority="30" operator="containsText" text="RIESGO ACEPTABLE CON CONTROL ESPECIFICO">
      <formula>NOT(ISERROR(SEARCH("RIESGO ACEPTABLE CON CONTROL ESPECIFICO",S54)))</formula>
    </cfRule>
  </conditionalFormatting>
  <dataValidations count="7">
    <dataValidation type="list" allowBlank="1" showErrorMessage="1" sqref="P56:P60" xr:uid="{14AE4375-408F-43AA-99B0-E9C6A9BFD97F}">
      <formula1>"10,25,60,100"</formula1>
    </dataValidation>
    <dataValidation type="list" allowBlank="1" showErrorMessage="1" sqref="M56:M60" xr:uid="{4E3C4163-9FCA-4D1D-BA31-D9D972047DF0}">
      <formula1>"1,2,4,6"</formula1>
    </dataValidation>
    <dataValidation type="list" allowBlank="1" showErrorMessage="1" sqref="N56:N60" xr:uid="{7DEB74FC-137B-4F21-BEE4-D4992355A35E}">
      <formula1>"1,2,3,4"</formula1>
    </dataValidation>
    <dataValidation type="list" allowBlank="1" showInputMessage="1" showErrorMessage="1" sqref="E55:E60 E48:E53" xr:uid="{3DC9356A-9DFF-4991-AE5C-970B53C6B01A}">
      <formula1>"SI,NO"</formula1>
    </dataValidation>
    <dataValidation type="list" allowBlank="1" showInputMessage="1" showErrorMessage="1" sqref="M25:M30 M36:M41 M14:M19 M4:M8 M47:M55" xr:uid="{00000000-0002-0000-0100-000002000000}">
      <formula1>"2,6,10"</formula1>
    </dataValidation>
    <dataValidation type="list" allowBlank="1" showInputMessage="1" showErrorMessage="1" sqref="N25:N30 N36:N41 N14:N19 N4:N8 N47:N55" xr:uid="{00000000-0002-0000-0100-000001000000}">
      <formula1>"1,2,3,4"</formula1>
    </dataValidation>
    <dataValidation type="list" allowBlank="1" showInputMessage="1" showErrorMessage="1" sqref="P27:P30 P4:P8 P16:P19 P38:P41" xr:uid="{00000000-0002-0000-0100-000000000000}">
      <formula1>"10,25,60,100"</formula1>
    </dataValidation>
  </dataValidations>
  <pageMargins left="0.70866141732283472" right="0.70866141732283472" top="0.74803149606299213" bottom="0.74803149606299213" header="0.31496062992125984" footer="0.31496062992125984"/>
  <pageSetup scale="16" orientation="portrait" r:id="rId1"/>
  <headerFooter>
    <oddFooter>&amp;LProcesos Estratégicos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C3A94-D9B2-4B38-8F2D-5E5A08730EF5}">
  <sheetPr filterMode="1">
    <tabColor theme="4" tint="-0.249977111117893"/>
  </sheetPr>
  <dimension ref="A1:X144"/>
  <sheetViews>
    <sheetView showGridLines="0" view="pageBreakPreview" topLeftCell="D1" zoomScale="60" zoomScaleNormal="56" workbookViewId="0">
      <selection activeCell="F2" sqref="F2:I2"/>
    </sheetView>
  </sheetViews>
  <sheetFormatPr baseColWidth="10" defaultColWidth="11.42578125" defaultRowHeight="15"/>
  <cols>
    <col min="1" max="1" width="6" customWidth="1"/>
    <col min="2" max="2" width="14.85546875" customWidth="1"/>
    <col min="3" max="3" width="20" customWidth="1"/>
    <col min="4" max="4" width="46.28515625" customWidth="1"/>
    <col min="5" max="5" width="5.85546875" customWidth="1"/>
    <col min="6" max="7" width="26.42578125" customWidth="1"/>
    <col min="8" max="8" width="31.7109375" customWidth="1"/>
    <col min="9" max="9" width="31.85546875" customWidth="1"/>
    <col min="10" max="10" width="35.42578125" customWidth="1"/>
    <col min="11" max="11" width="38.42578125" customWidth="1"/>
    <col min="12" max="12" width="42.42578125" customWidth="1"/>
    <col min="13" max="15" width="7.42578125" customWidth="1"/>
    <col min="16" max="17" width="7.28515625" customWidth="1"/>
    <col min="18" max="18" width="16.140625" customWidth="1"/>
    <col min="19" max="19" width="19.140625" customWidth="1"/>
    <col min="20" max="20" width="18.7109375" customWidth="1"/>
    <col min="21" max="21" width="21.42578125" customWidth="1"/>
    <col min="22" max="22" width="31.42578125" customWidth="1"/>
    <col min="23" max="24" width="19.42578125" customWidth="1"/>
  </cols>
  <sheetData>
    <row r="1" spans="1:24" s="265" customFormat="1" ht="68.25" customHeight="1">
      <c r="A1" s="698" t="s">
        <v>1091</v>
      </c>
      <c r="B1" s="698"/>
      <c r="C1" s="698"/>
      <c r="D1" s="1045" t="s">
        <v>271</v>
      </c>
      <c r="E1" s="1045"/>
      <c r="F1" s="1045"/>
      <c r="G1" s="1045"/>
      <c r="H1" s="1045"/>
      <c r="I1" s="1045"/>
      <c r="J1" s="1045"/>
      <c r="K1" s="1045"/>
      <c r="L1" s="1045"/>
      <c r="M1" s="1045"/>
      <c r="N1" s="1045"/>
      <c r="O1" s="1045"/>
      <c r="P1" s="1045"/>
      <c r="Q1" s="1045"/>
      <c r="R1" s="1045"/>
      <c r="S1" s="1045"/>
      <c r="T1" s="1045"/>
      <c r="U1" s="1045"/>
      <c r="V1" s="1045"/>
      <c r="W1" s="1046"/>
      <c r="X1" s="1046"/>
    </row>
    <row r="2" spans="1:24" s="265" customFormat="1" ht="60.75" customHeight="1">
      <c r="A2" s="1038" t="s">
        <v>7</v>
      </c>
      <c r="B2" s="1038" t="s">
        <v>272</v>
      </c>
      <c r="C2" s="1038" t="s">
        <v>273</v>
      </c>
      <c r="D2" s="1038" t="s">
        <v>25</v>
      </c>
      <c r="E2" s="1066" t="s">
        <v>274</v>
      </c>
      <c r="F2" s="1044" t="s">
        <v>275</v>
      </c>
      <c r="G2" s="1044"/>
      <c r="H2" s="1044"/>
      <c r="I2" s="1044"/>
      <c r="J2" s="1044" t="s">
        <v>276</v>
      </c>
      <c r="K2" s="1044"/>
      <c r="L2" s="1044"/>
      <c r="M2" s="1044" t="s">
        <v>277</v>
      </c>
      <c r="N2" s="1044"/>
      <c r="O2" s="1044"/>
      <c r="P2" s="1044"/>
      <c r="Q2" s="1044"/>
      <c r="R2" s="1044"/>
      <c r="S2" s="694" t="s">
        <v>278</v>
      </c>
      <c r="T2" s="1044" t="s">
        <v>279</v>
      </c>
      <c r="U2" s="1044"/>
      <c r="V2" s="1044"/>
      <c r="W2" s="1044"/>
      <c r="X2" s="1044"/>
    </row>
    <row r="3" spans="1:24" s="301" customFormat="1" ht="131.25" customHeight="1">
      <c r="A3" s="1039"/>
      <c r="B3" s="1039"/>
      <c r="C3" s="1039"/>
      <c r="D3" s="1039"/>
      <c r="E3" s="1042"/>
      <c r="F3" s="302" t="s">
        <v>280</v>
      </c>
      <c r="G3" s="302" t="s">
        <v>281</v>
      </c>
      <c r="H3" s="302" t="s">
        <v>282</v>
      </c>
      <c r="I3" s="302" t="s">
        <v>283</v>
      </c>
      <c r="J3" s="302" t="s">
        <v>281</v>
      </c>
      <c r="K3" s="302" t="s">
        <v>284</v>
      </c>
      <c r="L3" s="302" t="s">
        <v>285</v>
      </c>
      <c r="M3" s="302" t="s">
        <v>286</v>
      </c>
      <c r="N3" s="302" t="s">
        <v>287</v>
      </c>
      <c r="O3" s="302" t="s">
        <v>288</v>
      </c>
      <c r="P3" s="302" t="s">
        <v>289</v>
      </c>
      <c r="Q3" s="302" t="s">
        <v>290</v>
      </c>
      <c r="R3" s="302" t="s">
        <v>291</v>
      </c>
      <c r="S3" s="303" t="s">
        <v>292</v>
      </c>
      <c r="T3" s="302" t="s">
        <v>293</v>
      </c>
      <c r="U3" s="302" t="s">
        <v>294</v>
      </c>
      <c r="V3" s="302" t="s">
        <v>295</v>
      </c>
      <c r="W3" s="302" t="s">
        <v>296</v>
      </c>
      <c r="X3" s="302" t="s">
        <v>297</v>
      </c>
    </row>
    <row r="4" spans="1:24" s="319" customFormat="1" ht="111" hidden="1" customHeight="1">
      <c r="A4" s="271">
        <v>1</v>
      </c>
      <c r="B4" s="1028" t="s">
        <v>483</v>
      </c>
      <c r="C4" s="1028" t="s">
        <v>484</v>
      </c>
      <c r="D4" s="1031" t="s">
        <v>485</v>
      </c>
      <c r="E4" s="271" t="s">
        <v>116</v>
      </c>
      <c r="F4" s="1055" t="s">
        <v>301</v>
      </c>
      <c r="G4" s="1047" t="s">
        <v>398</v>
      </c>
      <c r="H4" s="275" t="s">
        <v>303</v>
      </c>
      <c r="I4" s="275" t="s">
        <v>304</v>
      </c>
      <c r="J4" s="275" t="s">
        <v>486</v>
      </c>
      <c r="K4" s="275" t="s">
        <v>487</v>
      </c>
      <c r="L4" s="275" t="s">
        <v>488</v>
      </c>
      <c r="M4" s="266">
        <v>2</v>
      </c>
      <c r="N4" s="266">
        <v>1</v>
      </c>
      <c r="O4" s="266">
        <f t="shared" ref="O4:O35" si="0">M4*N4</f>
        <v>2</v>
      </c>
      <c r="P4" s="266">
        <v>10</v>
      </c>
      <c r="Q4" s="271">
        <f t="shared" ref="Q4:Q35" si="1">O4*P4</f>
        <v>20</v>
      </c>
      <c r="R4" s="270" t="str">
        <f t="shared" ref="R4:R35" si="2">IF(AND(Q4&gt;=0,Q4&lt;=20),"IV",IF(AND(Q4&lt;=120,Q4&gt;=40),"III",IF(AND(Q4&gt;=150,Q4&lt;=500),"II",IF(AND(Q4&gt;=600,Q4&lt;=4000),"I"))))</f>
        <v>IV</v>
      </c>
      <c r="S4" s="270" t="str">
        <f t="shared" ref="S4:S35" si="3">IF(AND(Q4&gt;=0,Q4&lt;=20),"RIESGO ACEPTABLE",IF(AND(Q4&gt;=40,Q4&lt;=120),"RIESGO MEJORABLE",IF(AND(Q4&gt;=150,Q4&lt;=500),"RIESGO ACEPTABLE CON CONTROL ESPECIFICO",IF(AND(Q4&gt;=600,Q4&lt;=4000),"RIESGO NO ACEPTABLE"))))</f>
        <v>RIESGO ACEPTABLE</v>
      </c>
      <c r="T4" s="268" t="s">
        <v>308</v>
      </c>
      <c r="U4" s="268" t="s">
        <v>308</v>
      </c>
      <c r="V4" s="295" t="s">
        <v>309</v>
      </c>
      <c r="W4" s="295" t="s">
        <v>310</v>
      </c>
      <c r="X4" s="268" t="s">
        <v>311</v>
      </c>
    </row>
    <row r="5" spans="1:24" s="319" customFormat="1" ht="111" hidden="1" customHeight="1">
      <c r="A5" s="271">
        <v>2</v>
      </c>
      <c r="B5" s="1028"/>
      <c r="C5" s="1028"/>
      <c r="D5" s="1031"/>
      <c r="E5" s="321" t="s">
        <v>116</v>
      </c>
      <c r="F5" s="1056"/>
      <c r="G5" s="1048"/>
      <c r="H5" s="275" t="s">
        <v>489</v>
      </c>
      <c r="I5" s="275" t="s">
        <v>400</v>
      </c>
      <c r="J5" s="275" t="s">
        <v>326</v>
      </c>
      <c r="K5" s="275" t="s">
        <v>490</v>
      </c>
      <c r="L5" s="275" t="s">
        <v>491</v>
      </c>
      <c r="M5" s="266">
        <v>2</v>
      </c>
      <c r="N5" s="266">
        <v>1</v>
      </c>
      <c r="O5" s="266">
        <f t="shared" si="0"/>
        <v>2</v>
      </c>
      <c r="P5" s="266">
        <v>10</v>
      </c>
      <c r="Q5" s="271">
        <f t="shared" si="1"/>
        <v>20</v>
      </c>
      <c r="R5" s="270" t="str">
        <f t="shared" si="2"/>
        <v>IV</v>
      </c>
      <c r="S5" s="270" t="str">
        <f t="shared" si="3"/>
        <v>RIESGO ACEPTABLE</v>
      </c>
      <c r="T5" s="274" t="s">
        <v>123</v>
      </c>
      <c r="U5" s="274" t="s">
        <v>123</v>
      </c>
      <c r="V5" s="274" t="s">
        <v>123</v>
      </c>
      <c r="W5" s="274" t="s">
        <v>492</v>
      </c>
      <c r="X5" s="274" t="s">
        <v>123</v>
      </c>
    </row>
    <row r="6" spans="1:24" s="319" customFormat="1" ht="111" hidden="1" customHeight="1">
      <c r="A6" s="271">
        <v>3</v>
      </c>
      <c r="B6" s="1028"/>
      <c r="C6" s="1028"/>
      <c r="D6" s="1031"/>
      <c r="E6" s="271" t="s">
        <v>116</v>
      </c>
      <c r="F6" s="1036" t="s">
        <v>312</v>
      </c>
      <c r="G6" s="300" t="s">
        <v>313</v>
      </c>
      <c r="H6" s="290" t="s">
        <v>314</v>
      </c>
      <c r="I6" s="290" t="s">
        <v>315</v>
      </c>
      <c r="J6" s="275" t="s">
        <v>316</v>
      </c>
      <c r="K6" s="275" t="s">
        <v>317</v>
      </c>
      <c r="L6" s="290" t="s">
        <v>318</v>
      </c>
      <c r="M6" s="266">
        <v>2</v>
      </c>
      <c r="N6" s="266">
        <v>2</v>
      </c>
      <c r="O6" s="266">
        <f t="shared" si="0"/>
        <v>4</v>
      </c>
      <c r="P6" s="266">
        <v>25</v>
      </c>
      <c r="Q6" s="271">
        <f t="shared" si="1"/>
        <v>100</v>
      </c>
      <c r="R6" s="270" t="str">
        <f t="shared" si="2"/>
        <v>III</v>
      </c>
      <c r="S6" s="270" t="str">
        <f t="shared" si="3"/>
        <v>RIESGO MEJORABLE</v>
      </c>
      <c r="T6" s="288" t="s">
        <v>319</v>
      </c>
      <c r="U6" s="288" t="s">
        <v>319</v>
      </c>
      <c r="V6" s="294" t="s">
        <v>320</v>
      </c>
      <c r="W6" s="293" t="s">
        <v>321</v>
      </c>
      <c r="X6" s="268" t="s">
        <v>322</v>
      </c>
    </row>
    <row r="7" spans="1:24" s="319" customFormat="1" ht="111" hidden="1" customHeight="1">
      <c r="A7" s="271">
        <v>4</v>
      </c>
      <c r="B7" s="1028"/>
      <c r="C7" s="1028"/>
      <c r="D7" s="1031"/>
      <c r="E7" s="271" t="s">
        <v>116</v>
      </c>
      <c r="F7" s="1036"/>
      <c r="G7" s="292" t="s">
        <v>323</v>
      </c>
      <c r="H7" s="290" t="s">
        <v>324</v>
      </c>
      <c r="I7" s="290" t="s">
        <v>325</v>
      </c>
      <c r="J7" s="274" t="s">
        <v>326</v>
      </c>
      <c r="K7" s="274" t="s">
        <v>327</v>
      </c>
      <c r="L7" s="274" t="s">
        <v>328</v>
      </c>
      <c r="M7" s="266">
        <v>2</v>
      </c>
      <c r="N7" s="266">
        <v>1</v>
      </c>
      <c r="O7" s="266">
        <f t="shared" si="0"/>
        <v>2</v>
      </c>
      <c r="P7" s="266">
        <v>10</v>
      </c>
      <c r="Q7" s="271">
        <f t="shared" si="1"/>
        <v>20</v>
      </c>
      <c r="R7" s="270" t="str">
        <f t="shared" si="2"/>
        <v>IV</v>
      </c>
      <c r="S7" s="270" t="str">
        <f t="shared" si="3"/>
        <v>RIESGO ACEPTABLE</v>
      </c>
      <c r="T7" s="268" t="s">
        <v>308</v>
      </c>
      <c r="U7" s="268" t="s">
        <v>308</v>
      </c>
      <c r="V7" s="268" t="s">
        <v>308</v>
      </c>
      <c r="W7" s="274" t="s">
        <v>329</v>
      </c>
      <c r="X7" s="274" t="s">
        <v>123</v>
      </c>
    </row>
    <row r="8" spans="1:24" s="319" customFormat="1" ht="111" hidden="1" customHeight="1">
      <c r="A8" s="271">
        <v>5</v>
      </c>
      <c r="B8" s="1028"/>
      <c r="C8" s="1028"/>
      <c r="D8" s="1031"/>
      <c r="E8" s="271" t="s">
        <v>116</v>
      </c>
      <c r="F8" s="1036"/>
      <c r="G8" s="300" t="s">
        <v>330</v>
      </c>
      <c r="H8" s="290" t="s">
        <v>331</v>
      </c>
      <c r="I8" s="290" t="s">
        <v>332</v>
      </c>
      <c r="J8" s="289" t="s">
        <v>333</v>
      </c>
      <c r="K8" s="289" t="s">
        <v>334</v>
      </c>
      <c r="L8" s="290" t="s">
        <v>335</v>
      </c>
      <c r="M8" s="266">
        <v>2</v>
      </c>
      <c r="N8" s="266">
        <v>2</v>
      </c>
      <c r="O8" s="266">
        <f t="shared" si="0"/>
        <v>4</v>
      </c>
      <c r="P8" s="266">
        <v>10</v>
      </c>
      <c r="Q8" s="271">
        <f t="shared" si="1"/>
        <v>40</v>
      </c>
      <c r="R8" s="270" t="str">
        <f t="shared" si="2"/>
        <v>III</v>
      </c>
      <c r="S8" s="270" t="str">
        <f t="shared" si="3"/>
        <v>RIESGO MEJORABLE</v>
      </c>
      <c r="T8" s="288" t="s">
        <v>319</v>
      </c>
      <c r="U8" s="288" t="s">
        <v>319</v>
      </c>
      <c r="V8" s="279" t="s">
        <v>336</v>
      </c>
      <c r="W8" s="283" t="s">
        <v>337</v>
      </c>
      <c r="X8" s="268" t="s">
        <v>322</v>
      </c>
    </row>
    <row r="9" spans="1:24" s="319" customFormat="1" ht="111" hidden="1" customHeight="1">
      <c r="A9" s="271">
        <v>6</v>
      </c>
      <c r="B9" s="1028"/>
      <c r="C9" s="1028"/>
      <c r="D9" s="1031"/>
      <c r="E9" s="271" t="s">
        <v>116</v>
      </c>
      <c r="F9" s="286" t="s">
        <v>338</v>
      </c>
      <c r="G9" s="299" t="s">
        <v>339</v>
      </c>
      <c r="H9" s="289" t="s">
        <v>340</v>
      </c>
      <c r="I9" s="290" t="s">
        <v>341</v>
      </c>
      <c r="J9" s="275" t="s">
        <v>316</v>
      </c>
      <c r="K9" s="275" t="s">
        <v>316</v>
      </c>
      <c r="L9" s="289" t="s">
        <v>342</v>
      </c>
      <c r="M9" s="266">
        <v>2</v>
      </c>
      <c r="N9" s="266">
        <v>3</v>
      </c>
      <c r="O9" s="266">
        <f t="shared" si="0"/>
        <v>6</v>
      </c>
      <c r="P9" s="266">
        <v>10</v>
      </c>
      <c r="Q9" s="271">
        <f t="shared" si="1"/>
        <v>60</v>
      </c>
      <c r="R9" s="270" t="str">
        <f t="shared" si="2"/>
        <v>III</v>
      </c>
      <c r="S9" s="270" t="str">
        <f t="shared" si="3"/>
        <v>RIESGO MEJORABLE</v>
      </c>
      <c r="T9" s="288" t="s">
        <v>319</v>
      </c>
      <c r="U9" s="288" t="s">
        <v>319</v>
      </c>
      <c r="V9" s="268" t="s">
        <v>322</v>
      </c>
      <c r="W9" s="283" t="s">
        <v>343</v>
      </c>
      <c r="X9" s="268" t="s">
        <v>322</v>
      </c>
    </row>
    <row r="10" spans="1:24" s="319" customFormat="1" ht="111" hidden="1" customHeight="1">
      <c r="A10" s="271">
        <v>7</v>
      </c>
      <c r="B10" s="1028"/>
      <c r="C10" s="1028"/>
      <c r="D10" s="1031"/>
      <c r="E10" s="271" t="s">
        <v>116</v>
      </c>
      <c r="F10" s="1036" t="s">
        <v>344</v>
      </c>
      <c r="G10" s="320" t="s">
        <v>457</v>
      </c>
      <c r="H10" s="268" t="s">
        <v>493</v>
      </c>
      <c r="I10" s="268" t="s">
        <v>494</v>
      </c>
      <c r="J10" s="268" t="s">
        <v>348</v>
      </c>
      <c r="K10" s="268" t="s">
        <v>495</v>
      </c>
      <c r="L10" s="268" t="s">
        <v>350</v>
      </c>
      <c r="M10" s="271">
        <v>2</v>
      </c>
      <c r="N10" s="271">
        <v>4</v>
      </c>
      <c r="O10" s="271">
        <f t="shared" si="0"/>
        <v>8</v>
      </c>
      <c r="P10" s="268">
        <v>10</v>
      </c>
      <c r="Q10" s="271">
        <f t="shared" si="1"/>
        <v>80</v>
      </c>
      <c r="R10" s="270" t="str">
        <f t="shared" si="2"/>
        <v>III</v>
      </c>
      <c r="S10" s="270" t="str">
        <f t="shared" si="3"/>
        <v>RIESGO MEJORABLE</v>
      </c>
      <c r="T10" s="268" t="s">
        <v>308</v>
      </c>
      <c r="U10" s="268" t="s">
        <v>308</v>
      </c>
      <c r="V10" s="268" t="s">
        <v>351</v>
      </c>
      <c r="W10" s="268" t="s">
        <v>496</v>
      </c>
      <c r="X10" s="268" t="s">
        <v>322</v>
      </c>
    </row>
    <row r="11" spans="1:24" s="319" customFormat="1" ht="111" hidden="1" customHeight="1">
      <c r="A11" s="271">
        <v>8</v>
      </c>
      <c r="B11" s="1028"/>
      <c r="C11" s="1028"/>
      <c r="D11" s="1031"/>
      <c r="E11" s="271" t="s">
        <v>116</v>
      </c>
      <c r="F11" s="1036"/>
      <c r="G11" s="297" t="s">
        <v>353</v>
      </c>
      <c r="H11" s="268" t="s">
        <v>497</v>
      </c>
      <c r="I11" s="268" t="s">
        <v>498</v>
      </c>
      <c r="J11" s="268" t="s">
        <v>316</v>
      </c>
      <c r="K11" s="268" t="s">
        <v>495</v>
      </c>
      <c r="L11" s="268" t="s">
        <v>350</v>
      </c>
      <c r="M11" s="271">
        <v>2</v>
      </c>
      <c r="N11" s="271">
        <v>4</v>
      </c>
      <c r="O11" s="271">
        <f t="shared" si="0"/>
        <v>8</v>
      </c>
      <c r="P11" s="268">
        <v>10</v>
      </c>
      <c r="Q11" s="271">
        <f t="shared" si="1"/>
        <v>80</v>
      </c>
      <c r="R11" s="270" t="str">
        <f t="shared" si="2"/>
        <v>III</v>
      </c>
      <c r="S11" s="270" t="str">
        <f t="shared" si="3"/>
        <v>RIESGO MEJORABLE</v>
      </c>
      <c r="T11" s="268" t="s">
        <v>308</v>
      </c>
      <c r="U11" s="268" t="s">
        <v>308</v>
      </c>
      <c r="V11" s="268" t="s">
        <v>351</v>
      </c>
      <c r="W11" s="268" t="s">
        <v>496</v>
      </c>
      <c r="X11" s="268" t="s">
        <v>322</v>
      </c>
    </row>
    <row r="12" spans="1:24" s="319" customFormat="1" ht="111" hidden="1" customHeight="1">
      <c r="A12" s="271">
        <v>9</v>
      </c>
      <c r="B12" s="1028"/>
      <c r="C12" s="1028"/>
      <c r="D12" s="1031"/>
      <c r="E12" s="274" t="s">
        <v>116</v>
      </c>
      <c r="F12" s="277" t="s">
        <v>499</v>
      </c>
      <c r="G12" s="281" t="s">
        <v>500</v>
      </c>
      <c r="H12" s="280" t="s">
        <v>489</v>
      </c>
      <c r="I12" s="280" t="s">
        <v>501</v>
      </c>
      <c r="J12" s="274" t="s">
        <v>326</v>
      </c>
      <c r="K12" s="274" t="s">
        <v>502</v>
      </c>
      <c r="L12" s="274" t="s">
        <v>326</v>
      </c>
      <c r="M12" s="271">
        <v>2</v>
      </c>
      <c r="N12" s="271">
        <v>4</v>
      </c>
      <c r="O12" s="271">
        <f t="shared" si="0"/>
        <v>8</v>
      </c>
      <c r="P12" s="268">
        <v>10</v>
      </c>
      <c r="Q12" s="271">
        <f t="shared" si="1"/>
        <v>80</v>
      </c>
      <c r="R12" s="270" t="str">
        <f t="shared" si="2"/>
        <v>III</v>
      </c>
      <c r="S12" s="270" t="str">
        <f t="shared" si="3"/>
        <v>RIESGO MEJORABLE</v>
      </c>
      <c r="T12" s="274" t="s">
        <v>123</v>
      </c>
      <c r="U12" s="274" t="s">
        <v>123</v>
      </c>
      <c r="V12" s="274" t="s">
        <v>123</v>
      </c>
      <c r="W12" s="274" t="s">
        <v>492</v>
      </c>
      <c r="X12" s="274" t="s">
        <v>123</v>
      </c>
    </row>
    <row r="13" spans="1:24" s="319" customFormat="1" ht="111" hidden="1" customHeight="1">
      <c r="A13" s="271">
        <v>10</v>
      </c>
      <c r="B13" s="1028"/>
      <c r="C13" s="1028"/>
      <c r="D13" s="1031"/>
      <c r="E13" s="271" t="s">
        <v>116</v>
      </c>
      <c r="F13" s="1037" t="s">
        <v>356</v>
      </c>
      <c r="G13" s="282" t="s">
        <v>357</v>
      </c>
      <c r="H13" s="275" t="s">
        <v>503</v>
      </c>
      <c r="I13" s="268" t="s">
        <v>359</v>
      </c>
      <c r="J13" s="268" t="s">
        <v>316</v>
      </c>
      <c r="K13" s="268" t="s">
        <v>504</v>
      </c>
      <c r="L13" s="268" t="s">
        <v>316</v>
      </c>
      <c r="M13" s="271">
        <v>2</v>
      </c>
      <c r="N13" s="271">
        <v>2</v>
      </c>
      <c r="O13" s="271">
        <f t="shared" si="0"/>
        <v>4</v>
      </c>
      <c r="P13" s="268">
        <v>25</v>
      </c>
      <c r="Q13" s="271">
        <f t="shared" si="1"/>
        <v>100</v>
      </c>
      <c r="R13" s="270" t="str">
        <f t="shared" si="2"/>
        <v>III</v>
      </c>
      <c r="S13" s="270" t="str">
        <f t="shared" si="3"/>
        <v>RIESGO MEJORABLE</v>
      </c>
      <c r="T13" s="268" t="s">
        <v>308</v>
      </c>
      <c r="U13" s="268" t="s">
        <v>308</v>
      </c>
      <c r="V13" s="268" t="s">
        <v>361</v>
      </c>
      <c r="W13" s="268" t="s">
        <v>308</v>
      </c>
      <c r="X13" s="268" t="s">
        <v>308</v>
      </c>
    </row>
    <row r="14" spans="1:24" s="319" customFormat="1" ht="111" hidden="1" customHeight="1">
      <c r="A14" s="271">
        <v>11</v>
      </c>
      <c r="B14" s="1028"/>
      <c r="C14" s="1028"/>
      <c r="D14" s="1031"/>
      <c r="E14" s="271" t="s">
        <v>116</v>
      </c>
      <c r="F14" s="1037"/>
      <c r="G14" s="282" t="s">
        <v>362</v>
      </c>
      <c r="H14" s="275" t="s">
        <v>363</v>
      </c>
      <c r="I14" s="268" t="s">
        <v>364</v>
      </c>
      <c r="J14" s="268" t="s">
        <v>365</v>
      </c>
      <c r="K14" s="268" t="s">
        <v>505</v>
      </c>
      <c r="L14" s="271" t="s">
        <v>367</v>
      </c>
      <c r="M14" s="271">
        <v>2</v>
      </c>
      <c r="N14" s="271">
        <v>2</v>
      </c>
      <c r="O14" s="271">
        <f t="shared" si="0"/>
        <v>4</v>
      </c>
      <c r="P14" s="268">
        <v>10</v>
      </c>
      <c r="Q14" s="271">
        <f t="shared" si="1"/>
        <v>40</v>
      </c>
      <c r="R14" s="270" t="str">
        <f t="shared" si="2"/>
        <v>III</v>
      </c>
      <c r="S14" s="270" t="str">
        <f t="shared" si="3"/>
        <v>RIESGO MEJORABLE</v>
      </c>
      <c r="T14" s="268" t="s">
        <v>308</v>
      </c>
      <c r="U14" s="268" t="s">
        <v>308</v>
      </c>
      <c r="V14" s="268" t="s">
        <v>308</v>
      </c>
      <c r="W14" s="268" t="s">
        <v>368</v>
      </c>
      <c r="X14" s="268" t="s">
        <v>308</v>
      </c>
    </row>
    <row r="15" spans="1:24" s="319" customFormat="1" ht="111" hidden="1" customHeight="1">
      <c r="A15" s="271">
        <v>12</v>
      </c>
      <c r="B15" s="1028"/>
      <c r="C15" s="1028"/>
      <c r="D15" s="1031"/>
      <c r="E15" s="271" t="s">
        <v>116</v>
      </c>
      <c r="F15" s="1037"/>
      <c r="G15" s="282" t="s">
        <v>369</v>
      </c>
      <c r="H15" s="275" t="s">
        <v>370</v>
      </c>
      <c r="I15" s="268" t="s">
        <v>371</v>
      </c>
      <c r="J15" s="271" t="s">
        <v>326</v>
      </c>
      <c r="K15" s="268" t="s">
        <v>316</v>
      </c>
      <c r="L15" s="271" t="s">
        <v>506</v>
      </c>
      <c r="M15" s="271">
        <v>4</v>
      </c>
      <c r="N15" s="271">
        <v>1</v>
      </c>
      <c r="O15" s="271">
        <f t="shared" si="0"/>
        <v>4</v>
      </c>
      <c r="P15" s="268">
        <v>10</v>
      </c>
      <c r="Q15" s="271">
        <f t="shared" si="1"/>
        <v>40</v>
      </c>
      <c r="R15" s="270" t="str">
        <f t="shared" si="2"/>
        <v>III</v>
      </c>
      <c r="S15" s="270" t="str">
        <f t="shared" si="3"/>
        <v>RIESGO MEJORABLE</v>
      </c>
      <c r="T15" s="268" t="s">
        <v>308</v>
      </c>
      <c r="U15" s="268" t="s">
        <v>308</v>
      </c>
      <c r="V15" s="268" t="s">
        <v>308</v>
      </c>
      <c r="W15" s="268" t="s">
        <v>373</v>
      </c>
      <c r="X15" s="268" t="s">
        <v>308</v>
      </c>
    </row>
    <row r="16" spans="1:24" s="319" customFormat="1" ht="111" hidden="1" customHeight="1">
      <c r="A16" s="271">
        <v>13</v>
      </c>
      <c r="B16" s="1028"/>
      <c r="C16" s="1028" t="s">
        <v>507</v>
      </c>
      <c r="D16" s="698" t="s">
        <v>508</v>
      </c>
      <c r="E16" s="271" t="s">
        <v>116</v>
      </c>
      <c r="F16" s="1055" t="s">
        <v>301</v>
      </c>
      <c r="G16" s="1047" t="s">
        <v>398</v>
      </c>
      <c r="H16" s="275" t="s">
        <v>303</v>
      </c>
      <c r="I16" s="275" t="s">
        <v>304</v>
      </c>
      <c r="J16" s="275" t="s">
        <v>486</v>
      </c>
      <c r="K16" s="275" t="s">
        <v>487</v>
      </c>
      <c r="L16" s="275" t="s">
        <v>488</v>
      </c>
      <c r="M16" s="266">
        <v>2</v>
      </c>
      <c r="N16" s="266">
        <v>1</v>
      </c>
      <c r="O16" s="266">
        <f t="shared" si="0"/>
        <v>2</v>
      </c>
      <c r="P16" s="266">
        <v>10</v>
      </c>
      <c r="Q16" s="271">
        <f t="shared" si="1"/>
        <v>20</v>
      </c>
      <c r="R16" s="270" t="str">
        <f t="shared" si="2"/>
        <v>IV</v>
      </c>
      <c r="S16" s="270" t="str">
        <f t="shared" si="3"/>
        <v>RIESGO ACEPTABLE</v>
      </c>
      <c r="T16" s="268" t="s">
        <v>308</v>
      </c>
      <c r="U16" s="268" t="s">
        <v>308</v>
      </c>
      <c r="V16" s="295" t="s">
        <v>309</v>
      </c>
      <c r="W16" s="295" t="s">
        <v>310</v>
      </c>
      <c r="X16" s="268" t="s">
        <v>311</v>
      </c>
    </row>
    <row r="17" spans="1:24" s="319" customFormat="1" ht="111" hidden="1" customHeight="1">
      <c r="A17" s="271">
        <v>14</v>
      </c>
      <c r="B17" s="1028"/>
      <c r="C17" s="1028"/>
      <c r="D17" s="698"/>
      <c r="E17" s="321" t="s">
        <v>116</v>
      </c>
      <c r="F17" s="1056"/>
      <c r="G17" s="1048"/>
      <c r="H17" s="275" t="s">
        <v>489</v>
      </c>
      <c r="I17" s="275" t="s">
        <v>400</v>
      </c>
      <c r="J17" s="275" t="s">
        <v>326</v>
      </c>
      <c r="K17" s="275" t="s">
        <v>490</v>
      </c>
      <c r="L17" s="275" t="s">
        <v>491</v>
      </c>
      <c r="M17" s="266">
        <v>2</v>
      </c>
      <c r="N17" s="266">
        <v>1</v>
      </c>
      <c r="O17" s="266">
        <f t="shared" si="0"/>
        <v>2</v>
      </c>
      <c r="P17" s="266">
        <v>10</v>
      </c>
      <c r="Q17" s="271">
        <f t="shared" si="1"/>
        <v>20</v>
      </c>
      <c r="R17" s="270" t="str">
        <f t="shared" si="2"/>
        <v>IV</v>
      </c>
      <c r="S17" s="270" t="str">
        <f t="shared" si="3"/>
        <v>RIESGO ACEPTABLE</v>
      </c>
      <c r="T17" s="274" t="s">
        <v>123</v>
      </c>
      <c r="U17" s="274" t="s">
        <v>123</v>
      </c>
      <c r="V17" s="274" t="s">
        <v>123</v>
      </c>
      <c r="W17" s="274" t="s">
        <v>492</v>
      </c>
      <c r="X17" s="274" t="s">
        <v>123</v>
      </c>
    </row>
    <row r="18" spans="1:24" s="319" customFormat="1" ht="111" hidden="1" customHeight="1">
      <c r="A18" s="271">
        <v>15</v>
      </c>
      <c r="B18" s="1028"/>
      <c r="C18" s="1028"/>
      <c r="D18" s="698"/>
      <c r="E18" s="271" t="s">
        <v>116</v>
      </c>
      <c r="F18" s="1036" t="s">
        <v>312</v>
      </c>
      <c r="G18" s="300" t="s">
        <v>313</v>
      </c>
      <c r="H18" s="290" t="s">
        <v>314</v>
      </c>
      <c r="I18" s="290" t="s">
        <v>315</v>
      </c>
      <c r="J18" s="275" t="s">
        <v>316</v>
      </c>
      <c r="K18" s="275" t="s">
        <v>317</v>
      </c>
      <c r="L18" s="290" t="s">
        <v>318</v>
      </c>
      <c r="M18" s="266">
        <v>2</v>
      </c>
      <c r="N18" s="266">
        <v>2</v>
      </c>
      <c r="O18" s="266">
        <f t="shared" si="0"/>
        <v>4</v>
      </c>
      <c r="P18" s="266">
        <v>25</v>
      </c>
      <c r="Q18" s="271">
        <f t="shared" si="1"/>
        <v>100</v>
      </c>
      <c r="R18" s="270" t="str">
        <f t="shared" si="2"/>
        <v>III</v>
      </c>
      <c r="S18" s="270" t="str">
        <f t="shared" si="3"/>
        <v>RIESGO MEJORABLE</v>
      </c>
      <c r="T18" s="288" t="s">
        <v>319</v>
      </c>
      <c r="U18" s="288" t="s">
        <v>319</v>
      </c>
      <c r="V18" s="294" t="s">
        <v>320</v>
      </c>
      <c r="W18" s="293" t="s">
        <v>321</v>
      </c>
      <c r="X18" s="268" t="s">
        <v>322</v>
      </c>
    </row>
    <row r="19" spans="1:24" s="319" customFormat="1" ht="111" hidden="1" customHeight="1">
      <c r="A19" s="271">
        <v>16</v>
      </c>
      <c r="B19" s="1028"/>
      <c r="C19" s="1028"/>
      <c r="D19" s="698"/>
      <c r="E19" s="271" t="s">
        <v>116</v>
      </c>
      <c r="F19" s="1036"/>
      <c r="G19" s="292" t="s">
        <v>323</v>
      </c>
      <c r="H19" s="290" t="s">
        <v>324</v>
      </c>
      <c r="I19" s="290" t="s">
        <v>325</v>
      </c>
      <c r="J19" s="274" t="s">
        <v>326</v>
      </c>
      <c r="K19" s="274" t="s">
        <v>327</v>
      </c>
      <c r="L19" s="274" t="s">
        <v>328</v>
      </c>
      <c r="M19" s="266">
        <v>2</v>
      </c>
      <c r="N19" s="266">
        <v>1</v>
      </c>
      <c r="O19" s="266">
        <f t="shared" si="0"/>
        <v>2</v>
      </c>
      <c r="P19" s="266">
        <v>10</v>
      </c>
      <c r="Q19" s="271">
        <f t="shared" si="1"/>
        <v>20</v>
      </c>
      <c r="R19" s="270" t="str">
        <f t="shared" si="2"/>
        <v>IV</v>
      </c>
      <c r="S19" s="270" t="str">
        <f t="shared" si="3"/>
        <v>RIESGO ACEPTABLE</v>
      </c>
      <c r="T19" s="268" t="s">
        <v>308</v>
      </c>
      <c r="U19" s="268" t="s">
        <v>308</v>
      </c>
      <c r="V19" s="268" t="s">
        <v>308</v>
      </c>
      <c r="W19" s="274" t="s">
        <v>329</v>
      </c>
      <c r="X19" s="274" t="s">
        <v>123</v>
      </c>
    </row>
    <row r="20" spans="1:24" s="319" customFormat="1" ht="111" hidden="1" customHeight="1">
      <c r="A20" s="271">
        <v>17</v>
      </c>
      <c r="B20" s="1028"/>
      <c r="C20" s="1028"/>
      <c r="D20" s="698"/>
      <c r="E20" s="271" t="s">
        <v>116</v>
      </c>
      <c r="F20" s="1036"/>
      <c r="G20" s="300" t="s">
        <v>330</v>
      </c>
      <c r="H20" s="290" t="s">
        <v>331</v>
      </c>
      <c r="I20" s="290" t="s">
        <v>332</v>
      </c>
      <c r="J20" s="289" t="s">
        <v>333</v>
      </c>
      <c r="K20" s="289" t="s">
        <v>334</v>
      </c>
      <c r="L20" s="290" t="s">
        <v>335</v>
      </c>
      <c r="M20" s="266">
        <v>2</v>
      </c>
      <c r="N20" s="266">
        <v>2</v>
      </c>
      <c r="O20" s="266">
        <f t="shared" si="0"/>
        <v>4</v>
      </c>
      <c r="P20" s="266">
        <v>10</v>
      </c>
      <c r="Q20" s="271">
        <f t="shared" si="1"/>
        <v>40</v>
      </c>
      <c r="R20" s="270" t="str">
        <f t="shared" si="2"/>
        <v>III</v>
      </c>
      <c r="S20" s="270" t="str">
        <f t="shared" si="3"/>
        <v>RIESGO MEJORABLE</v>
      </c>
      <c r="T20" s="288" t="s">
        <v>319</v>
      </c>
      <c r="U20" s="288" t="s">
        <v>319</v>
      </c>
      <c r="V20" s="279" t="s">
        <v>336</v>
      </c>
      <c r="W20" s="283" t="s">
        <v>337</v>
      </c>
      <c r="X20" s="268" t="s">
        <v>322</v>
      </c>
    </row>
    <row r="21" spans="1:24" s="319" customFormat="1" ht="111" hidden="1" customHeight="1">
      <c r="A21" s="271">
        <v>18</v>
      </c>
      <c r="B21" s="1028"/>
      <c r="C21" s="1028"/>
      <c r="D21" s="698"/>
      <c r="E21" s="271" t="s">
        <v>116</v>
      </c>
      <c r="F21" s="286" t="s">
        <v>338</v>
      </c>
      <c r="G21" s="299" t="s">
        <v>339</v>
      </c>
      <c r="H21" s="289" t="s">
        <v>340</v>
      </c>
      <c r="I21" s="290" t="s">
        <v>341</v>
      </c>
      <c r="J21" s="275" t="s">
        <v>316</v>
      </c>
      <c r="K21" s="275" t="s">
        <v>316</v>
      </c>
      <c r="L21" s="289" t="s">
        <v>342</v>
      </c>
      <c r="M21" s="266">
        <v>2</v>
      </c>
      <c r="N21" s="266">
        <v>3</v>
      </c>
      <c r="O21" s="266">
        <f t="shared" si="0"/>
        <v>6</v>
      </c>
      <c r="P21" s="266">
        <v>10</v>
      </c>
      <c r="Q21" s="271">
        <f t="shared" si="1"/>
        <v>60</v>
      </c>
      <c r="R21" s="270" t="str">
        <f t="shared" si="2"/>
        <v>III</v>
      </c>
      <c r="S21" s="270" t="str">
        <f t="shared" si="3"/>
        <v>RIESGO MEJORABLE</v>
      </c>
      <c r="T21" s="288" t="s">
        <v>319</v>
      </c>
      <c r="U21" s="288" t="s">
        <v>319</v>
      </c>
      <c r="V21" s="268" t="s">
        <v>322</v>
      </c>
      <c r="W21" s="283" t="s">
        <v>343</v>
      </c>
      <c r="X21" s="268" t="s">
        <v>322</v>
      </c>
    </row>
    <row r="22" spans="1:24" s="319" customFormat="1" ht="111" hidden="1" customHeight="1">
      <c r="A22" s="271">
        <v>19</v>
      </c>
      <c r="B22" s="1028"/>
      <c r="C22" s="1028"/>
      <c r="D22" s="698"/>
      <c r="E22" s="271" t="s">
        <v>116</v>
      </c>
      <c r="F22" s="1036" t="s">
        <v>344</v>
      </c>
      <c r="G22" s="320" t="s">
        <v>457</v>
      </c>
      <c r="H22" s="268" t="s">
        <v>493</v>
      </c>
      <c r="I22" s="268" t="s">
        <v>494</v>
      </c>
      <c r="J22" s="268" t="s">
        <v>348</v>
      </c>
      <c r="K22" s="268" t="s">
        <v>495</v>
      </c>
      <c r="L22" s="268" t="s">
        <v>350</v>
      </c>
      <c r="M22" s="271">
        <v>2</v>
      </c>
      <c r="N22" s="271">
        <v>4</v>
      </c>
      <c r="O22" s="271">
        <f t="shared" si="0"/>
        <v>8</v>
      </c>
      <c r="P22" s="268">
        <v>10</v>
      </c>
      <c r="Q22" s="271">
        <f t="shared" si="1"/>
        <v>80</v>
      </c>
      <c r="R22" s="270" t="str">
        <f t="shared" si="2"/>
        <v>III</v>
      </c>
      <c r="S22" s="270" t="str">
        <f t="shared" si="3"/>
        <v>RIESGO MEJORABLE</v>
      </c>
      <c r="T22" s="268" t="s">
        <v>308</v>
      </c>
      <c r="U22" s="268" t="s">
        <v>308</v>
      </c>
      <c r="V22" s="268" t="s">
        <v>351</v>
      </c>
      <c r="W22" s="268" t="s">
        <v>496</v>
      </c>
      <c r="X22" s="268" t="s">
        <v>322</v>
      </c>
    </row>
    <row r="23" spans="1:24" s="319" customFormat="1" ht="111" hidden="1" customHeight="1">
      <c r="A23" s="271">
        <v>20</v>
      </c>
      <c r="B23" s="1028"/>
      <c r="C23" s="1028"/>
      <c r="D23" s="698"/>
      <c r="E23" s="271" t="s">
        <v>116</v>
      </c>
      <c r="F23" s="1036"/>
      <c r="G23" s="297" t="s">
        <v>353</v>
      </c>
      <c r="H23" s="268" t="s">
        <v>497</v>
      </c>
      <c r="I23" s="268" t="s">
        <v>498</v>
      </c>
      <c r="J23" s="268" t="s">
        <v>316</v>
      </c>
      <c r="K23" s="268" t="s">
        <v>495</v>
      </c>
      <c r="L23" s="268" t="s">
        <v>350</v>
      </c>
      <c r="M23" s="271">
        <v>2</v>
      </c>
      <c r="N23" s="271">
        <v>4</v>
      </c>
      <c r="O23" s="271">
        <f t="shared" si="0"/>
        <v>8</v>
      </c>
      <c r="P23" s="268">
        <v>10</v>
      </c>
      <c r="Q23" s="271">
        <f t="shared" si="1"/>
        <v>80</v>
      </c>
      <c r="R23" s="270" t="str">
        <f t="shared" si="2"/>
        <v>III</v>
      </c>
      <c r="S23" s="270" t="str">
        <f t="shared" si="3"/>
        <v>RIESGO MEJORABLE</v>
      </c>
      <c r="T23" s="268" t="s">
        <v>308</v>
      </c>
      <c r="U23" s="268" t="s">
        <v>308</v>
      </c>
      <c r="V23" s="268" t="s">
        <v>351</v>
      </c>
      <c r="W23" s="268" t="s">
        <v>496</v>
      </c>
      <c r="X23" s="268" t="s">
        <v>322</v>
      </c>
    </row>
    <row r="24" spans="1:24" s="319" customFormat="1" ht="111" hidden="1" customHeight="1">
      <c r="A24" s="271">
        <v>21</v>
      </c>
      <c r="B24" s="1028"/>
      <c r="C24" s="1028"/>
      <c r="D24" s="698"/>
      <c r="E24" s="274" t="s">
        <v>116</v>
      </c>
      <c r="F24" s="277" t="s">
        <v>499</v>
      </c>
      <c r="G24" s="281" t="s">
        <v>500</v>
      </c>
      <c r="H24" s="280" t="s">
        <v>489</v>
      </c>
      <c r="I24" s="280" t="s">
        <v>501</v>
      </c>
      <c r="J24" s="274" t="s">
        <v>326</v>
      </c>
      <c r="K24" s="274" t="s">
        <v>502</v>
      </c>
      <c r="L24" s="274" t="s">
        <v>326</v>
      </c>
      <c r="M24" s="271">
        <v>2</v>
      </c>
      <c r="N24" s="271">
        <v>4</v>
      </c>
      <c r="O24" s="271">
        <f t="shared" si="0"/>
        <v>8</v>
      </c>
      <c r="P24" s="268">
        <v>10</v>
      </c>
      <c r="Q24" s="271">
        <f t="shared" si="1"/>
        <v>80</v>
      </c>
      <c r="R24" s="270" t="str">
        <f t="shared" si="2"/>
        <v>III</v>
      </c>
      <c r="S24" s="270" t="str">
        <f t="shared" si="3"/>
        <v>RIESGO MEJORABLE</v>
      </c>
      <c r="T24" s="274" t="s">
        <v>123</v>
      </c>
      <c r="U24" s="274" t="s">
        <v>123</v>
      </c>
      <c r="V24" s="274" t="s">
        <v>123</v>
      </c>
      <c r="W24" s="274" t="s">
        <v>492</v>
      </c>
      <c r="X24" s="274" t="s">
        <v>123</v>
      </c>
    </row>
    <row r="25" spans="1:24" s="319" customFormat="1" ht="111" hidden="1" customHeight="1">
      <c r="A25" s="271">
        <v>22</v>
      </c>
      <c r="B25" s="1028"/>
      <c r="C25" s="1028"/>
      <c r="D25" s="698"/>
      <c r="E25" s="271" t="s">
        <v>116</v>
      </c>
      <c r="F25" s="1037" t="s">
        <v>356</v>
      </c>
      <c r="G25" s="282" t="s">
        <v>357</v>
      </c>
      <c r="H25" s="275" t="s">
        <v>503</v>
      </c>
      <c r="I25" s="268" t="s">
        <v>359</v>
      </c>
      <c r="J25" s="268" t="s">
        <v>316</v>
      </c>
      <c r="K25" s="268" t="s">
        <v>504</v>
      </c>
      <c r="L25" s="268" t="s">
        <v>316</v>
      </c>
      <c r="M25" s="271">
        <v>2</v>
      </c>
      <c r="N25" s="271">
        <v>2</v>
      </c>
      <c r="O25" s="271">
        <f t="shared" si="0"/>
        <v>4</v>
      </c>
      <c r="P25" s="268">
        <v>25</v>
      </c>
      <c r="Q25" s="271">
        <f t="shared" si="1"/>
        <v>100</v>
      </c>
      <c r="R25" s="270" t="str">
        <f t="shared" si="2"/>
        <v>III</v>
      </c>
      <c r="S25" s="270" t="str">
        <f t="shared" si="3"/>
        <v>RIESGO MEJORABLE</v>
      </c>
      <c r="T25" s="268" t="s">
        <v>308</v>
      </c>
      <c r="U25" s="268" t="s">
        <v>308</v>
      </c>
      <c r="V25" s="268" t="s">
        <v>361</v>
      </c>
      <c r="W25" s="268" t="s">
        <v>308</v>
      </c>
      <c r="X25" s="268" t="s">
        <v>308</v>
      </c>
    </row>
    <row r="26" spans="1:24" s="319" customFormat="1" ht="111" hidden="1" customHeight="1">
      <c r="A26" s="271">
        <v>23</v>
      </c>
      <c r="B26" s="1028"/>
      <c r="C26" s="1028"/>
      <c r="D26" s="698"/>
      <c r="E26" s="271" t="s">
        <v>116</v>
      </c>
      <c r="F26" s="1037"/>
      <c r="G26" s="282" t="s">
        <v>362</v>
      </c>
      <c r="H26" s="275" t="s">
        <v>363</v>
      </c>
      <c r="I26" s="268" t="s">
        <v>364</v>
      </c>
      <c r="J26" s="268" t="s">
        <v>365</v>
      </c>
      <c r="K26" s="268" t="s">
        <v>505</v>
      </c>
      <c r="L26" s="271" t="s">
        <v>367</v>
      </c>
      <c r="M26" s="271">
        <v>2</v>
      </c>
      <c r="N26" s="271">
        <v>2</v>
      </c>
      <c r="O26" s="271">
        <f t="shared" si="0"/>
        <v>4</v>
      </c>
      <c r="P26" s="268">
        <v>10</v>
      </c>
      <c r="Q26" s="271">
        <f t="shared" si="1"/>
        <v>40</v>
      </c>
      <c r="R26" s="270" t="str">
        <f t="shared" si="2"/>
        <v>III</v>
      </c>
      <c r="S26" s="270" t="str">
        <f t="shared" si="3"/>
        <v>RIESGO MEJORABLE</v>
      </c>
      <c r="T26" s="268" t="s">
        <v>308</v>
      </c>
      <c r="U26" s="268" t="s">
        <v>308</v>
      </c>
      <c r="V26" s="268" t="s">
        <v>308</v>
      </c>
      <c r="W26" s="268" t="s">
        <v>368</v>
      </c>
      <c r="X26" s="268" t="s">
        <v>308</v>
      </c>
    </row>
    <row r="27" spans="1:24" s="319" customFormat="1" ht="111" hidden="1" customHeight="1">
      <c r="A27" s="271">
        <v>24</v>
      </c>
      <c r="B27" s="1028"/>
      <c r="C27" s="1028"/>
      <c r="D27" s="698"/>
      <c r="E27" s="271" t="s">
        <v>116</v>
      </c>
      <c r="F27" s="1037"/>
      <c r="G27" s="282" t="s">
        <v>369</v>
      </c>
      <c r="H27" s="275" t="s">
        <v>370</v>
      </c>
      <c r="I27" s="268" t="s">
        <v>371</v>
      </c>
      <c r="J27" s="271" t="s">
        <v>326</v>
      </c>
      <c r="K27" s="268" t="s">
        <v>316</v>
      </c>
      <c r="L27" s="271" t="s">
        <v>506</v>
      </c>
      <c r="M27" s="271">
        <v>4</v>
      </c>
      <c r="N27" s="271">
        <v>1</v>
      </c>
      <c r="O27" s="271">
        <f t="shared" si="0"/>
        <v>4</v>
      </c>
      <c r="P27" s="268">
        <v>10</v>
      </c>
      <c r="Q27" s="271">
        <f t="shared" si="1"/>
        <v>40</v>
      </c>
      <c r="R27" s="270" t="str">
        <f t="shared" si="2"/>
        <v>III</v>
      </c>
      <c r="S27" s="270" t="str">
        <f t="shared" si="3"/>
        <v>RIESGO MEJORABLE</v>
      </c>
      <c r="T27" s="268" t="s">
        <v>308</v>
      </c>
      <c r="U27" s="268" t="s">
        <v>308</v>
      </c>
      <c r="V27" s="268" t="s">
        <v>308</v>
      </c>
      <c r="W27" s="268" t="s">
        <v>373</v>
      </c>
      <c r="X27" s="268" t="s">
        <v>308</v>
      </c>
    </row>
    <row r="28" spans="1:24" s="319" customFormat="1" ht="111" hidden="1" customHeight="1">
      <c r="A28" s="271">
        <v>25</v>
      </c>
      <c r="B28" s="1028"/>
      <c r="C28" s="1029" t="s">
        <v>509</v>
      </c>
      <c r="D28" s="1040" t="s">
        <v>510</v>
      </c>
      <c r="E28" s="271" t="s">
        <v>116</v>
      </c>
      <c r="F28" s="1055" t="s">
        <v>301</v>
      </c>
      <c r="G28" s="1047" t="s">
        <v>398</v>
      </c>
      <c r="H28" s="275" t="s">
        <v>303</v>
      </c>
      <c r="I28" s="275" t="s">
        <v>304</v>
      </c>
      <c r="J28" s="275" t="s">
        <v>486</v>
      </c>
      <c r="K28" s="275" t="s">
        <v>487</v>
      </c>
      <c r="L28" s="275" t="s">
        <v>488</v>
      </c>
      <c r="M28" s="266">
        <v>2</v>
      </c>
      <c r="N28" s="266">
        <v>1</v>
      </c>
      <c r="O28" s="266">
        <f t="shared" si="0"/>
        <v>2</v>
      </c>
      <c r="P28" s="266">
        <v>10</v>
      </c>
      <c r="Q28" s="271">
        <f t="shared" si="1"/>
        <v>20</v>
      </c>
      <c r="R28" s="270" t="str">
        <f t="shared" si="2"/>
        <v>IV</v>
      </c>
      <c r="S28" s="270" t="str">
        <f t="shared" si="3"/>
        <v>RIESGO ACEPTABLE</v>
      </c>
      <c r="T28" s="268" t="s">
        <v>308</v>
      </c>
      <c r="U28" s="268" t="s">
        <v>308</v>
      </c>
      <c r="V28" s="295" t="s">
        <v>309</v>
      </c>
      <c r="W28" s="295" t="s">
        <v>310</v>
      </c>
      <c r="X28" s="268" t="s">
        <v>311</v>
      </c>
    </row>
    <row r="29" spans="1:24" s="319" customFormat="1" ht="111" hidden="1" customHeight="1">
      <c r="A29" s="271">
        <v>26</v>
      </c>
      <c r="B29" s="1028"/>
      <c r="C29" s="1030"/>
      <c r="D29" s="1064"/>
      <c r="E29" s="321" t="s">
        <v>116</v>
      </c>
      <c r="F29" s="1056"/>
      <c r="G29" s="1048"/>
      <c r="H29" s="275" t="s">
        <v>489</v>
      </c>
      <c r="I29" s="275" t="s">
        <v>400</v>
      </c>
      <c r="J29" s="275" t="s">
        <v>326</v>
      </c>
      <c r="K29" s="275" t="s">
        <v>490</v>
      </c>
      <c r="L29" s="275" t="s">
        <v>491</v>
      </c>
      <c r="M29" s="266">
        <v>2</v>
      </c>
      <c r="N29" s="266">
        <v>1</v>
      </c>
      <c r="O29" s="266">
        <f t="shared" si="0"/>
        <v>2</v>
      </c>
      <c r="P29" s="266">
        <v>10</v>
      </c>
      <c r="Q29" s="271">
        <f t="shared" si="1"/>
        <v>20</v>
      </c>
      <c r="R29" s="270" t="str">
        <f t="shared" si="2"/>
        <v>IV</v>
      </c>
      <c r="S29" s="270" t="str">
        <f t="shared" si="3"/>
        <v>RIESGO ACEPTABLE</v>
      </c>
      <c r="T29" s="274" t="s">
        <v>123</v>
      </c>
      <c r="U29" s="274" t="s">
        <v>123</v>
      </c>
      <c r="V29" s="274" t="s">
        <v>123</v>
      </c>
      <c r="W29" s="274" t="s">
        <v>492</v>
      </c>
      <c r="X29" s="274" t="s">
        <v>123</v>
      </c>
    </row>
    <row r="30" spans="1:24" s="319" customFormat="1" ht="111" hidden="1" customHeight="1">
      <c r="A30" s="271">
        <v>27</v>
      </c>
      <c r="B30" s="1028"/>
      <c r="C30" s="1030"/>
      <c r="D30" s="1064"/>
      <c r="E30" s="271" t="s">
        <v>116</v>
      </c>
      <c r="F30" s="1049" t="s">
        <v>312</v>
      </c>
      <c r="G30" s="300" t="s">
        <v>313</v>
      </c>
      <c r="H30" s="290" t="s">
        <v>314</v>
      </c>
      <c r="I30" s="290" t="s">
        <v>315</v>
      </c>
      <c r="J30" s="275" t="s">
        <v>316</v>
      </c>
      <c r="K30" s="275" t="s">
        <v>317</v>
      </c>
      <c r="L30" s="290" t="s">
        <v>318</v>
      </c>
      <c r="M30" s="266">
        <v>2</v>
      </c>
      <c r="N30" s="266">
        <v>2</v>
      </c>
      <c r="O30" s="266">
        <f t="shared" si="0"/>
        <v>4</v>
      </c>
      <c r="P30" s="266">
        <v>25</v>
      </c>
      <c r="Q30" s="271">
        <f t="shared" si="1"/>
        <v>100</v>
      </c>
      <c r="R30" s="270" t="str">
        <f t="shared" si="2"/>
        <v>III</v>
      </c>
      <c r="S30" s="270" t="str">
        <f t="shared" si="3"/>
        <v>RIESGO MEJORABLE</v>
      </c>
      <c r="T30" s="288" t="s">
        <v>319</v>
      </c>
      <c r="U30" s="288" t="s">
        <v>319</v>
      </c>
      <c r="V30" s="294" t="s">
        <v>320</v>
      </c>
      <c r="W30" s="293" t="s">
        <v>321</v>
      </c>
      <c r="X30" s="268" t="s">
        <v>322</v>
      </c>
    </row>
    <row r="31" spans="1:24" s="319" customFormat="1" ht="111" hidden="1" customHeight="1">
      <c r="A31" s="271">
        <v>28</v>
      </c>
      <c r="B31" s="1028"/>
      <c r="C31" s="1030"/>
      <c r="D31" s="1064"/>
      <c r="E31" s="271" t="s">
        <v>116</v>
      </c>
      <c r="F31" s="1050"/>
      <c r="G31" s="292" t="s">
        <v>323</v>
      </c>
      <c r="H31" s="290" t="s">
        <v>324</v>
      </c>
      <c r="I31" s="290" t="s">
        <v>325</v>
      </c>
      <c r="J31" s="274" t="s">
        <v>326</v>
      </c>
      <c r="K31" s="274" t="s">
        <v>327</v>
      </c>
      <c r="L31" s="274" t="s">
        <v>328</v>
      </c>
      <c r="M31" s="266">
        <v>2</v>
      </c>
      <c r="N31" s="266">
        <v>1</v>
      </c>
      <c r="O31" s="266">
        <f t="shared" si="0"/>
        <v>2</v>
      </c>
      <c r="P31" s="266">
        <v>10</v>
      </c>
      <c r="Q31" s="271">
        <f t="shared" si="1"/>
        <v>20</v>
      </c>
      <c r="R31" s="270" t="str">
        <f t="shared" si="2"/>
        <v>IV</v>
      </c>
      <c r="S31" s="270" t="str">
        <f t="shared" si="3"/>
        <v>RIESGO ACEPTABLE</v>
      </c>
      <c r="T31" s="268" t="s">
        <v>308</v>
      </c>
      <c r="U31" s="268" t="s">
        <v>308</v>
      </c>
      <c r="V31" s="268" t="s">
        <v>308</v>
      </c>
      <c r="W31" s="274" t="s">
        <v>329</v>
      </c>
      <c r="X31" s="274" t="s">
        <v>123</v>
      </c>
    </row>
    <row r="32" spans="1:24" s="319" customFormat="1" ht="111" hidden="1" customHeight="1">
      <c r="A32" s="271">
        <v>29</v>
      </c>
      <c r="B32" s="1028"/>
      <c r="C32" s="1030"/>
      <c r="D32" s="1064"/>
      <c r="E32" s="271" t="s">
        <v>116</v>
      </c>
      <c r="F32" s="1051"/>
      <c r="G32" s="300" t="s">
        <v>330</v>
      </c>
      <c r="H32" s="290" t="s">
        <v>331</v>
      </c>
      <c r="I32" s="290" t="s">
        <v>332</v>
      </c>
      <c r="J32" s="289" t="s">
        <v>333</v>
      </c>
      <c r="K32" s="289" t="s">
        <v>334</v>
      </c>
      <c r="L32" s="290" t="s">
        <v>335</v>
      </c>
      <c r="M32" s="266">
        <v>2</v>
      </c>
      <c r="N32" s="266">
        <v>2</v>
      </c>
      <c r="O32" s="266">
        <f t="shared" si="0"/>
        <v>4</v>
      </c>
      <c r="P32" s="266">
        <v>10</v>
      </c>
      <c r="Q32" s="271">
        <f t="shared" si="1"/>
        <v>40</v>
      </c>
      <c r="R32" s="270" t="str">
        <f t="shared" si="2"/>
        <v>III</v>
      </c>
      <c r="S32" s="270" t="str">
        <f t="shared" si="3"/>
        <v>RIESGO MEJORABLE</v>
      </c>
      <c r="T32" s="288" t="s">
        <v>319</v>
      </c>
      <c r="U32" s="288" t="s">
        <v>319</v>
      </c>
      <c r="V32" s="279" t="s">
        <v>336</v>
      </c>
      <c r="W32" s="283" t="s">
        <v>337</v>
      </c>
      <c r="X32" s="268" t="s">
        <v>322</v>
      </c>
    </row>
    <row r="33" spans="1:24" s="319" customFormat="1" ht="111" hidden="1" customHeight="1">
      <c r="A33" s="271">
        <v>30</v>
      </c>
      <c r="B33" s="1028"/>
      <c r="C33" s="1030"/>
      <c r="D33" s="1064"/>
      <c r="E33" s="271" t="s">
        <v>116</v>
      </c>
      <c r="F33" s="286" t="s">
        <v>338</v>
      </c>
      <c r="G33" s="299" t="s">
        <v>339</v>
      </c>
      <c r="H33" s="289" t="s">
        <v>340</v>
      </c>
      <c r="I33" s="290" t="s">
        <v>341</v>
      </c>
      <c r="J33" s="275" t="s">
        <v>316</v>
      </c>
      <c r="K33" s="275" t="s">
        <v>316</v>
      </c>
      <c r="L33" s="289" t="s">
        <v>342</v>
      </c>
      <c r="M33" s="266">
        <v>2</v>
      </c>
      <c r="N33" s="266">
        <v>3</v>
      </c>
      <c r="O33" s="266">
        <f t="shared" si="0"/>
        <v>6</v>
      </c>
      <c r="P33" s="266">
        <v>10</v>
      </c>
      <c r="Q33" s="271">
        <f t="shared" si="1"/>
        <v>60</v>
      </c>
      <c r="R33" s="270" t="str">
        <f t="shared" si="2"/>
        <v>III</v>
      </c>
      <c r="S33" s="270" t="str">
        <f t="shared" si="3"/>
        <v>RIESGO MEJORABLE</v>
      </c>
      <c r="T33" s="288" t="s">
        <v>319</v>
      </c>
      <c r="U33" s="288" t="s">
        <v>319</v>
      </c>
      <c r="V33" s="268" t="s">
        <v>322</v>
      </c>
      <c r="W33" s="283" t="s">
        <v>343</v>
      </c>
      <c r="X33" s="268" t="s">
        <v>322</v>
      </c>
    </row>
    <row r="34" spans="1:24" s="319" customFormat="1" ht="111" hidden="1" customHeight="1">
      <c r="A34" s="271">
        <v>31</v>
      </c>
      <c r="B34" s="1028"/>
      <c r="C34" s="1030"/>
      <c r="D34" s="1064"/>
      <c r="E34" s="271" t="s">
        <v>116</v>
      </c>
      <c r="F34" s="1049" t="s">
        <v>344</v>
      </c>
      <c r="G34" s="320" t="s">
        <v>457</v>
      </c>
      <c r="H34" s="268" t="s">
        <v>493</v>
      </c>
      <c r="I34" s="268" t="s">
        <v>494</v>
      </c>
      <c r="J34" s="268" t="s">
        <v>348</v>
      </c>
      <c r="K34" s="268" t="s">
        <v>495</v>
      </c>
      <c r="L34" s="268" t="s">
        <v>350</v>
      </c>
      <c r="M34" s="271">
        <v>2</v>
      </c>
      <c r="N34" s="271">
        <v>4</v>
      </c>
      <c r="O34" s="271">
        <f t="shared" si="0"/>
        <v>8</v>
      </c>
      <c r="P34" s="268">
        <v>10</v>
      </c>
      <c r="Q34" s="271">
        <f t="shared" si="1"/>
        <v>80</v>
      </c>
      <c r="R34" s="270" t="str">
        <f t="shared" si="2"/>
        <v>III</v>
      </c>
      <c r="S34" s="270" t="str">
        <f t="shared" si="3"/>
        <v>RIESGO MEJORABLE</v>
      </c>
      <c r="T34" s="268" t="s">
        <v>308</v>
      </c>
      <c r="U34" s="268" t="s">
        <v>308</v>
      </c>
      <c r="V34" s="268" t="s">
        <v>351</v>
      </c>
      <c r="W34" s="268" t="s">
        <v>496</v>
      </c>
      <c r="X34" s="268" t="s">
        <v>322</v>
      </c>
    </row>
    <row r="35" spans="1:24" s="319" customFormat="1" ht="111" hidden="1" customHeight="1">
      <c r="A35" s="271">
        <v>32</v>
      </c>
      <c r="B35" s="1028"/>
      <c r="C35" s="1030"/>
      <c r="D35" s="1064"/>
      <c r="E35" s="271" t="s">
        <v>116</v>
      </c>
      <c r="F35" s="1051"/>
      <c r="G35" s="297" t="s">
        <v>353</v>
      </c>
      <c r="H35" s="268" t="s">
        <v>497</v>
      </c>
      <c r="I35" s="268" t="s">
        <v>498</v>
      </c>
      <c r="J35" s="268" t="s">
        <v>316</v>
      </c>
      <c r="K35" s="268" t="s">
        <v>495</v>
      </c>
      <c r="L35" s="268" t="s">
        <v>350</v>
      </c>
      <c r="M35" s="271">
        <v>2</v>
      </c>
      <c r="N35" s="271">
        <v>4</v>
      </c>
      <c r="O35" s="271">
        <f t="shared" si="0"/>
        <v>8</v>
      </c>
      <c r="P35" s="268">
        <v>10</v>
      </c>
      <c r="Q35" s="271">
        <f t="shared" si="1"/>
        <v>80</v>
      </c>
      <c r="R35" s="270" t="str">
        <f t="shared" si="2"/>
        <v>III</v>
      </c>
      <c r="S35" s="270" t="str">
        <f t="shared" si="3"/>
        <v>RIESGO MEJORABLE</v>
      </c>
      <c r="T35" s="268" t="s">
        <v>308</v>
      </c>
      <c r="U35" s="268" t="s">
        <v>308</v>
      </c>
      <c r="V35" s="268" t="s">
        <v>351</v>
      </c>
      <c r="W35" s="268" t="s">
        <v>496</v>
      </c>
      <c r="X35" s="268" t="s">
        <v>322</v>
      </c>
    </row>
    <row r="36" spans="1:24" s="319" customFormat="1" ht="111" hidden="1" customHeight="1">
      <c r="A36" s="271">
        <v>33</v>
      </c>
      <c r="B36" s="1028"/>
      <c r="C36" s="1030"/>
      <c r="D36" s="1064"/>
      <c r="E36" s="274" t="s">
        <v>116</v>
      </c>
      <c r="F36" s="277" t="s">
        <v>499</v>
      </c>
      <c r="G36" s="281" t="s">
        <v>500</v>
      </c>
      <c r="H36" s="280" t="s">
        <v>489</v>
      </c>
      <c r="I36" s="280" t="s">
        <v>501</v>
      </c>
      <c r="J36" s="274" t="s">
        <v>326</v>
      </c>
      <c r="K36" s="274" t="s">
        <v>502</v>
      </c>
      <c r="L36" s="274" t="s">
        <v>326</v>
      </c>
      <c r="M36" s="271">
        <v>2</v>
      </c>
      <c r="N36" s="271">
        <v>4</v>
      </c>
      <c r="O36" s="271">
        <f t="shared" ref="O36:O67" si="4">M36*N36</f>
        <v>8</v>
      </c>
      <c r="P36" s="268">
        <v>10</v>
      </c>
      <c r="Q36" s="271">
        <f t="shared" ref="Q36:Q67" si="5">O36*P36</f>
        <v>80</v>
      </c>
      <c r="R36" s="270" t="str">
        <f t="shared" ref="R36:R67" si="6">IF(AND(Q36&gt;=0,Q36&lt;=20),"IV",IF(AND(Q36&lt;=120,Q36&gt;=40),"III",IF(AND(Q36&gt;=150,Q36&lt;=500),"II",IF(AND(Q36&gt;=600,Q36&lt;=4000),"I"))))</f>
        <v>III</v>
      </c>
      <c r="S36" s="270" t="str">
        <f t="shared" ref="S36:S67" si="7">IF(AND(Q36&gt;=0,Q36&lt;=20),"RIESGO ACEPTABLE",IF(AND(Q36&gt;=40,Q36&lt;=120),"RIESGO MEJORABLE",IF(AND(Q36&gt;=150,Q36&lt;=500),"RIESGO ACEPTABLE CON CONTROL ESPECIFICO",IF(AND(Q36&gt;=600,Q36&lt;=4000),"RIESGO NO ACEPTABLE"))))</f>
        <v>RIESGO MEJORABLE</v>
      </c>
      <c r="T36" s="274" t="s">
        <v>123</v>
      </c>
      <c r="U36" s="274" t="s">
        <v>123</v>
      </c>
      <c r="V36" s="274" t="s">
        <v>123</v>
      </c>
      <c r="W36" s="274" t="s">
        <v>492</v>
      </c>
      <c r="X36" s="274" t="s">
        <v>123</v>
      </c>
    </row>
    <row r="37" spans="1:24" s="319" customFormat="1" ht="111" hidden="1" customHeight="1">
      <c r="A37" s="271">
        <v>34</v>
      </c>
      <c r="B37" s="1028"/>
      <c r="C37" s="1030"/>
      <c r="D37" s="1064"/>
      <c r="E37" s="271" t="s">
        <v>116</v>
      </c>
      <c r="F37" s="1052" t="s">
        <v>356</v>
      </c>
      <c r="G37" s="282" t="s">
        <v>357</v>
      </c>
      <c r="H37" s="275" t="s">
        <v>503</v>
      </c>
      <c r="I37" s="268" t="s">
        <v>359</v>
      </c>
      <c r="J37" s="268" t="s">
        <v>316</v>
      </c>
      <c r="K37" s="268" t="s">
        <v>504</v>
      </c>
      <c r="L37" s="268" t="s">
        <v>316</v>
      </c>
      <c r="M37" s="271">
        <v>2</v>
      </c>
      <c r="N37" s="271">
        <v>2</v>
      </c>
      <c r="O37" s="271">
        <f t="shared" si="4"/>
        <v>4</v>
      </c>
      <c r="P37" s="268">
        <v>25</v>
      </c>
      <c r="Q37" s="271">
        <f t="shared" si="5"/>
        <v>100</v>
      </c>
      <c r="R37" s="270" t="str">
        <f t="shared" si="6"/>
        <v>III</v>
      </c>
      <c r="S37" s="270" t="str">
        <f t="shared" si="7"/>
        <v>RIESGO MEJORABLE</v>
      </c>
      <c r="T37" s="268" t="s">
        <v>308</v>
      </c>
      <c r="U37" s="268" t="s">
        <v>308</v>
      </c>
      <c r="V37" s="268" t="s">
        <v>361</v>
      </c>
      <c r="W37" s="268" t="s">
        <v>308</v>
      </c>
      <c r="X37" s="268" t="s">
        <v>308</v>
      </c>
    </row>
    <row r="38" spans="1:24" s="319" customFormat="1" ht="111" hidden="1" customHeight="1">
      <c r="A38" s="271">
        <v>35</v>
      </c>
      <c r="B38" s="1028"/>
      <c r="C38" s="1030"/>
      <c r="D38" s="1064"/>
      <c r="E38" s="271" t="s">
        <v>116</v>
      </c>
      <c r="F38" s="1053"/>
      <c r="G38" s="282" t="s">
        <v>362</v>
      </c>
      <c r="H38" s="275" t="s">
        <v>363</v>
      </c>
      <c r="I38" s="268" t="s">
        <v>364</v>
      </c>
      <c r="J38" s="268" t="s">
        <v>365</v>
      </c>
      <c r="K38" s="268" t="s">
        <v>505</v>
      </c>
      <c r="L38" s="271" t="s">
        <v>367</v>
      </c>
      <c r="M38" s="271">
        <v>2</v>
      </c>
      <c r="N38" s="271">
        <v>2</v>
      </c>
      <c r="O38" s="271">
        <f t="shared" si="4"/>
        <v>4</v>
      </c>
      <c r="P38" s="268">
        <v>10</v>
      </c>
      <c r="Q38" s="271">
        <f t="shared" si="5"/>
        <v>40</v>
      </c>
      <c r="R38" s="270" t="str">
        <f t="shared" si="6"/>
        <v>III</v>
      </c>
      <c r="S38" s="270" t="str">
        <f t="shared" si="7"/>
        <v>RIESGO MEJORABLE</v>
      </c>
      <c r="T38" s="268" t="s">
        <v>308</v>
      </c>
      <c r="U38" s="268" t="s">
        <v>308</v>
      </c>
      <c r="V38" s="268" t="s">
        <v>308</v>
      </c>
      <c r="W38" s="268" t="s">
        <v>368</v>
      </c>
      <c r="X38" s="268" t="s">
        <v>308</v>
      </c>
    </row>
    <row r="39" spans="1:24" s="319" customFormat="1" ht="111" hidden="1" customHeight="1">
      <c r="A39" s="271">
        <v>36</v>
      </c>
      <c r="B39" s="1028"/>
      <c r="C39" s="1032"/>
      <c r="D39" s="1041"/>
      <c r="E39" s="271" t="s">
        <v>116</v>
      </c>
      <c r="F39" s="1054"/>
      <c r="G39" s="282" t="s">
        <v>369</v>
      </c>
      <c r="H39" s="275" t="s">
        <v>370</v>
      </c>
      <c r="I39" s="268" t="s">
        <v>371</v>
      </c>
      <c r="J39" s="271" t="s">
        <v>326</v>
      </c>
      <c r="K39" s="268" t="s">
        <v>316</v>
      </c>
      <c r="L39" s="271" t="s">
        <v>506</v>
      </c>
      <c r="M39" s="271">
        <v>4</v>
      </c>
      <c r="N39" s="271">
        <v>1</v>
      </c>
      <c r="O39" s="271">
        <f t="shared" si="4"/>
        <v>4</v>
      </c>
      <c r="P39" s="268">
        <v>10</v>
      </c>
      <c r="Q39" s="271">
        <f t="shared" si="5"/>
        <v>40</v>
      </c>
      <c r="R39" s="270" t="str">
        <f t="shared" si="6"/>
        <v>III</v>
      </c>
      <c r="S39" s="270" t="str">
        <f t="shared" si="7"/>
        <v>RIESGO MEJORABLE</v>
      </c>
      <c r="T39" s="268" t="s">
        <v>308</v>
      </c>
      <c r="U39" s="268" t="s">
        <v>308</v>
      </c>
      <c r="V39" s="268" t="s">
        <v>308</v>
      </c>
      <c r="W39" s="268" t="s">
        <v>373</v>
      </c>
      <c r="X39" s="268" t="s">
        <v>308</v>
      </c>
    </row>
    <row r="40" spans="1:24" s="319" customFormat="1" ht="111" hidden="1" customHeight="1">
      <c r="A40" s="271">
        <v>37</v>
      </c>
      <c r="B40" s="1028"/>
      <c r="C40" s="1028" t="s">
        <v>511</v>
      </c>
      <c r="D40" s="698" t="s">
        <v>512</v>
      </c>
      <c r="E40" s="271" t="s">
        <v>116</v>
      </c>
      <c r="F40" s="1055" t="s">
        <v>301</v>
      </c>
      <c r="G40" s="1047" t="s">
        <v>398</v>
      </c>
      <c r="H40" s="275" t="s">
        <v>303</v>
      </c>
      <c r="I40" s="275" t="s">
        <v>304</v>
      </c>
      <c r="J40" s="275" t="s">
        <v>486</v>
      </c>
      <c r="K40" s="275" t="s">
        <v>487</v>
      </c>
      <c r="L40" s="275" t="s">
        <v>488</v>
      </c>
      <c r="M40" s="266">
        <v>2</v>
      </c>
      <c r="N40" s="266">
        <v>1</v>
      </c>
      <c r="O40" s="266">
        <f t="shared" si="4"/>
        <v>2</v>
      </c>
      <c r="P40" s="266">
        <v>10</v>
      </c>
      <c r="Q40" s="271">
        <f t="shared" si="5"/>
        <v>20</v>
      </c>
      <c r="R40" s="270" t="str">
        <f t="shared" si="6"/>
        <v>IV</v>
      </c>
      <c r="S40" s="270" t="str">
        <f t="shared" si="7"/>
        <v>RIESGO ACEPTABLE</v>
      </c>
      <c r="T40" s="268" t="s">
        <v>308</v>
      </c>
      <c r="U40" s="268" t="s">
        <v>308</v>
      </c>
      <c r="V40" s="295" t="s">
        <v>309</v>
      </c>
      <c r="W40" s="295" t="s">
        <v>310</v>
      </c>
      <c r="X40" s="268" t="s">
        <v>311</v>
      </c>
    </row>
    <row r="41" spans="1:24" s="319" customFormat="1" ht="111" hidden="1" customHeight="1">
      <c r="A41" s="271">
        <v>38</v>
      </c>
      <c r="B41" s="1028"/>
      <c r="C41" s="1028"/>
      <c r="D41" s="698"/>
      <c r="E41" s="321" t="s">
        <v>116</v>
      </c>
      <c r="F41" s="1056"/>
      <c r="G41" s="1048"/>
      <c r="H41" s="275" t="s">
        <v>489</v>
      </c>
      <c r="I41" s="275" t="s">
        <v>400</v>
      </c>
      <c r="J41" s="275" t="s">
        <v>326</v>
      </c>
      <c r="K41" s="275" t="s">
        <v>490</v>
      </c>
      <c r="L41" s="275" t="s">
        <v>491</v>
      </c>
      <c r="M41" s="266">
        <v>2</v>
      </c>
      <c r="N41" s="266">
        <v>1</v>
      </c>
      <c r="O41" s="266">
        <f t="shared" si="4"/>
        <v>2</v>
      </c>
      <c r="P41" s="266">
        <v>10</v>
      </c>
      <c r="Q41" s="271">
        <f t="shared" si="5"/>
        <v>20</v>
      </c>
      <c r="R41" s="270" t="str">
        <f t="shared" si="6"/>
        <v>IV</v>
      </c>
      <c r="S41" s="270" t="str">
        <f t="shared" si="7"/>
        <v>RIESGO ACEPTABLE</v>
      </c>
      <c r="T41" s="274" t="s">
        <v>123</v>
      </c>
      <c r="U41" s="274" t="s">
        <v>123</v>
      </c>
      <c r="V41" s="274" t="s">
        <v>123</v>
      </c>
      <c r="W41" s="274" t="s">
        <v>492</v>
      </c>
      <c r="X41" s="274" t="s">
        <v>123</v>
      </c>
    </row>
    <row r="42" spans="1:24" s="319" customFormat="1" ht="111" hidden="1" customHeight="1">
      <c r="A42" s="271">
        <v>39</v>
      </c>
      <c r="B42" s="1028"/>
      <c r="C42" s="1028"/>
      <c r="D42" s="698"/>
      <c r="E42" s="271" t="s">
        <v>116</v>
      </c>
      <c r="F42" s="1049" t="s">
        <v>312</v>
      </c>
      <c r="G42" s="300" t="s">
        <v>313</v>
      </c>
      <c r="H42" s="290" t="s">
        <v>314</v>
      </c>
      <c r="I42" s="290" t="s">
        <v>315</v>
      </c>
      <c r="J42" s="275" t="s">
        <v>316</v>
      </c>
      <c r="K42" s="275" t="s">
        <v>317</v>
      </c>
      <c r="L42" s="290" t="s">
        <v>318</v>
      </c>
      <c r="M42" s="266">
        <v>2</v>
      </c>
      <c r="N42" s="266">
        <v>2</v>
      </c>
      <c r="O42" s="266">
        <f t="shared" si="4"/>
        <v>4</v>
      </c>
      <c r="P42" s="266">
        <v>25</v>
      </c>
      <c r="Q42" s="271">
        <f t="shared" si="5"/>
        <v>100</v>
      </c>
      <c r="R42" s="270" t="str">
        <f t="shared" si="6"/>
        <v>III</v>
      </c>
      <c r="S42" s="270" t="str">
        <f t="shared" si="7"/>
        <v>RIESGO MEJORABLE</v>
      </c>
      <c r="T42" s="288" t="s">
        <v>319</v>
      </c>
      <c r="U42" s="288" t="s">
        <v>319</v>
      </c>
      <c r="V42" s="294" t="s">
        <v>320</v>
      </c>
      <c r="W42" s="293" t="s">
        <v>321</v>
      </c>
      <c r="X42" s="268" t="s">
        <v>322</v>
      </c>
    </row>
    <row r="43" spans="1:24" s="319" customFormat="1" ht="111" hidden="1" customHeight="1">
      <c r="A43" s="271">
        <v>40</v>
      </c>
      <c r="B43" s="1028"/>
      <c r="C43" s="1028"/>
      <c r="D43" s="698"/>
      <c r="E43" s="271" t="s">
        <v>116</v>
      </c>
      <c r="F43" s="1050"/>
      <c r="G43" s="292" t="s">
        <v>323</v>
      </c>
      <c r="H43" s="290" t="s">
        <v>324</v>
      </c>
      <c r="I43" s="290" t="s">
        <v>325</v>
      </c>
      <c r="J43" s="274" t="s">
        <v>326</v>
      </c>
      <c r="K43" s="274" t="s">
        <v>327</v>
      </c>
      <c r="L43" s="274" t="s">
        <v>328</v>
      </c>
      <c r="M43" s="266">
        <v>2</v>
      </c>
      <c r="N43" s="266">
        <v>1</v>
      </c>
      <c r="O43" s="266">
        <f t="shared" si="4"/>
        <v>2</v>
      </c>
      <c r="P43" s="266">
        <v>10</v>
      </c>
      <c r="Q43" s="271">
        <f t="shared" si="5"/>
        <v>20</v>
      </c>
      <c r="R43" s="270" t="str">
        <f t="shared" si="6"/>
        <v>IV</v>
      </c>
      <c r="S43" s="270" t="str">
        <f t="shared" si="7"/>
        <v>RIESGO ACEPTABLE</v>
      </c>
      <c r="T43" s="268" t="s">
        <v>308</v>
      </c>
      <c r="U43" s="268" t="s">
        <v>308</v>
      </c>
      <c r="V43" s="268" t="s">
        <v>308</v>
      </c>
      <c r="W43" s="274" t="s">
        <v>329</v>
      </c>
      <c r="X43" s="274" t="s">
        <v>123</v>
      </c>
    </row>
    <row r="44" spans="1:24" s="319" customFormat="1" ht="111" hidden="1" customHeight="1">
      <c r="A44" s="271">
        <v>41</v>
      </c>
      <c r="B44" s="1028"/>
      <c r="C44" s="1028"/>
      <c r="D44" s="698"/>
      <c r="E44" s="271" t="s">
        <v>116</v>
      </c>
      <c r="F44" s="1051"/>
      <c r="G44" s="300" t="s">
        <v>330</v>
      </c>
      <c r="H44" s="290" t="s">
        <v>331</v>
      </c>
      <c r="I44" s="290" t="s">
        <v>332</v>
      </c>
      <c r="J44" s="289" t="s">
        <v>333</v>
      </c>
      <c r="K44" s="289" t="s">
        <v>334</v>
      </c>
      <c r="L44" s="290" t="s">
        <v>335</v>
      </c>
      <c r="M44" s="266">
        <v>2</v>
      </c>
      <c r="N44" s="266">
        <v>2</v>
      </c>
      <c r="O44" s="266">
        <f t="shared" si="4"/>
        <v>4</v>
      </c>
      <c r="P44" s="266">
        <v>10</v>
      </c>
      <c r="Q44" s="271">
        <f t="shared" si="5"/>
        <v>40</v>
      </c>
      <c r="R44" s="270" t="str">
        <f t="shared" si="6"/>
        <v>III</v>
      </c>
      <c r="S44" s="270" t="str">
        <f t="shared" si="7"/>
        <v>RIESGO MEJORABLE</v>
      </c>
      <c r="T44" s="288" t="s">
        <v>319</v>
      </c>
      <c r="U44" s="288" t="s">
        <v>319</v>
      </c>
      <c r="V44" s="279" t="s">
        <v>336</v>
      </c>
      <c r="W44" s="283" t="s">
        <v>337</v>
      </c>
      <c r="X44" s="268" t="s">
        <v>322</v>
      </c>
    </row>
    <row r="45" spans="1:24" s="319" customFormat="1" ht="111" hidden="1" customHeight="1">
      <c r="A45" s="271">
        <v>42</v>
      </c>
      <c r="B45" s="1028"/>
      <c r="C45" s="1028"/>
      <c r="D45" s="698"/>
      <c r="E45" s="271" t="s">
        <v>116</v>
      </c>
      <c r="F45" s="286" t="s">
        <v>338</v>
      </c>
      <c r="G45" s="299" t="s">
        <v>339</v>
      </c>
      <c r="H45" s="289" t="s">
        <v>340</v>
      </c>
      <c r="I45" s="290" t="s">
        <v>341</v>
      </c>
      <c r="J45" s="275" t="s">
        <v>316</v>
      </c>
      <c r="K45" s="275" t="s">
        <v>316</v>
      </c>
      <c r="L45" s="289" t="s">
        <v>342</v>
      </c>
      <c r="M45" s="266">
        <v>2</v>
      </c>
      <c r="N45" s="266">
        <v>3</v>
      </c>
      <c r="O45" s="266">
        <f t="shared" si="4"/>
        <v>6</v>
      </c>
      <c r="P45" s="266">
        <v>10</v>
      </c>
      <c r="Q45" s="271">
        <f t="shared" si="5"/>
        <v>60</v>
      </c>
      <c r="R45" s="270" t="str">
        <f t="shared" si="6"/>
        <v>III</v>
      </c>
      <c r="S45" s="270" t="str">
        <f t="shared" si="7"/>
        <v>RIESGO MEJORABLE</v>
      </c>
      <c r="T45" s="288" t="s">
        <v>319</v>
      </c>
      <c r="U45" s="288" t="s">
        <v>319</v>
      </c>
      <c r="V45" s="268" t="s">
        <v>322</v>
      </c>
      <c r="W45" s="283" t="s">
        <v>343</v>
      </c>
      <c r="X45" s="268" t="s">
        <v>322</v>
      </c>
    </row>
    <row r="46" spans="1:24" s="319" customFormat="1" ht="111" hidden="1" customHeight="1">
      <c r="A46" s="271">
        <v>43</v>
      </c>
      <c r="B46" s="1028"/>
      <c r="C46" s="1028"/>
      <c r="D46" s="698"/>
      <c r="E46" s="271" t="s">
        <v>116</v>
      </c>
      <c r="F46" s="1049" t="s">
        <v>344</v>
      </c>
      <c r="G46" s="320" t="s">
        <v>457</v>
      </c>
      <c r="H46" s="268" t="s">
        <v>493</v>
      </c>
      <c r="I46" s="268" t="s">
        <v>494</v>
      </c>
      <c r="J46" s="268" t="s">
        <v>348</v>
      </c>
      <c r="K46" s="268" t="s">
        <v>495</v>
      </c>
      <c r="L46" s="268" t="s">
        <v>350</v>
      </c>
      <c r="M46" s="271">
        <v>2</v>
      </c>
      <c r="N46" s="271">
        <v>4</v>
      </c>
      <c r="O46" s="271">
        <f t="shared" si="4"/>
        <v>8</v>
      </c>
      <c r="P46" s="268">
        <v>10</v>
      </c>
      <c r="Q46" s="271">
        <f t="shared" si="5"/>
        <v>80</v>
      </c>
      <c r="R46" s="270" t="str">
        <f t="shared" si="6"/>
        <v>III</v>
      </c>
      <c r="S46" s="270" t="str">
        <f t="shared" si="7"/>
        <v>RIESGO MEJORABLE</v>
      </c>
      <c r="T46" s="268" t="s">
        <v>308</v>
      </c>
      <c r="U46" s="268" t="s">
        <v>308</v>
      </c>
      <c r="V46" s="268" t="s">
        <v>351</v>
      </c>
      <c r="W46" s="268" t="s">
        <v>496</v>
      </c>
      <c r="X46" s="268" t="s">
        <v>322</v>
      </c>
    </row>
    <row r="47" spans="1:24" s="319" customFormat="1" ht="111" hidden="1" customHeight="1">
      <c r="A47" s="271">
        <v>44</v>
      </c>
      <c r="B47" s="1028"/>
      <c r="C47" s="1028"/>
      <c r="D47" s="698"/>
      <c r="E47" s="271" t="s">
        <v>116</v>
      </c>
      <c r="F47" s="1051"/>
      <c r="G47" s="297" t="s">
        <v>353</v>
      </c>
      <c r="H47" s="268" t="s">
        <v>497</v>
      </c>
      <c r="I47" s="268" t="s">
        <v>498</v>
      </c>
      <c r="J47" s="268" t="s">
        <v>316</v>
      </c>
      <c r="K47" s="268" t="s">
        <v>495</v>
      </c>
      <c r="L47" s="268" t="s">
        <v>350</v>
      </c>
      <c r="M47" s="271">
        <v>2</v>
      </c>
      <c r="N47" s="271">
        <v>4</v>
      </c>
      <c r="O47" s="271">
        <f t="shared" si="4"/>
        <v>8</v>
      </c>
      <c r="P47" s="268">
        <v>10</v>
      </c>
      <c r="Q47" s="271">
        <f t="shared" si="5"/>
        <v>80</v>
      </c>
      <c r="R47" s="270" t="str">
        <f t="shared" si="6"/>
        <v>III</v>
      </c>
      <c r="S47" s="270" t="str">
        <f t="shared" si="7"/>
        <v>RIESGO MEJORABLE</v>
      </c>
      <c r="T47" s="268" t="s">
        <v>308</v>
      </c>
      <c r="U47" s="268" t="s">
        <v>308</v>
      </c>
      <c r="V47" s="268" t="s">
        <v>351</v>
      </c>
      <c r="W47" s="268" t="s">
        <v>496</v>
      </c>
      <c r="X47" s="268" t="s">
        <v>322</v>
      </c>
    </row>
    <row r="48" spans="1:24" s="319" customFormat="1" ht="111" hidden="1" customHeight="1">
      <c r="A48" s="271">
        <v>45</v>
      </c>
      <c r="B48" s="1028"/>
      <c r="C48" s="1028"/>
      <c r="D48" s="698"/>
      <c r="E48" s="274" t="s">
        <v>116</v>
      </c>
      <c r="F48" s="277" t="s">
        <v>499</v>
      </c>
      <c r="G48" s="281" t="s">
        <v>500</v>
      </c>
      <c r="H48" s="280" t="s">
        <v>489</v>
      </c>
      <c r="I48" s="280" t="s">
        <v>501</v>
      </c>
      <c r="J48" s="274" t="s">
        <v>326</v>
      </c>
      <c r="K48" s="274" t="s">
        <v>502</v>
      </c>
      <c r="L48" s="274" t="s">
        <v>326</v>
      </c>
      <c r="M48" s="271">
        <v>2</v>
      </c>
      <c r="N48" s="271">
        <v>4</v>
      </c>
      <c r="O48" s="271">
        <f t="shared" si="4"/>
        <v>8</v>
      </c>
      <c r="P48" s="268">
        <v>10</v>
      </c>
      <c r="Q48" s="271">
        <f t="shared" si="5"/>
        <v>80</v>
      </c>
      <c r="R48" s="270" t="str">
        <f t="shared" si="6"/>
        <v>III</v>
      </c>
      <c r="S48" s="270" t="str">
        <f t="shared" si="7"/>
        <v>RIESGO MEJORABLE</v>
      </c>
      <c r="T48" s="274" t="s">
        <v>123</v>
      </c>
      <c r="U48" s="274" t="s">
        <v>123</v>
      </c>
      <c r="V48" s="274" t="s">
        <v>123</v>
      </c>
      <c r="W48" s="274" t="s">
        <v>492</v>
      </c>
      <c r="X48" s="274" t="s">
        <v>123</v>
      </c>
    </row>
    <row r="49" spans="1:24" s="319" customFormat="1" ht="111" hidden="1" customHeight="1">
      <c r="A49" s="271">
        <v>46</v>
      </c>
      <c r="B49" s="1028"/>
      <c r="C49" s="1028"/>
      <c r="D49" s="698"/>
      <c r="E49" s="271" t="s">
        <v>116</v>
      </c>
      <c r="F49" s="1052" t="s">
        <v>356</v>
      </c>
      <c r="G49" s="282" t="s">
        <v>357</v>
      </c>
      <c r="H49" s="275" t="s">
        <v>503</v>
      </c>
      <c r="I49" s="268" t="s">
        <v>359</v>
      </c>
      <c r="J49" s="268" t="s">
        <v>316</v>
      </c>
      <c r="K49" s="268" t="s">
        <v>504</v>
      </c>
      <c r="L49" s="268" t="s">
        <v>316</v>
      </c>
      <c r="M49" s="271">
        <v>2</v>
      </c>
      <c r="N49" s="271">
        <v>2</v>
      </c>
      <c r="O49" s="271">
        <f t="shared" si="4"/>
        <v>4</v>
      </c>
      <c r="P49" s="268">
        <v>25</v>
      </c>
      <c r="Q49" s="271">
        <f t="shared" si="5"/>
        <v>100</v>
      </c>
      <c r="R49" s="270" t="str">
        <f t="shared" si="6"/>
        <v>III</v>
      </c>
      <c r="S49" s="270" t="str">
        <f t="shared" si="7"/>
        <v>RIESGO MEJORABLE</v>
      </c>
      <c r="T49" s="268" t="s">
        <v>308</v>
      </c>
      <c r="U49" s="268" t="s">
        <v>308</v>
      </c>
      <c r="V49" s="268" t="s">
        <v>361</v>
      </c>
      <c r="W49" s="268" t="s">
        <v>308</v>
      </c>
      <c r="X49" s="268" t="s">
        <v>308</v>
      </c>
    </row>
    <row r="50" spans="1:24" s="319" customFormat="1" ht="111" hidden="1" customHeight="1">
      <c r="A50" s="271">
        <v>47</v>
      </c>
      <c r="B50" s="1028"/>
      <c r="C50" s="1028"/>
      <c r="D50" s="698"/>
      <c r="E50" s="271" t="s">
        <v>116</v>
      </c>
      <c r="F50" s="1053"/>
      <c r="G50" s="282" t="s">
        <v>362</v>
      </c>
      <c r="H50" s="275" t="s">
        <v>363</v>
      </c>
      <c r="I50" s="268" t="s">
        <v>364</v>
      </c>
      <c r="J50" s="268" t="s">
        <v>365</v>
      </c>
      <c r="K50" s="268" t="s">
        <v>505</v>
      </c>
      <c r="L50" s="271" t="s">
        <v>367</v>
      </c>
      <c r="M50" s="271">
        <v>2</v>
      </c>
      <c r="N50" s="271">
        <v>2</v>
      </c>
      <c r="O50" s="271">
        <f t="shared" si="4"/>
        <v>4</v>
      </c>
      <c r="P50" s="268">
        <v>10</v>
      </c>
      <c r="Q50" s="271">
        <f t="shared" si="5"/>
        <v>40</v>
      </c>
      <c r="R50" s="270" t="str">
        <f t="shared" si="6"/>
        <v>III</v>
      </c>
      <c r="S50" s="270" t="str">
        <f t="shared" si="7"/>
        <v>RIESGO MEJORABLE</v>
      </c>
      <c r="T50" s="268" t="s">
        <v>308</v>
      </c>
      <c r="U50" s="268" t="s">
        <v>308</v>
      </c>
      <c r="V50" s="268" t="s">
        <v>308</v>
      </c>
      <c r="W50" s="268" t="s">
        <v>368</v>
      </c>
      <c r="X50" s="268" t="s">
        <v>308</v>
      </c>
    </row>
    <row r="51" spans="1:24" s="319" customFormat="1" ht="111" hidden="1" customHeight="1">
      <c r="A51" s="271">
        <v>48</v>
      </c>
      <c r="B51" s="1028"/>
      <c r="C51" s="1028"/>
      <c r="D51" s="698"/>
      <c r="E51" s="271" t="s">
        <v>116</v>
      </c>
      <c r="F51" s="1054"/>
      <c r="G51" s="282" t="s">
        <v>369</v>
      </c>
      <c r="H51" s="275" t="s">
        <v>370</v>
      </c>
      <c r="I51" s="268" t="s">
        <v>371</v>
      </c>
      <c r="J51" s="271" t="s">
        <v>326</v>
      </c>
      <c r="K51" s="268" t="s">
        <v>316</v>
      </c>
      <c r="L51" s="271" t="s">
        <v>506</v>
      </c>
      <c r="M51" s="271">
        <v>4</v>
      </c>
      <c r="N51" s="271">
        <v>1</v>
      </c>
      <c r="O51" s="271">
        <f t="shared" si="4"/>
        <v>4</v>
      </c>
      <c r="P51" s="268">
        <v>10</v>
      </c>
      <c r="Q51" s="271">
        <f t="shared" si="5"/>
        <v>40</v>
      </c>
      <c r="R51" s="270" t="str">
        <f t="shared" si="6"/>
        <v>III</v>
      </c>
      <c r="S51" s="270" t="str">
        <f t="shared" si="7"/>
        <v>RIESGO MEJORABLE</v>
      </c>
      <c r="T51" s="268" t="s">
        <v>308</v>
      </c>
      <c r="U51" s="268" t="s">
        <v>308</v>
      </c>
      <c r="V51" s="268" t="s">
        <v>308</v>
      </c>
      <c r="W51" s="268" t="s">
        <v>373</v>
      </c>
      <c r="X51" s="268" t="s">
        <v>308</v>
      </c>
    </row>
    <row r="52" spans="1:24" s="319" customFormat="1" ht="111" hidden="1" customHeight="1">
      <c r="A52" s="271">
        <v>49</v>
      </c>
      <c r="B52" s="1028"/>
      <c r="C52" s="1028" t="s">
        <v>513</v>
      </c>
      <c r="D52" s="698" t="s">
        <v>514</v>
      </c>
      <c r="E52" s="271" t="s">
        <v>116</v>
      </c>
      <c r="F52" s="1055" t="s">
        <v>301</v>
      </c>
      <c r="G52" s="1047" t="s">
        <v>398</v>
      </c>
      <c r="H52" s="275" t="s">
        <v>303</v>
      </c>
      <c r="I52" s="275" t="s">
        <v>304</v>
      </c>
      <c r="J52" s="275" t="s">
        <v>486</v>
      </c>
      <c r="K52" s="275" t="s">
        <v>487</v>
      </c>
      <c r="L52" s="275" t="s">
        <v>488</v>
      </c>
      <c r="M52" s="266">
        <v>2</v>
      </c>
      <c r="N52" s="266">
        <v>1</v>
      </c>
      <c r="O52" s="266">
        <f t="shared" si="4"/>
        <v>2</v>
      </c>
      <c r="P52" s="266">
        <v>10</v>
      </c>
      <c r="Q52" s="271">
        <f t="shared" si="5"/>
        <v>20</v>
      </c>
      <c r="R52" s="270" t="str">
        <f t="shared" si="6"/>
        <v>IV</v>
      </c>
      <c r="S52" s="270" t="str">
        <f t="shared" si="7"/>
        <v>RIESGO ACEPTABLE</v>
      </c>
      <c r="T52" s="268" t="s">
        <v>308</v>
      </c>
      <c r="U52" s="268" t="s">
        <v>308</v>
      </c>
      <c r="V52" s="295" t="s">
        <v>309</v>
      </c>
      <c r="W52" s="295" t="s">
        <v>310</v>
      </c>
      <c r="X52" s="268" t="s">
        <v>311</v>
      </c>
    </row>
    <row r="53" spans="1:24" s="319" customFormat="1" ht="111" hidden="1" customHeight="1">
      <c r="A53" s="271">
        <v>50</v>
      </c>
      <c r="B53" s="1028"/>
      <c r="C53" s="1028"/>
      <c r="D53" s="698"/>
      <c r="E53" s="321" t="s">
        <v>116</v>
      </c>
      <c r="F53" s="1056"/>
      <c r="G53" s="1048"/>
      <c r="H53" s="275" t="s">
        <v>489</v>
      </c>
      <c r="I53" s="275" t="s">
        <v>400</v>
      </c>
      <c r="J53" s="275" t="s">
        <v>326</v>
      </c>
      <c r="K53" s="275" t="s">
        <v>490</v>
      </c>
      <c r="L53" s="275" t="s">
        <v>491</v>
      </c>
      <c r="M53" s="266">
        <v>2</v>
      </c>
      <c r="N53" s="266">
        <v>1</v>
      </c>
      <c r="O53" s="266">
        <f t="shared" si="4"/>
        <v>2</v>
      </c>
      <c r="P53" s="266">
        <v>10</v>
      </c>
      <c r="Q53" s="271">
        <f t="shared" si="5"/>
        <v>20</v>
      </c>
      <c r="R53" s="270" t="str">
        <f t="shared" si="6"/>
        <v>IV</v>
      </c>
      <c r="S53" s="270" t="str">
        <f t="shared" si="7"/>
        <v>RIESGO ACEPTABLE</v>
      </c>
      <c r="T53" s="274" t="s">
        <v>123</v>
      </c>
      <c r="U53" s="274" t="s">
        <v>123</v>
      </c>
      <c r="V53" s="274" t="s">
        <v>123</v>
      </c>
      <c r="W53" s="274" t="s">
        <v>492</v>
      </c>
      <c r="X53" s="274" t="s">
        <v>123</v>
      </c>
    </row>
    <row r="54" spans="1:24" s="319" customFormat="1" ht="111" hidden="1" customHeight="1">
      <c r="A54" s="271">
        <v>51</v>
      </c>
      <c r="B54" s="1028"/>
      <c r="C54" s="1028"/>
      <c r="D54" s="698"/>
      <c r="E54" s="271" t="s">
        <v>116</v>
      </c>
      <c r="F54" s="1049" t="s">
        <v>312</v>
      </c>
      <c r="G54" s="300" t="s">
        <v>313</v>
      </c>
      <c r="H54" s="290" t="s">
        <v>314</v>
      </c>
      <c r="I54" s="290" t="s">
        <v>315</v>
      </c>
      <c r="J54" s="275" t="s">
        <v>316</v>
      </c>
      <c r="K54" s="275" t="s">
        <v>317</v>
      </c>
      <c r="L54" s="290" t="s">
        <v>318</v>
      </c>
      <c r="M54" s="266">
        <v>2</v>
      </c>
      <c r="N54" s="266">
        <v>2</v>
      </c>
      <c r="O54" s="266">
        <f t="shared" si="4"/>
        <v>4</v>
      </c>
      <c r="P54" s="266">
        <v>25</v>
      </c>
      <c r="Q54" s="271">
        <f t="shared" si="5"/>
        <v>100</v>
      </c>
      <c r="R54" s="270" t="str">
        <f t="shared" si="6"/>
        <v>III</v>
      </c>
      <c r="S54" s="270" t="str">
        <f t="shared" si="7"/>
        <v>RIESGO MEJORABLE</v>
      </c>
      <c r="T54" s="288" t="s">
        <v>319</v>
      </c>
      <c r="U54" s="288" t="s">
        <v>319</v>
      </c>
      <c r="V54" s="294" t="s">
        <v>320</v>
      </c>
      <c r="W54" s="293" t="s">
        <v>321</v>
      </c>
      <c r="X54" s="268" t="s">
        <v>322</v>
      </c>
    </row>
    <row r="55" spans="1:24" s="319" customFormat="1" ht="111" hidden="1" customHeight="1">
      <c r="A55" s="271">
        <v>52</v>
      </c>
      <c r="B55" s="1028"/>
      <c r="C55" s="1028"/>
      <c r="D55" s="698"/>
      <c r="E55" s="271" t="s">
        <v>116</v>
      </c>
      <c r="F55" s="1050"/>
      <c r="G55" s="292" t="s">
        <v>323</v>
      </c>
      <c r="H55" s="290" t="s">
        <v>324</v>
      </c>
      <c r="I55" s="290" t="s">
        <v>325</v>
      </c>
      <c r="J55" s="274" t="s">
        <v>326</v>
      </c>
      <c r="K55" s="274" t="s">
        <v>327</v>
      </c>
      <c r="L55" s="274" t="s">
        <v>328</v>
      </c>
      <c r="M55" s="266">
        <v>2</v>
      </c>
      <c r="N55" s="266">
        <v>1</v>
      </c>
      <c r="O55" s="266">
        <f t="shared" si="4"/>
        <v>2</v>
      </c>
      <c r="P55" s="266">
        <v>10</v>
      </c>
      <c r="Q55" s="271">
        <f t="shared" si="5"/>
        <v>20</v>
      </c>
      <c r="R55" s="270" t="str">
        <f t="shared" si="6"/>
        <v>IV</v>
      </c>
      <c r="S55" s="270" t="str">
        <f t="shared" si="7"/>
        <v>RIESGO ACEPTABLE</v>
      </c>
      <c r="T55" s="268" t="s">
        <v>308</v>
      </c>
      <c r="U55" s="268" t="s">
        <v>308</v>
      </c>
      <c r="V55" s="268" t="s">
        <v>308</v>
      </c>
      <c r="W55" s="274" t="s">
        <v>329</v>
      </c>
      <c r="X55" s="274" t="s">
        <v>123</v>
      </c>
    </row>
    <row r="56" spans="1:24" s="319" customFormat="1" ht="111" hidden="1" customHeight="1">
      <c r="A56" s="271">
        <v>53</v>
      </c>
      <c r="B56" s="1028"/>
      <c r="C56" s="1028"/>
      <c r="D56" s="698"/>
      <c r="E56" s="271" t="s">
        <v>116</v>
      </c>
      <c r="F56" s="1051"/>
      <c r="G56" s="300" t="s">
        <v>330</v>
      </c>
      <c r="H56" s="290" t="s">
        <v>331</v>
      </c>
      <c r="I56" s="290" t="s">
        <v>332</v>
      </c>
      <c r="J56" s="289" t="s">
        <v>333</v>
      </c>
      <c r="K56" s="289" t="s">
        <v>334</v>
      </c>
      <c r="L56" s="290" t="s">
        <v>335</v>
      </c>
      <c r="M56" s="266">
        <v>2</v>
      </c>
      <c r="N56" s="266">
        <v>2</v>
      </c>
      <c r="O56" s="266">
        <f t="shared" si="4"/>
        <v>4</v>
      </c>
      <c r="P56" s="266">
        <v>10</v>
      </c>
      <c r="Q56" s="271">
        <f t="shared" si="5"/>
        <v>40</v>
      </c>
      <c r="R56" s="270" t="str">
        <f t="shared" si="6"/>
        <v>III</v>
      </c>
      <c r="S56" s="270" t="str">
        <f t="shared" si="7"/>
        <v>RIESGO MEJORABLE</v>
      </c>
      <c r="T56" s="288" t="s">
        <v>319</v>
      </c>
      <c r="U56" s="288" t="s">
        <v>319</v>
      </c>
      <c r="V56" s="279" t="s">
        <v>336</v>
      </c>
      <c r="W56" s="283" t="s">
        <v>337</v>
      </c>
      <c r="X56" s="268" t="s">
        <v>322</v>
      </c>
    </row>
    <row r="57" spans="1:24" s="319" customFormat="1" ht="111" hidden="1" customHeight="1">
      <c r="A57" s="271">
        <v>54</v>
      </c>
      <c r="B57" s="1028"/>
      <c r="C57" s="1028"/>
      <c r="D57" s="698"/>
      <c r="E57" s="271" t="s">
        <v>116</v>
      </c>
      <c r="F57" s="286" t="s">
        <v>338</v>
      </c>
      <c r="G57" s="299" t="s">
        <v>339</v>
      </c>
      <c r="H57" s="289" t="s">
        <v>340</v>
      </c>
      <c r="I57" s="290" t="s">
        <v>341</v>
      </c>
      <c r="J57" s="275" t="s">
        <v>316</v>
      </c>
      <c r="K57" s="275" t="s">
        <v>316</v>
      </c>
      <c r="L57" s="289" t="s">
        <v>342</v>
      </c>
      <c r="M57" s="266">
        <v>2</v>
      </c>
      <c r="N57" s="266">
        <v>3</v>
      </c>
      <c r="O57" s="266">
        <f t="shared" si="4"/>
        <v>6</v>
      </c>
      <c r="P57" s="266">
        <v>10</v>
      </c>
      <c r="Q57" s="271">
        <f t="shared" si="5"/>
        <v>60</v>
      </c>
      <c r="R57" s="270" t="str">
        <f t="shared" si="6"/>
        <v>III</v>
      </c>
      <c r="S57" s="270" t="str">
        <f t="shared" si="7"/>
        <v>RIESGO MEJORABLE</v>
      </c>
      <c r="T57" s="288" t="s">
        <v>319</v>
      </c>
      <c r="U57" s="288" t="s">
        <v>319</v>
      </c>
      <c r="V57" s="268" t="s">
        <v>322</v>
      </c>
      <c r="W57" s="283" t="s">
        <v>343</v>
      </c>
      <c r="X57" s="268" t="s">
        <v>322</v>
      </c>
    </row>
    <row r="58" spans="1:24" s="319" customFormat="1" ht="111" hidden="1" customHeight="1">
      <c r="A58" s="271">
        <v>55</v>
      </c>
      <c r="B58" s="1028"/>
      <c r="C58" s="1028"/>
      <c r="D58" s="698"/>
      <c r="E58" s="271" t="s">
        <v>116</v>
      </c>
      <c r="F58" s="1049" t="s">
        <v>344</v>
      </c>
      <c r="G58" s="320" t="s">
        <v>457</v>
      </c>
      <c r="H58" s="268" t="s">
        <v>493</v>
      </c>
      <c r="I58" s="268" t="s">
        <v>494</v>
      </c>
      <c r="J58" s="268" t="s">
        <v>348</v>
      </c>
      <c r="K58" s="268" t="s">
        <v>495</v>
      </c>
      <c r="L58" s="268" t="s">
        <v>350</v>
      </c>
      <c r="M58" s="271">
        <v>2</v>
      </c>
      <c r="N58" s="271">
        <v>4</v>
      </c>
      <c r="O58" s="271">
        <f t="shared" si="4"/>
        <v>8</v>
      </c>
      <c r="P58" s="268">
        <v>10</v>
      </c>
      <c r="Q58" s="271">
        <f t="shared" si="5"/>
        <v>80</v>
      </c>
      <c r="R58" s="270" t="str">
        <f t="shared" si="6"/>
        <v>III</v>
      </c>
      <c r="S58" s="270" t="str">
        <f t="shared" si="7"/>
        <v>RIESGO MEJORABLE</v>
      </c>
      <c r="T58" s="268" t="s">
        <v>308</v>
      </c>
      <c r="U58" s="268" t="s">
        <v>308</v>
      </c>
      <c r="V58" s="268" t="s">
        <v>351</v>
      </c>
      <c r="W58" s="268" t="s">
        <v>496</v>
      </c>
      <c r="X58" s="268" t="s">
        <v>322</v>
      </c>
    </row>
    <row r="59" spans="1:24" s="319" customFormat="1" ht="111" hidden="1" customHeight="1">
      <c r="A59" s="271">
        <v>56</v>
      </c>
      <c r="B59" s="1028"/>
      <c r="C59" s="1028"/>
      <c r="D59" s="698"/>
      <c r="E59" s="271" t="s">
        <v>116</v>
      </c>
      <c r="F59" s="1051"/>
      <c r="G59" s="297" t="s">
        <v>353</v>
      </c>
      <c r="H59" s="268" t="s">
        <v>497</v>
      </c>
      <c r="I59" s="268" t="s">
        <v>498</v>
      </c>
      <c r="J59" s="268" t="s">
        <v>316</v>
      </c>
      <c r="K59" s="268" t="s">
        <v>495</v>
      </c>
      <c r="L59" s="268" t="s">
        <v>350</v>
      </c>
      <c r="M59" s="271">
        <v>2</v>
      </c>
      <c r="N59" s="271">
        <v>4</v>
      </c>
      <c r="O59" s="271">
        <f t="shared" si="4"/>
        <v>8</v>
      </c>
      <c r="P59" s="268">
        <v>10</v>
      </c>
      <c r="Q59" s="271">
        <f t="shared" si="5"/>
        <v>80</v>
      </c>
      <c r="R59" s="270" t="str">
        <f t="shared" si="6"/>
        <v>III</v>
      </c>
      <c r="S59" s="270" t="str">
        <f t="shared" si="7"/>
        <v>RIESGO MEJORABLE</v>
      </c>
      <c r="T59" s="268" t="s">
        <v>308</v>
      </c>
      <c r="U59" s="268" t="s">
        <v>308</v>
      </c>
      <c r="V59" s="268" t="s">
        <v>351</v>
      </c>
      <c r="W59" s="268" t="s">
        <v>496</v>
      </c>
      <c r="X59" s="268" t="s">
        <v>322</v>
      </c>
    </row>
    <row r="60" spans="1:24" s="319" customFormat="1" ht="111" hidden="1" customHeight="1">
      <c r="A60" s="271">
        <v>57</v>
      </c>
      <c r="B60" s="1028"/>
      <c r="C60" s="1028"/>
      <c r="D60" s="698"/>
      <c r="E60" s="274" t="s">
        <v>116</v>
      </c>
      <c r="F60" s="277" t="s">
        <v>499</v>
      </c>
      <c r="G60" s="281" t="s">
        <v>500</v>
      </c>
      <c r="H60" s="280" t="s">
        <v>489</v>
      </c>
      <c r="I60" s="280" t="s">
        <v>501</v>
      </c>
      <c r="J60" s="274" t="s">
        <v>326</v>
      </c>
      <c r="K60" s="274" t="s">
        <v>502</v>
      </c>
      <c r="L60" s="274" t="s">
        <v>326</v>
      </c>
      <c r="M60" s="271">
        <v>2</v>
      </c>
      <c r="N60" s="271">
        <v>4</v>
      </c>
      <c r="O60" s="271">
        <f t="shared" si="4"/>
        <v>8</v>
      </c>
      <c r="P60" s="268">
        <v>10</v>
      </c>
      <c r="Q60" s="271">
        <f t="shared" si="5"/>
        <v>80</v>
      </c>
      <c r="R60" s="270" t="str">
        <f t="shared" si="6"/>
        <v>III</v>
      </c>
      <c r="S60" s="270" t="str">
        <f t="shared" si="7"/>
        <v>RIESGO MEJORABLE</v>
      </c>
      <c r="T60" s="274" t="s">
        <v>123</v>
      </c>
      <c r="U60" s="274" t="s">
        <v>123</v>
      </c>
      <c r="V60" s="274" t="s">
        <v>123</v>
      </c>
      <c r="W60" s="274" t="s">
        <v>492</v>
      </c>
      <c r="X60" s="274" t="s">
        <v>123</v>
      </c>
    </row>
    <row r="61" spans="1:24" s="319" customFormat="1" ht="111" hidden="1" customHeight="1">
      <c r="A61" s="271">
        <v>58</v>
      </c>
      <c r="B61" s="1028"/>
      <c r="C61" s="1028"/>
      <c r="D61" s="698"/>
      <c r="E61" s="271" t="s">
        <v>116</v>
      </c>
      <c r="F61" s="1052" t="s">
        <v>356</v>
      </c>
      <c r="G61" s="282" t="s">
        <v>357</v>
      </c>
      <c r="H61" s="275" t="s">
        <v>503</v>
      </c>
      <c r="I61" s="268" t="s">
        <v>359</v>
      </c>
      <c r="J61" s="268" t="s">
        <v>316</v>
      </c>
      <c r="K61" s="268" t="s">
        <v>504</v>
      </c>
      <c r="L61" s="268" t="s">
        <v>316</v>
      </c>
      <c r="M61" s="271">
        <v>2</v>
      </c>
      <c r="N61" s="271">
        <v>2</v>
      </c>
      <c r="O61" s="271">
        <f t="shared" si="4"/>
        <v>4</v>
      </c>
      <c r="P61" s="268">
        <v>25</v>
      </c>
      <c r="Q61" s="271">
        <f t="shared" si="5"/>
        <v>100</v>
      </c>
      <c r="R61" s="270" t="str">
        <f t="shared" si="6"/>
        <v>III</v>
      </c>
      <c r="S61" s="270" t="str">
        <f t="shared" si="7"/>
        <v>RIESGO MEJORABLE</v>
      </c>
      <c r="T61" s="268" t="s">
        <v>308</v>
      </c>
      <c r="U61" s="268" t="s">
        <v>308</v>
      </c>
      <c r="V61" s="268" t="s">
        <v>361</v>
      </c>
      <c r="W61" s="268" t="s">
        <v>308</v>
      </c>
      <c r="X61" s="268" t="s">
        <v>308</v>
      </c>
    </row>
    <row r="62" spans="1:24" s="319" customFormat="1" ht="111" hidden="1" customHeight="1">
      <c r="A62" s="271">
        <v>59</v>
      </c>
      <c r="B62" s="1028"/>
      <c r="C62" s="1028"/>
      <c r="D62" s="698"/>
      <c r="E62" s="271" t="s">
        <v>116</v>
      </c>
      <c r="F62" s="1053"/>
      <c r="G62" s="282" t="s">
        <v>362</v>
      </c>
      <c r="H62" s="275" t="s">
        <v>363</v>
      </c>
      <c r="I62" s="268" t="s">
        <v>364</v>
      </c>
      <c r="J62" s="268" t="s">
        <v>365</v>
      </c>
      <c r="K62" s="268" t="s">
        <v>505</v>
      </c>
      <c r="L62" s="271" t="s">
        <v>367</v>
      </c>
      <c r="M62" s="271">
        <v>2</v>
      </c>
      <c r="N62" s="271">
        <v>2</v>
      </c>
      <c r="O62" s="271">
        <f t="shared" si="4"/>
        <v>4</v>
      </c>
      <c r="P62" s="268">
        <v>10</v>
      </c>
      <c r="Q62" s="271">
        <f t="shared" si="5"/>
        <v>40</v>
      </c>
      <c r="R62" s="270" t="str">
        <f t="shared" si="6"/>
        <v>III</v>
      </c>
      <c r="S62" s="270" t="str">
        <f t="shared" si="7"/>
        <v>RIESGO MEJORABLE</v>
      </c>
      <c r="T62" s="268" t="s">
        <v>308</v>
      </c>
      <c r="U62" s="268" t="s">
        <v>308</v>
      </c>
      <c r="V62" s="268" t="s">
        <v>308</v>
      </c>
      <c r="W62" s="268" t="s">
        <v>368</v>
      </c>
      <c r="X62" s="268" t="s">
        <v>308</v>
      </c>
    </row>
    <row r="63" spans="1:24" s="319" customFormat="1" ht="111" hidden="1" customHeight="1">
      <c r="A63" s="271">
        <v>60</v>
      </c>
      <c r="B63" s="1028"/>
      <c r="C63" s="1028"/>
      <c r="D63" s="698"/>
      <c r="E63" s="271" t="s">
        <v>116</v>
      </c>
      <c r="F63" s="1054"/>
      <c r="G63" s="282" t="s">
        <v>369</v>
      </c>
      <c r="H63" s="275" t="s">
        <v>370</v>
      </c>
      <c r="I63" s="268" t="s">
        <v>371</v>
      </c>
      <c r="J63" s="271" t="s">
        <v>326</v>
      </c>
      <c r="K63" s="268" t="s">
        <v>316</v>
      </c>
      <c r="L63" s="271" t="s">
        <v>506</v>
      </c>
      <c r="M63" s="271">
        <v>4</v>
      </c>
      <c r="N63" s="271">
        <v>1</v>
      </c>
      <c r="O63" s="271">
        <f t="shared" si="4"/>
        <v>4</v>
      </c>
      <c r="P63" s="268">
        <v>10</v>
      </c>
      <c r="Q63" s="271">
        <f t="shared" si="5"/>
        <v>40</v>
      </c>
      <c r="R63" s="270" t="str">
        <f t="shared" si="6"/>
        <v>III</v>
      </c>
      <c r="S63" s="270" t="str">
        <f t="shared" si="7"/>
        <v>RIESGO MEJORABLE</v>
      </c>
      <c r="T63" s="268" t="s">
        <v>308</v>
      </c>
      <c r="U63" s="268" t="s">
        <v>308</v>
      </c>
      <c r="V63" s="268" t="s">
        <v>308</v>
      </c>
      <c r="W63" s="268" t="s">
        <v>373</v>
      </c>
      <c r="X63" s="268" t="s">
        <v>308</v>
      </c>
    </row>
    <row r="64" spans="1:24" s="319" customFormat="1" ht="111" hidden="1" customHeight="1">
      <c r="A64" s="271">
        <v>61</v>
      </c>
      <c r="B64" s="1028"/>
      <c r="C64" s="1028" t="s">
        <v>515</v>
      </c>
      <c r="D64" s="698" t="s">
        <v>516</v>
      </c>
      <c r="E64" s="271" t="s">
        <v>116</v>
      </c>
      <c r="F64" s="1055" t="s">
        <v>301</v>
      </c>
      <c r="G64" s="1047" t="s">
        <v>398</v>
      </c>
      <c r="H64" s="275" t="s">
        <v>303</v>
      </c>
      <c r="I64" s="275" t="s">
        <v>304</v>
      </c>
      <c r="J64" s="275" t="s">
        <v>486</v>
      </c>
      <c r="K64" s="275" t="s">
        <v>487</v>
      </c>
      <c r="L64" s="275" t="s">
        <v>488</v>
      </c>
      <c r="M64" s="266">
        <v>2</v>
      </c>
      <c r="N64" s="266">
        <v>1</v>
      </c>
      <c r="O64" s="266">
        <f t="shared" si="4"/>
        <v>2</v>
      </c>
      <c r="P64" s="266">
        <v>10</v>
      </c>
      <c r="Q64" s="271">
        <f t="shared" si="5"/>
        <v>20</v>
      </c>
      <c r="R64" s="270" t="str">
        <f t="shared" si="6"/>
        <v>IV</v>
      </c>
      <c r="S64" s="270" t="str">
        <f t="shared" si="7"/>
        <v>RIESGO ACEPTABLE</v>
      </c>
      <c r="T64" s="268" t="s">
        <v>308</v>
      </c>
      <c r="U64" s="268" t="s">
        <v>308</v>
      </c>
      <c r="V64" s="295" t="s">
        <v>309</v>
      </c>
      <c r="W64" s="295" t="s">
        <v>310</v>
      </c>
      <c r="X64" s="268" t="s">
        <v>311</v>
      </c>
    </row>
    <row r="65" spans="1:24" s="319" customFormat="1" ht="111" hidden="1" customHeight="1">
      <c r="A65" s="271">
        <v>62</v>
      </c>
      <c r="B65" s="1028"/>
      <c r="C65" s="1028"/>
      <c r="D65" s="698"/>
      <c r="E65" s="321" t="s">
        <v>116</v>
      </c>
      <c r="F65" s="1056"/>
      <c r="G65" s="1048"/>
      <c r="H65" s="275" t="s">
        <v>489</v>
      </c>
      <c r="I65" s="275" t="s">
        <v>400</v>
      </c>
      <c r="J65" s="275" t="s">
        <v>326</v>
      </c>
      <c r="K65" s="275" t="s">
        <v>490</v>
      </c>
      <c r="L65" s="275" t="s">
        <v>491</v>
      </c>
      <c r="M65" s="266">
        <v>2</v>
      </c>
      <c r="N65" s="266">
        <v>1</v>
      </c>
      <c r="O65" s="266">
        <f t="shared" si="4"/>
        <v>2</v>
      </c>
      <c r="P65" s="266">
        <v>10</v>
      </c>
      <c r="Q65" s="271">
        <f t="shared" si="5"/>
        <v>20</v>
      </c>
      <c r="R65" s="270" t="str">
        <f t="shared" si="6"/>
        <v>IV</v>
      </c>
      <c r="S65" s="270" t="str">
        <f t="shared" si="7"/>
        <v>RIESGO ACEPTABLE</v>
      </c>
      <c r="T65" s="274" t="s">
        <v>123</v>
      </c>
      <c r="U65" s="274" t="s">
        <v>123</v>
      </c>
      <c r="V65" s="274" t="s">
        <v>123</v>
      </c>
      <c r="W65" s="274" t="s">
        <v>492</v>
      </c>
      <c r="X65" s="274" t="s">
        <v>123</v>
      </c>
    </row>
    <row r="66" spans="1:24" s="319" customFormat="1" ht="111" hidden="1" customHeight="1">
      <c r="A66" s="271">
        <v>63</v>
      </c>
      <c r="B66" s="1028"/>
      <c r="C66" s="1028"/>
      <c r="D66" s="698"/>
      <c r="E66" s="271" t="s">
        <v>116</v>
      </c>
      <c r="F66" s="1049" t="s">
        <v>312</v>
      </c>
      <c r="G66" s="300" t="s">
        <v>313</v>
      </c>
      <c r="H66" s="290" t="s">
        <v>314</v>
      </c>
      <c r="I66" s="290" t="s">
        <v>315</v>
      </c>
      <c r="J66" s="275" t="s">
        <v>316</v>
      </c>
      <c r="K66" s="275" t="s">
        <v>317</v>
      </c>
      <c r="L66" s="290" t="s">
        <v>318</v>
      </c>
      <c r="M66" s="266">
        <v>2</v>
      </c>
      <c r="N66" s="266">
        <v>2</v>
      </c>
      <c r="O66" s="266">
        <f t="shared" si="4"/>
        <v>4</v>
      </c>
      <c r="P66" s="266">
        <v>25</v>
      </c>
      <c r="Q66" s="271">
        <f t="shared" si="5"/>
        <v>100</v>
      </c>
      <c r="R66" s="270" t="str">
        <f t="shared" si="6"/>
        <v>III</v>
      </c>
      <c r="S66" s="270" t="str">
        <f t="shared" si="7"/>
        <v>RIESGO MEJORABLE</v>
      </c>
      <c r="T66" s="288" t="s">
        <v>319</v>
      </c>
      <c r="U66" s="288" t="s">
        <v>319</v>
      </c>
      <c r="V66" s="294" t="s">
        <v>320</v>
      </c>
      <c r="W66" s="293" t="s">
        <v>321</v>
      </c>
      <c r="X66" s="268" t="s">
        <v>322</v>
      </c>
    </row>
    <row r="67" spans="1:24" s="319" customFormat="1" ht="111" hidden="1" customHeight="1">
      <c r="A67" s="271">
        <v>64</v>
      </c>
      <c r="B67" s="1028"/>
      <c r="C67" s="1028"/>
      <c r="D67" s="698"/>
      <c r="E67" s="271" t="s">
        <v>116</v>
      </c>
      <c r="F67" s="1050"/>
      <c r="G67" s="292" t="s">
        <v>323</v>
      </c>
      <c r="H67" s="290" t="s">
        <v>324</v>
      </c>
      <c r="I67" s="290" t="s">
        <v>325</v>
      </c>
      <c r="J67" s="274" t="s">
        <v>326</v>
      </c>
      <c r="K67" s="274" t="s">
        <v>327</v>
      </c>
      <c r="L67" s="274" t="s">
        <v>328</v>
      </c>
      <c r="M67" s="266">
        <v>2</v>
      </c>
      <c r="N67" s="266">
        <v>1</v>
      </c>
      <c r="O67" s="266">
        <f t="shared" si="4"/>
        <v>2</v>
      </c>
      <c r="P67" s="266">
        <v>10</v>
      </c>
      <c r="Q67" s="271">
        <f t="shared" si="5"/>
        <v>20</v>
      </c>
      <c r="R67" s="270" t="str">
        <f t="shared" si="6"/>
        <v>IV</v>
      </c>
      <c r="S67" s="270" t="str">
        <f t="shared" si="7"/>
        <v>RIESGO ACEPTABLE</v>
      </c>
      <c r="T67" s="268" t="s">
        <v>308</v>
      </c>
      <c r="U67" s="268" t="s">
        <v>308</v>
      </c>
      <c r="V67" s="268" t="s">
        <v>308</v>
      </c>
      <c r="W67" s="274" t="s">
        <v>329</v>
      </c>
      <c r="X67" s="274" t="s">
        <v>123</v>
      </c>
    </row>
    <row r="68" spans="1:24" s="319" customFormat="1" ht="111" hidden="1" customHeight="1">
      <c r="A68" s="271">
        <v>65</v>
      </c>
      <c r="B68" s="1028"/>
      <c r="C68" s="1028"/>
      <c r="D68" s="698"/>
      <c r="E68" s="271" t="s">
        <v>116</v>
      </c>
      <c r="F68" s="1051"/>
      <c r="G68" s="300" t="s">
        <v>330</v>
      </c>
      <c r="H68" s="290" t="s">
        <v>331</v>
      </c>
      <c r="I68" s="290" t="s">
        <v>332</v>
      </c>
      <c r="J68" s="289" t="s">
        <v>333</v>
      </c>
      <c r="K68" s="289" t="s">
        <v>334</v>
      </c>
      <c r="L68" s="290" t="s">
        <v>335</v>
      </c>
      <c r="M68" s="266">
        <v>2</v>
      </c>
      <c r="N68" s="266">
        <v>2</v>
      </c>
      <c r="O68" s="266">
        <f t="shared" ref="O68:O99" si="8">M68*N68</f>
        <v>4</v>
      </c>
      <c r="P68" s="266">
        <v>10</v>
      </c>
      <c r="Q68" s="271">
        <f t="shared" ref="Q68:Q99" si="9">O68*P68</f>
        <v>40</v>
      </c>
      <c r="R68" s="270" t="str">
        <f t="shared" ref="R68:R99" si="10">IF(AND(Q68&gt;=0,Q68&lt;=20),"IV",IF(AND(Q68&lt;=120,Q68&gt;=40),"III",IF(AND(Q68&gt;=150,Q68&lt;=500),"II",IF(AND(Q68&gt;=600,Q68&lt;=4000),"I"))))</f>
        <v>III</v>
      </c>
      <c r="S68" s="270" t="str">
        <f t="shared" ref="S68:S99" si="11">IF(AND(Q68&gt;=0,Q68&lt;=20),"RIESGO ACEPTABLE",IF(AND(Q68&gt;=40,Q68&lt;=120),"RIESGO MEJORABLE",IF(AND(Q68&gt;=150,Q68&lt;=500),"RIESGO ACEPTABLE CON CONTROL ESPECIFICO",IF(AND(Q68&gt;=600,Q68&lt;=4000),"RIESGO NO ACEPTABLE"))))</f>
        <v>RIESGO MEJORABLE</v>
      </c>
      <c r="T68" s="288" t="s">
        <v>319</v>
      </c>
      <c r="U68" s="288" t="s">
        <v>319</v>
      </c>
      <c r="V68" s="279" t="s">
        <v>336</v>
      </c>
      <c r="W68" s="283" t="s">
        <v>337</v>
      </c>
      <c r="X68" s="268" t="s">
        <v>322</v>
      </c>
    </row>
    <row r="69" spans="1:24" s="319" customFormat="1" ht="111" hidden="1" customHeight="1">
      <c r="A69" s="271">
        <v>66</v>
      </c>
      <c r="B69" s="1028"/>
      <c r="C69" s="1028"/>
      <c r="D69" s="698"/>
      <c r="E69" s="271" t="s">
        <v>116</v>
      </c>
      <c r="F69" s="286" t="s">
        <v>338</v>
      </c>
      <c r="G69" s="299" t="s">
        <v>339</v>
      </c>
      <c r="H69" s="289" t="s">
        <v>340</v>
      </c>
      <c r="I69" s="290" t="s">
        <v>341</v>
      </c>
      <c r="J69" s="275" t="s">
        <v>316</v>
      </c>
      <c r="K69" s="275" t="s">
        <v>316</v>
      </c>
      <c r="L69" s="289" t="s">
        <v>342</v>
      </c>
      <c r="M69" s="266">
        <v>2</v>
      </c>
      <c r="N69" s="266">
        <v>3</v>
      </c>
      <c r="O69" s="266">
        <f t="shared" si="8"/>
        <v>6</v>
      </c>
      <c r="P69" s="266">
        <v>10</v>
      </c>
      <c r="Q69" s="271">
        <f t="shared" si="9"/>
        <v>60</v>
      </c>
      <c r="R69" s="270" t="str">
        <f t="shared" si="10"/>
        <v>III</v>
      </c>
      <c r="S69" s="270" t="str">
        <f t="shared" si="11"/>
        <v>RIESGO MEJORABLE</v>
      </c>
      <c r="T69" s="288" t="s">
        <v>319</v>
      </c>
      <c r="U69" s="288" t="s">
        <v>319</v>
      </c>
      <c r="V69" s="268" t="s">
        <v>322</v>
      </c>
      <c r="W69" s="283" t="s">
        <v>343</v>
      </c>
      <c r="X69" s="268" t="s">
        <v>322</v>
      </c>
    </row>
    <row r="70" spans="1:24" s="319" customFormat="1" ht="111" hidden="1" customHeight="1">
      <c r="A70" s="271">
        <v>67</v>
      </c>
      <c r="B70" s="1028"/>
      <c r="C70" s="1028"/>
      <c r="D70" s="698"/>
      <c r="E70" s="271" t="s">
        <v>116</v>
      </c>
      <c r="F70" s="1049" t="s">
        <v>344</v>
      </c>
      <c r="G70" s="320" t="s">
        <v>457</v>
      </c>
      <c r="H70" s="268" t="s">
        <v>493</v>
      </c>
      <c r="I70" s="268" t="s">
        <v>494</v>
      </c>
      <c r="J70" s="268" t="s">
        <v>348</v>
      </c>
      <c r="K70" s="268" t="s">
        <v>495</v>
      </c>
      <c r="L70" s="268" t="s">
        <v>350</v>
      </c>
      <c r="M70" s="271">
        <v>2</v>
      </c>
      <c r="N70" s="271">
        <v>4</v>
      </c>
      <c r="O70" s="271">
        <f t="shared" si="8"/>
        <v>8</v>
      </c>
      <c r="P70" s="268">
        <v>10</v>
      </c>
      <c r="Q70" s="271">
        <f t="shared" si="9"/>
        <v>80</v>
      </c>
      <c r="R70" s="270" t="str">
        <f t="shared" si="10"/>
        <v>III</v>
      </c>
      <c r="S70" s="270" t="str">
        <f t="shared" si="11"/>
        <v>RIESGO MEJORABLE</v>
      </c>
      <c r="T70" s="268" t="s">
        <v>308</v>
      </c>
      <c r="U70" s="268" t="s">
        <v>308</v>
      </c>
      <c r="V70" s="268" t="s">
        <v>351</v>
      </c>
      <c r="W70" s="268" t="s">
        <v>496</v>
      </c>
      <c r="X70" s="268" t="s">
        <v>322</v>
      </c>
    </row>
    <row r="71" spans="1:24" s="319" customFormat="1" ht="111" hidden="1" customHeight="1">
      <c r="A71" s="271">
        <v>68</v>
      </c>
      <c r="B71" s="1028"/>
      <c r="C71" s="1028"/>
      <c r="D71" s="698"/>
      <c r="E71" s="271" t="s">
        <v>116</v>
      </c>
      <c r="F71" s="1051"/>
      <c r="G71" s="297" t="s">
        <v>353</v>
      </c>
      <c r="H71" s="268" t="s">
        <v>497</v>
      </c>
      <c r="I71" s="268" t="s">
        <v>498</v>
      </c>
      <c r="J71" s="268" t="s">
        <v>316</v>
      </c>
      <c r="K71" s="268" t="s">
        <v>495</v>
      </c>
      <c r="L71" s="268" t="s">
        <v>350</v>
      </c>
      <c r="M71" s="271">
        <v>2</v>
      </c>
      <c r="N71" s="271">
        <v>4</v>
      </c>
      <c r="O71" s="271">
        <f t="shared" si="8"/>
        <v>8</v>
      </c>
      <c r="P71" s="268">
        <v>10</v>
      </c>
      <c r="Q71" s="271">
        <f t="shared" si="9"/>
        <v>80</v>
      </c>
      <c r="R71" s="270" t="str">
        <f t="shared" si="10"/>
        <v>III</v>
      </c>
      <c r="S71" s="270" t="str">
        <f t="shared" si="11"/>
        <v>RIESGO MEJORABLE</v>
      </c>
      <c r="T71" s="268" t="s">
        <v>308</v>
      </c>
      <c r="U71" s="268" t="s">
        <v>308</v>
      </c>
      <c r="V71" s="268" t="s">
        <v>351</v>
      </c>
      <c r="W71" s="268" t="s">
        <v>496</v>
      </c>
      <c r="X71" s="268" t="s">
        <v>322</v>
      </c>
    </row>
    <row r="72" spans="1:24" s="319" customFormat="1" ht="111" hidden="1" customHeight="1">
      <c r="A72" s="271">
        <v>69</v>
      </c>
      <c r="B72" s="1028"/>
      <c r="C72" s="1028"/>
      <c r="D72" s="698"/>
      <c r="E72" s="274" t="s">
        <v>116</v>
      </c>
      <c r="F72" s="277" t="s">
        <v>499</v>
      </c>
      <c r="G72" s="281" t="s">
        <v>500</v>
      </c>
      <c r="H72" s="280" t="s">
        <v>489</v>
      </c>
      <c r="I72" s="280" t="s">
        <v>501</v>
      </c>
      <c r="J72" s="274" t="s">
        <v>326</v>
      </c>
      <c r="K72" s="274" t="s">
        <v>502</v>
      </c>
      <c r="L72" s="274" t="s">
        <v>326</v>
      </c>
      <c r="M72" s="271">
        <v>2</v>
      </c>
      <c r="N72" s="271">
        <v>4</v>
      </c>
      <c r="O72" s="271">
        <f t="shared" si="8"/>
        <v>8</v>
      </c>
      <c r="P72" s="268">
        <v>10</v>
      </c>
      <c r="Q72" s="271">
        <f t="shared" si="9"/>
        <v>80</v>
      </c>
      <c r="R72" s="270" t="str">
        <f t="shared" si="10"/>
        <v>III</v>
      </c>
      <c r="S72" s="270" t="str">
        <f t="shared" si="11"/>
        <v>RIESGO MEJORABLE</v>
      </c>
      <c r="T72" s="274" t="s">
        <v>123</v>
      </c>
      <c r="U72" s="274" t="s">
        <v>123</v>
      </c>
      <c r="V72" s="274" t="s">
        <v>123</v>
      </c>
      <c r="W72" s="274" t="s">
        <v>492</v>
      </c>
      <c r="X72" s="274" t="s">
        <v>123</v>
      </c>
    </row>
    <row r="73" spans="1:24" s="319" customFormat="1" ht="111" hidden="1" customHeight="1">
      <c r="A73" s="271">
        <v>70</v>
      </c>
      <c r="B73" s="1028"/>
      <c r="C73" s="1028"/>
      <c r="D73" s="698"/>
      <c r="E73" s="271" t="s">
        <v>116</v>
      </c>
      <c r="F73" s="1052" t="s">
        <v>356</v>
      </c>
      <c r="G73" s="282" t="s">
        <v>357</v>
      </c>
      <c r="H73" s="275" t="s">
        <v>503</v>
      </c>
      <c r="I73" s="268" t="s">
        <v>359</v>
      </c>
      <c r="J73" s="268" t="s">
        <v>316</v>
      </c>
      <c r="K73" s="268" t="s">
        <v>504</v>
      </c>
      <c r="L73" s="268" t="s">
        <v>316</v>
      </c>
      <c r="M73" s="271">
        <v>2</v>
      </c>
      <c r="N73" s="271">
        <v>2</v>
      </c>
      <c r="O73" s="271">
        <f t="shared" si="8"/>
        <v>4</v>
      </c>
      <c r="P73" s="268">
        <v>25</v>
      </c>
      <c r="Q73" s="271">
        <f t="shared" si="9"/>
        <v>100</v>
      </c>
      <c r="R73" s="270" t="str">
        <f t="shared" si="10"/>
        <v>III</v>
      </c>
      <c r="S73" s="270" t="str">
        <f t="shared" si="11"/>
        <v>RIESGO MEJORABLE</v>
      </c>
      <c r="T73" s="268" t="s">
        <v>308</v>
      </c>
      <c r="U73" s="268" t="s">
        <v>308</v>
      </c>
      <c r="V73" s="268" t="s">
        <v>361</v>
      </c>
      <c r="W73" s="268" t="s">
        <v>308</v>
      </c>
      <c r="X73" s="268" t="s">
        <v>308</v>
      </c>
    </row>
    <row r="74" spans="1:24" s="319" customFormat="1" ht="111" hidden="1" customHeight="1">
      <c r="A74" s="271">
        <v>71</v>
      </c>
      <c r="B74" s="1028"/>
      <c r="C74" s="1028"/>
      <c r="D74" s="698"/>
      <c r="E74" s="271" t="s">
        <v>116</v>
      </c>
      <c r="F74" s="1053"/>
      <c r="G74" s="282" t="s">
        <v>362</v>
      </c>
      <c r="H74" s="275" t="s">
        <v>363</v>
      </c>
      <c r="I74" s="268" t="s">
        <v>364</v>
      </c>
      <c r="J74" s="268" t="s">
        <v>365</v>
      </c>
      <c r="K74" s="268" t="s">
        <v>505</v>
      </c>
      <c r="L74" s="271" t="s">
        <v>367</v>
      </c>
      <c r="M74" s="271">
        <v>2</v>
      </c>
      <c r="N74" s="271">
        <v>2</v>
      </c>
      <c r="O74" s="271">
        <f t="shared" si="8"/>
        <v>4</v>
      </c>
      <c r="P74" s="268">
        <v>10</v>
      </c>
      <c r="Q74" s="271">
        <f t="shared" si="9"/>
        <v>40</v>
      </c>
      <c r="R74" s="270" t="str">
        <f t="shared" si="10"/>
        <v>III</v>
      </c>
      <c r="S74" s="270" t="str">
        <f t="shared" si="11"/>
        <v>RIESGO MEJORABLE</v>
      </c>
      <c r="T74" s="268" t="s">
        <v>308</v>
      </c>
      <c r="U74" s="268" t="s">
        <v>308</v>
      </c>
      <c r="V74" s="268" t="s">
        <v>308</v>
      </c>
      <c r="W74" s="268" t="s">
        <v>368</v>
      </c>
      <c r="X74" s="268" t="s">
        <v>308</v>
      </c>
    </row>
    <row r="75" spans="1:24" s="319" customFormat="1" ht="111" hidden="1" customHeight="1">
      <c r="A75" s="271">
        <v>72</v>
      </c>
      <c r="B75" s="1028"/>
      <c r="C75" s="1028"/>
      <c r="D75" s="698"/>
      <c r="E75" s="271" t="s">
        <v>116</v>
      </c>
      <c r="F75" s="1054"/>
      <c r="G75" s="282" t="s">
        <v>369</v>
      </c>
      <c r="H75" s="275" t="s">
        <v>370</v>
      </c>
      <c r="I75" s="268" t="s">
        <v>371</v>
      </c>
      <c r="J75" s="271" t="s">
        <v>326</v>
      </c>
      <c r="K75" s="268" t="s">
        <v>316</v>
      </c>
      <c r="L75" s="271" t="s">
        <v>506</v>
      </c>
      <c r="M75" s="271">
        <v>4</v>
      </c>
      <c r="N75" s="271">
        <v>1</v>
      </c>
      <c r="O75" s="271">
        <f t="shared" si="8"/>
        <v>4</v>
      </c>
      <c r="P75" s="268">
        <v>10</v>
      </c>
      <c r="Q75" s="271">
        <f t="shared" si="9"/>
        <v>40</v>
      </c>
      <c r="R75" s="270" t="str">
        <f t="shared" si="10"/>
        <v>III</v>
      </c>
      <c r="S75" s="270" t="str">
        <f t="shared" si="11"/>
        <v>RIESGO MEJORABLE</v>
      </c>
      <c r="T75" s="268" t="s">
        <v>308</v>
      </c>
      <c r="U75" s="268" t="s">
        <v>308</v>
      </c>
      <c r="V75" s="268" t="s">
        <v>308</v>
      </c>
      <c r="W75" s="268" t="s">
        <v>373</v>
      </c>
      <c r="X75" s="268" t="s">
        <v>308</v>
      </c>
    </row>
    <row r="76" spans="1:24" s="319" customFormat="1" ht="111" hidden="1" customHeight="1">
      <c r="A76" s="271">
        <v>73</v>
      </c>
      <c r="B76" s="1028"/>
      <c r="C76" s="1028" t="s">
        <v>517</v>
      </c>
      <c r="D76" s="698" t="s">
        <v>518</v>
      </c>
      <c r="E76" s="271" t="s">
        <v>116</v>
      </c>
      <c r="F76" s="1055" t="s">
        <v>301</v>
      </c>
      <c r="G76" s="1047" t="s">
        <v>398</v>
      </c>
      <c r="H76" s="275" t="s">
        <v>303</v>
      </c>
      <c r="I76" s="275" t="s">
        <v>304</v>
      </c>
      <c r="J76" s="275" t="s">
        <v>486</v>
      </c>
      <c r="K76" s="275" t="s">
        <v>487</v>
      </c>
      <c r="L76" s="275" t="s">
        <v>488</v>
      </c>
      <c r="M76" s="266">
        <v>2</v>
      </c>
      <c r="N76" s="266">
        <v>1</v>
      </c>
      <c r="O76" s="266">
        <f t="shared" si="8"/>
        <v>2</v>
      </c>
      <c r="P76" s="266">
        <v>10</v>
      </c>
      <c r="Q76" s="271">
        <f t="shared" si="9"/>
        <v>20</v>
      </c>
      <c r="R76" s="270" t="str">
        <f t="shared" si="10"/>
        <v>IV</v>
      </c>
      <c r="S76" s="270" t="str">
        <f t="shared" si="11"/>
        <v>RIESGO ACEPTABLE</v>
      </c>
      <c r="T76" s="268" t="s">
        <v>308</v>
      </c>
      <c r="U76" s="268" t="s">
        <v>308</v>
      </c>
      <c r="V76" s="295" t="s">
        <v>309</v>
      </c>
      <c r="W76" s="295" t="s">
        <v>310</v>
      </c>
      <c r="X76" s="268" t="s">
        <v>311</v>
      </c>
    </row>
    <row r="77" spans="1:24" s="319" customFormat="1" ht="111" hidden="1" customHeight="1">
      <c r="A77" s="271">
        <v>74</v>
      </c>
      <c r="B77" s="1028"/>
      <c r="C77" s="1028"/>
      <c r="D77" s="698"/>
      <c r="E77" s="321" t="s">
        <v>116</v>
      </c>
      <c r="F77" s="1056"/>
      <c r="G77" s="1048"/>
      <c r="H77" s="275" t="s">
        <v>489</v>
      </c>
      <c r="I77" s="275" t="s">
        <v>400</v>
      </c>
      <c r="J77" s="275" t="s">
        <v>326</v>
      </c>
      <c r="K77" s="275" t="s">
        <v>490</v>
      </c>
      <c r="L77" s="275" t="s">
        <v>491</v>
      </c>
      <c r="M77" s="266">
        <v>2</v>
      </c>
      <c r="N77" s="266">
        <v>1</v>
      </c>
      <c r="O77" s="266">
        <f t="shared" si="8"/>
        <v>2</v>
      </c>
      <c r="P77" s="266">
        <v>10</v>
      </c>
      <c r="Q77" s="271">
        <f t="shared" si="9"/>
        <v>20</v>
      </c>
      <c r="R77" s="270" t="str">
        <f t="shared" si="10"/>
        <v>IV</v>
      </c>
      <c r="S77" s="270" t="str">
        <f t="shared" si="11"/>
        <v>RIESGO ACEPTABLE</v>
      </c>
      <c r="T77" s="274" t="s">
        <v>123</v>
      </c>
      <c r="U77" s="274" t="s">
        <v>123</v>
      </c>
      <c r="V77" s="274" t="s">
        <v>123</v>
      </c>
      <c r="W77" s="274" t="s">
        <v>492</v>
      </c>
      <c r="X77" s="274" t="s">
        <v>123</v>
      </c>
    </row>
    <row r="78" spans="1:24" s="319" customFormat="1" ht="111" hidden="1" customHeight="1">
      <c r="A78" s="271">
        <v>75</v>
      </c>
      <c r="B78" s="1028"/>
      <c r="C78" s="1028"/>
      <c r="D78" s="698"/>
      <c r="E78" s="271" t="s">
        <v>116</v>
      </c>
      <c r="F78" s="1049" t="s">
        <v>312</v>
      </c>
      <c r="G78" s="300" t="s">
        <v>313</v>
      </c>
      <c r="H78" s="290" t="s">
        <v>314</v>
      </c>
      <c r="I78" s="290" t="s">
        <v>315</v>
      </c>
      <c r="J78" s="275" t="s">
        <v>316</v>
      </c>
      <c r="K78" s="275" t="s">
        <v>317</v>
      </c>
      <c r="L78" s="290" t="s">
        <v>318</v>
      </c>
      <c r="M78" s="266">
        <v>2</v>
      </c>
      <c r="N78" s="266">
        <v>2</v>
      </c>
      <c r="O78" s="266">
        <f t="shared" si="8"/>
        <v>4</v>
      </c>
      <c r="P78" s="266">
        <v>25</v>
      </c>
      <c r="Q78" s="271">
        <f t="shared" si="9"/>
        <v>100</v>
      </c>
      <c r="R78" s="270" t="str">
        <f t="shared" si="10"/>
        <v>III</v>
      </c>
      <c r="S78" s="270" t="str">
        <f t="shared" si="11"/>
        <v>RIESGO MEJORABLE</v>
      </c>
      <c r="T78" s="288" t="s">
        <v>319</v>
      </c>
      <c r="U78" s="288" t="s">
        <v>319</v>
      </c>
      <c r="V78" s="294" t="s">
        <v>320</v>
      </c>
      <c r="W78" s="293" t="s">
        <v>321</v>
      </c>
      <c r="X78" s="268" t="s">
        <v>322</v>
      </c>
    </row>
    <row r="79" spans="1:24" s="319" customFormat="1" ht="111" hidden="1" customHeight="1">
      <c r="A79" s="271">
        <v>76</v>
      </c>
      <c r="B79" s="1028"/>
      <c r="C79" s="1028"/>
      <c r="D79" s="698"/>
      <c r="E79" s="271" t="s">
        <v>116</v>
      </c>
      <c r="F79" s="1050"/>
      <c r="G79" s="292" t="s">
        <v>323</v>
      </c>
      <c r="H79" s="290" t="s">
        <v>324</v>
      </c>
      <c r="I79" s="290" t="s">
        <v>325</v>
      </c>
      <c r="J79" s="274" t="s">
        <v>326</v>
      </c>
      <c r="K79" s="274" t="s">
        <v>327</v>
      </c>
      <c r="L79" s="274" t="s">
        <v>328</v>
      </c>
      <c r="M79" s="266">
        <v>2</v>
      </c>
      <c r="N79" s="266">
        <v>1</v>
      </c>
      <c r="O79" s="266">
        <f t="shared" si="8"/>
        <v>2</v>
      </c>
      <c r="P79" s="266">
        <v>10</v>
      </c>
      <c r="Q79" s="271">
        <f t="shared" si="9"/>
        <v>20</v>
      </c>
      <c r="R79" s="270" t="str">
        <f t="shared" si="10"/>
        <v>IV</v>
      </c>
      <c r="S79" s="270" t="str">
        <f t="shared" si="11"/>
        <v>RIESGO ACEPTABLE</v>
      </c>
      <c r="T79" s="268" t="s">
        <v>308</v>
      </c>
      <c r="U79" s="268" t="s">
        <v>308</v>
      </c>
      <c r="V79" s="268" t="s">
        <v>308</v>
      </c>
      <c r="W79" s="274" t="s">
        <v>329</v>
      </c>
      <c r="X79" s="274" t="s">
        <v>123</v>
      </c>
    </row>
    <row r="80" spans="1:24" s="319" customFormat="1" ht="111" hidden="1" customHeight="1">
      <c r="A80" s="271">
        <v>77</v>
      </c>
      <c r="B80" s="1028"/>
      <c r="C80" s="1028"/>
      <c r="D80" s="698"/>
      <c r="E80" s="271" t="s">
        <v>116</v>
      </c>
      <c r="F80" s="1051"/>
      <c r="G80" s="300" t="s">
        <v>330</v>
      </c>
      <c r="H80" s="290" t="s">
        <v>331</v>
      </c>
      <c r="I80" s="290" t="s">
        <v>332</v>
      </c>
      <c r="J80" s="289" t="s">
        <v>333</v>
      </c>
      <c r="K80" s="289" t="s">
        <v>334</v>
      </c>
      <c r="L80" s="290" t="s">
        <v>335</v>
      </c>
      <c r="M80" s="266">
        <v>2</v>
      </c>
      <c r="N80" s="266">
        <v>2</v>
      </c>
      <c r="O80" s="266">
        <f t="shared" si="8"/>
        <v>4</v>
      </c>
      <c r="P80" s="266">
        <v>10</v>
      </c>
      <c r="Q80" s="271">
        <f t="shared" si="9"/>
        <v>40</v>
      </c>
      <c r="R80" s="270" t="str">
        <f t="shared" si="10"/>
        <v>III</v>
      </c>
      <c r="S80" s="270" t="str">
        <f t="shared" si="11"/>
        <v>RIESGO MEJORABLE</v>
      </c>
      <c r="T80" s="288" t="s">
        <v>319</v>
      </c>
      <c r="U80" s="288" t="s">
        <v>319</v>
      </c>
      <c r="V80" s="279" t="s">
        <v>336</v>
      </c>
      <c r="W80" s="283" t="s">
        <v>337</v>
      </c>
      <c r="X80" s="268" t="s">
        <v>322</v>
      </c>
    </row>
    <row r="81" spans="1:24" s="319" customFormat="1" ht="111" hidden="1" customHeight="1">
      <c r="A81" s="271">
        <v>78</v>
      </c>
      <c r="B81" s="1028"/>
      <c r="C81" s="1028"/>
      <c r="D81" s="698"/>
      <c r="E81" s="271" t="s">
        <v>116</v>
      </c>
      <c r="F81" s="286" t="s">
        <v>338</v>
      </c>
      <c r="G81" s="299" t="s">
        <v>339</v>
      </c>
      <c r="H81" s="289" t="s">
        <v>340</v>
      </c>
      <c r="I81" s="290" t="s">
        <v>341</v>
      </c>
      <c r="J81" s="275" t="s">
        <v>316</v>
      </c>
      <c r="K81" s="275" t="s">
        <v>316</v>
      </c>
      <c r="L81" s="289" t="s">
        <v>342</v>
      </c>
      <c r="M81" s="266">
        <v>2</v>
      </c>
      <c r="N81" s="266">
        <v>3</v>
      </c>
      <c r="O81" s="266">
        <f t="shared" si="8"/>
        <v>6</v>
      </c>
      <c r="P81" s="266">
        <v>10</v>
      </c>
      <c r="Q81" s="271">
        <f t="shared" si="9"/>
        <v>60</v>
      </c>
      <c r="R81" s="270" t="str">
        <f t="shared" si="10"/>
        <v>III</v>
      </c>
      <c r="S81" s="270" t="str">
        <f t="shared" si="11"/>
        <v>RIESGO MEJORABLE</v>
      </c>
      <c r="T81" s="288" t="s">
        <v>319</v>
      </c>
      <c r="U81" s="288" t="s">
        <v>319</v>
      </c>
      <c r="V81" s="268" t="s">
        <v>322</v>
      </c>
      <c r="W81" s="283" t="s">
        <v>343</v>
      </c>
      <c r="X81" s="268" t="s">
        <v>322</v>
      </c>
    </row>
    <row r="82" spans="1:24" s="319" customFormat="1" ht="111" hidden="1" customHeight="1">
      <c r="A82" s="271">
        <v>79</v>
      </c>
      <c r="B82" s="1028"/>
      <c r="C82" s="1028"/>
      <c r="D82" s="698"/>
      <c r="E82" s="271" t="s">
        <v>116</v>
      </c>
      <c r="F82" s="1049" t="s">
        <v>344</v>
      </c>
      <c r="G82" s="320" t="s">
        <v>457</v>
      </c>
      <c r="H82" s="268" t="s">
        <v>493</v>
      </c>
      <c r="I82" s="268" t="s">
        <v>494</v>
      </c>
      <c r="J82" s="268" t="s">
        <v>348</v>
      </c>
      <c r="K82" s="268" t="s">
        <v>495</v>
      </c>
      <c r="L82" s="268" t="s">
        <v>350</v>
      </c>
      <c r="M82" s="271">
        <v>2</v>
      </c>
      <c r="N82" s="271">
        <v>4</v>
      </c>
      <c r="O82" s="271">
        <f t="shared" si="8"/>
        <v>8</v>
      </c>
      <c r="P82" s="268">
        <v>10</v>
      </c>
      <c r="Q82" s="271">
        <f t="shared" si="9"/>
        <v>80</v>
      </c>
      <c r="R82" s="270" t="str">
        <f t="shared" si="10"/>
        <v>III</v>
      </c>
      <c r="S82" s="270" t="str">
        <f t="shared" si="11"/>
        <v>RIESGO MEJORABLE</v>
      </c>
      <c r="T82" s="268" t="s">
        <v>308</v>
      </c>
      <c r="U82" s="268" t="s">
        <v>308</v>
      </c>
      <c r="V82" s="268" t="s">
        <v>351</v>
      </c>
      <c r="W82" s="268" t="s">
        <v>496</v>
      </c>
      <c r="X82" s="268" t="s">
        <v>322</v>
      </c>
    </row>
    <row r="83" spans="1:24" s="319" customFormat="1" ht="111" hidden="1" customHeight="1">
      <c r="A83" s="271">
        <v>80</v>
      </c>
      <c r="B83" s="1028"/>
      <c r="C83" s="1028"/>
      <c r="D83" s="698"/>
      <c r="E83" s="271" t="s">
        <v>116</v>
      </c>
      <c r="F83" s="1051"/>
      <c r="G83" s="297" t="s">
        <v>353</v>
      </c>
      <c r="H83" s="268" t="s">
        <v>497</v>
      </c>
      <c r="I83" s="268" t="s">
        <v>498</v>
      </c>
      <c r="J83" s="268" t="s">
        <v>316</v>
      </c>
      <c r="K83" s="268" t="s">
        <v>495</v>
      </c>
      <c r="L83" s="268" t="s">
        <v>350</v>
      </c>
      <c r="M83" s="271">
        <v>2</v>
      </c>
      <c r="N83" s="271">
        <v>4</v>
      </c>
      <c r="O83" s="271">
        <f t="shared" si="8"/>
        <v>8</v>
      </c>
      <c r="P83" s="268">
        <v>10</v>
      </c>
      <c r="Q83" s="271">
        <f t="shared" si="9"/>
        <v>80</v>
      </c>
      <c r="R83" s="270" t="str">
        <f t="shared" si="10"/>
        <v>III</v>
      </c>
      <c r="S83" s="270" t="str">
        <f t="shared" si="11"/>
        <v>RIESGO MEJORABLE</v>
      </c>
      <c r="T83" s="268" t="s">
        <v>308</v>
      </c>
      <c r="U83" s="268" t="s">
        <v>308</v>
      </c>
      <c r="V83" s="268" t="s">
        <v>351</v>
      </c>
      <c r="W83" s="268" t="s">
        <v>496</v>
      </c>
      <c r="X83" s="268" t="s">
        <v>322</v>
      </c>
    </row>
    <row r="84" spans="1:24" s="319" customFormat="1" ht="111" hidden="1" customHeight="1">
      <c r="A84" s="271">
        <v>81</v>
      </c>
      <c r="B84" s="1028"/>
      <c r="C84" s="1028"/>
      <c r="D84" s="698"/>
      <c r="E84" s="274" t="s">
        <v>116</v>
      </c>
      <c r="F84" s="277" t="s">
        <v>499</v>
      </c>
      <c r="G84" s="281" t="s">
        <v>500</v>
      </c>
      <c r="H84" s="280" t="s">
        <v>489</v>
      </c>
      <c r="I84" s="280" t="s">
        <v>501</v>
      </c>
      <c r="J84" s="274" t="s">
        <v>326</v>
      </c>
      <c r="K84" s="274" t="s">
        <v>502</v>
      </c>
      <c r="L84" s="274" t="s">
        <v>326</v>
      </c>
      <c r="M84" s="271">
        <v>2</v>
      </c>
      <c r="N84" s="271">
        <v>4</v>
      </c>
      <c r="O84" s="271">
        <f t="shared" si="8"/>
        <v>8</v>
      </c>
      <c r="P84" s="268">
        <v>10</v>
      </c>
      <c r="Q84" s="271">
        <f t="shared" si="9"/>
        <v>80</v>
      </c>
      <c r="R84" s="270" t="str">
        <f t="shared" si="10"/>
        <v>III</v>
      </c>
      <c r="S84" s="270" t="str">
        <f t="shared" si="11"/>
        <v>RIESGO MEJORABLE</v>
      </c>
      <c r="T84" s="274" t="s">
        <v>123</v>
      </c>
      <c r="U84" s="274" t="s">
        <v>123</v>
      </c>
      <c r="V84" s="274" t="s">
        <v>123</v>
      </c>
      <c r="W84" s="274" t="s">
        <v>492</v>
      </c>
      <c r="X84" s="274" t="s">
        <v>123</v>
      </c>
    </row>
    <row r="85" spans="1:24" s="319" customFormat="1" ht="111" hidden="1" customHeight="1">
      <c r="A85" s="271">
        <v>82</v>
      </c>
      <c r="B85" s="1028"/>
      <c r="C85" s="1028"/>
      <c r="D85" s="698"/>
      <c r="E85" s="271" t="s">
        <v>116</v>
      </c>
      <c r="F85" s="1052" t="s">
        <v>356</v>
      </c>
      <c r="G85" s="282" t="s">
        <v>357</v>
      </c>
      <c r="H85" s="275" t="s">
        <v>503</v>
      </c>
      <c r="I85" s="268" t="s">
        <v>359</v>
      </c>
      <c r="J85" s="268" t="s">
        <v>316</v>
      </c>
      <c r="K85" s="268" t="s">
        <v>504</v>
      </c>
      <c r="L85" s="268" t="s">
        <v>316</v>
      </c>
      <c r="M85" s="271">
        <v>2</v>
      </c>
      <c r="N85" s="271">
        <v>2</v>
      </c>
      <c r="O85" s="271">
        <f t="shared" si="8"/>
        <v>4</v>
      </c>
      <c r="P85" s="268">
        <v>25</v>
      </c>
      <c r="Q85" s="271">
        <f t="shared" si="9"/>
        <v>100</v>
      </c>
      <c r="R85" s="270" t="str">
        <f t="shared" si="10"/>
        <v>III</v>
      </c>
      <c r="S85" s="270" t="str">
        <f t="shared" si="11"/>
        <v>RIESGO MEJORABLE</v>
      </c>
      <c r="T85" s="268" t="s">
        <v>308</v>
      </c>
      <c r="U85" s="268" t="s">
        <v>308</v>
      </c>
      <c r="V85" s="268" t="s">
        <v>361</v>
      </c>
      <c r="W85" s="268" t="s">
        <v>308</v>
      </c>
      <c r="X85" s="268" t="s">
        <v>308</v>
      </c>
    </row>
    <row r="86" spans="1:24" s="319" customFormat="1" ht="111" hidden="1" customHeight="1">
      <c r="A86" s="271">
        <v>83</v>
      </c>
      <c r="B86" s="1028"/>
      <c r="C86" s="1028"/>
      <c r="D86" s="698"/>
      <c r="E86" s="271" t="s">
        <v>116</v>
      </c>
      <c r="F86" s="1053"/>
      <c r="G86" s="282" t="s">
        <v>362</v>
      </c>
      <c r="H86" s="275" t="s">
        <v>363</v>
      </c>
      <c r="I86" s="268" t="s">
        <v>364</v>
      </c>
      <c r="J86" s="268" t="s">
        <v>365</v>
      </c>
      <c r="K86" s="268" t="s">
        <v>505</v>
      </c>
      <c r="L86" s="271" t="s">
        <v>367</v>
      </c>
      <c r="M86" s="271">
        <v>2</v>
      </c>
      <c r="N86" s="271">
        <v>2</v>
      </c>
      <c r="O86" s="271">
        <f t="shared" si="8"/>
        <v>4</v>
      </c>
      <c r="P86" s="268">
        <v>10</v>
      </c>
      <c r="Q86" s="271">
        <f t="shared" si="9"/>
        <v>40</v>
      </c>
      <c r="R86" s="270" t="str">
        <f t="shared" si="10"/>
        <v>III</v>
      </c>
      <c r="S86" s="270" t="str">
        <f t="shared" si="11"/>
        <v>RIESGO MEJORABLE</v>
      </c>
      <c r="T86" s="268" t="s">
        <v>308</v>
      </c>
      <c r="U86" s="268" t="s">
        <v>308</v>
      </c>
      <c r="V86" s="268" t="s">
        <v>308</v>
      </c>
      <c r="W86" s="268" t="s">
        <v>368</v>
      </c>
      <c r="X86" s="268" t="s">
        <v>308</v>
      </c>
    </row>
    <row r="87" spans="1:24" s="319" customFormat="1" ht="111" hidden="1" customHeight="1">
      <c r="A87" s="271">
        <v>84</v>
      </c>
      <c r="B87" s="1028"/>
      <c r="C87" s="1028"/>
      <c r="D87" s="698"/>
      <c r="E87" s="271" t="s">
        <v>116</v>
      </c>
      <c r="F87" s="1054"/>
      <c r="G87" s="282" t="s">
        <v>369</v>
      </c>
      <c r="H87" s="275" t="s">
        <v>370</v>
      </c>
      <c r="I87" s="268" t="s">
        <v>371</v>
      </c>
      <c r="J87" s="271" t="s">
        <v>326</v>
      </c>
      <c r="K87" s="268" t="s">
        <v>316</v>
      </c>
      <c r="L87" s="271" t="s">
        <v>506</v>
      </c>
      <c r="M87" s="271">
        <v>4</v>
      </c>
      <c r="N87" s="271">
        <v>1</v>
      </c>
      <c r="O87" s="271">
        <f t="shared" si="8"/>
        <v>4</v>
      </c>
      <c r="P87" s="268">
        <v>10</v>
      </c>
      <c r="Q87" s="271">
        <f t="shared" si="9"/>
        <v>40</v>
      </c>
      <c r="R87" s="270" t="str">
        <f t="shared" si="10"/>
        <v>III</v>
      </c>
      <c r="S87" s="270" t="str">
        <f t="shared" si="11"/>
        <v>RIESGO MEJORABLE</v>
      </c>
      <c r="T87" s="268" t="s">
        <v>308</v>
      </c>
      <c r="U87" s="268" t="s">
        <v>308</v>
      </c>
      <c r="V87" s="268" t="s">
        <v>308</v>
      </c>
      <c r="W87" s="268" t="s">
        <v>373</v>
      </c>
      <c r="X87" s="268" t="s">
        <v>308</v>
      </c>
    </row>
    <row r="88" spans="1:24" s="319" customFormat="1" ht="111" hidden="1" customHeight="1">
      <c r="A88" s="271">
        <v>85</v>
      </c>
      <c r="B88" s="1028"/>
      <c r="C88" s="1028" t="s">
        <v>519</v>
      </c>
      <c r="D88" s="698" t="s">
        <v>520</v>
      </c>
      <c r="E88" s="271" t="s">
        <v>116</v>
      </c>
      <c r="F88" s="1055" t="s">
        <v>301</v>
      </c>
      <c r="G88" s="1047" t="s">
        <v>398</v>
      </c>
      <c r="H88" s="275" t="s">
        <v>303</v>
      </c>
      <c r="I88" s="275" t="s">
        <v>304</v>
      </c>
      <c r="J88" s="275" t="s">
        <v>486</v>
      </c>
      <c r="K88" s="275" t="s">
        <v>487</v>
      </c>
      <c r="L88" s="275" t="s">
        <v>488</v>
      </c>
      <c r="M88" s="266">
        <v>2</v>
      </c>
      <c r="N88" s="266">
        <v>1</v>
      </c>
      <c r="O88" s="266">
        <f t="shared" si="8"/>
        <v>2</v>
      </c>
      <c r="P88" s="266">
        <v>10</v>
      </c>
      <c r="Q88" s="271">
        <f t="shared" si="9"/>
        <v>20</v>
      </c>
      <c r="R88" s="270" t="str">
        <f t="shared" si="10"/>
        <v>IV</v>
      </c>
      <c r="S88" s="270" t="str">
        <f t="shared" si="11"/>
        <v>RIESGO ACEPTABLE</v>
      </c>
      <c r="T88" s="268" t="s">
        <v>308</v>
      </c>
      <c r="U88" s="268" t="s">
        <v>308</v>
      </c>
      <c r="V88" s="295" t="s">
        <v>309</v>
      </c>
      <c r="W88" s="295" t="s">
        <v>310</v>
      </c>
      <c r="X88" s="268" t="s">
        <v>311</v>
      </c>
    </row>
    <row r="89" spans="1:24" s="319" customFormat="1" ht="111" hidden="1" customHeight="1">
      <c r="A89" s="271">
        <v>86</v>
      </c>
      <c r="B89" s="1028"/>
      <c r="C89" s="1028"/>
      <c r="D89" s="698"/>
      <c r="E89" s="321" t="s">
        <v>116</v>
      </c>
      <c r="F89" s="1056"/>
      <c r="G89" s="1048"/>
      <c r="H89" s="275" t="s">
        <v>489</v>
      </c>
      <c r="I89" s="275" t="s">
        <v>400</v>
      </c>
      <c r="J89" s="275" t="s">
        <v>326</v>
      </c>
      <c r="K89" s="275" t="s">
        <v>490</v>
      </c>
      <c r="L89" s="275" t="s">
        <v>491</v>
      </c>
      <c r="M89" s="266">
        <v>2</v>
      </c>
      <c r="N89" s="266">
        <v>1</v>
      </c>
      <c r="O89" s="266">
        <f t="shared" si="8"/>
        <v>2</v>
      </c>
      <c r="P89" s="266">
        <v>10</v>
      </c>
      <c r="Q89" s="271">
        <f t="shared" si="9"/>
        <v>20</v>
      </c>
      <c r="R89" s="270" t="str">
        <f t="shared" si="10"/>
        <v>IV</v>
      </c>
      <c r="S89" s="270" t="str">
        <f t="shared" si="11"/>
        <v>RIESGO ACEPTABLE</v>
      </c>
      <c r="T89" s="274" t="s">
        <v>123</v>
      </c>
      <c r="U89" s="274" t="s">
        <v>123</v>
      </c>
      <c r="V89" s="274" t="s">
        <v>123</v>
      </c>
      <c r="W89" s="274" t="s">
        <v>492</v>
      </c>
      <c r="X89" s="274" t="s">
        <v>123</v>
      </c>
    </row>
    <row r="90" spans="1:24" s="319" customFormat="1" ht="111" hidden="1" customHeight="1">
      <c r="A90" s="271">
        <v>87</v>
      </c>
      <c r="B90" s="1028"/>
      <c r="C90" s="1028"/>
      <c r="D90" s="698"/>
      <c r="E90" s="271" t="s">
        <v>116</v>
      </c>
      <c r="F90" s="1049" t="s">
        <v>312</v>
      </c>
      <c r="G90" s="300" t="s">
        <v>313</v>
      </c>
      <c r="H90" s="290" t="s">
        <v>314</v>
      </c>
      <c r="I90" s="290" t="s">
        <v>315</v>
      </c>
      <c r="J90" s="275" t="s">
        <v>316</v>
      </c>
      <c r="K90" s="275" t="s">
        <v>317</v>
      </c>
      <c r="L90" s="290" t="s">
        <v>318</v>
      </c>
      <c r="M90" s="266">
        <v>2</v>
      </c>
      <c r="N90" s="266">
        <v>2</v>
      </c>
      <c r="O90" s="266">
        <f t="shared" si="8"/>
        <v>4</v>
      </c>
      <c r="P90" s="266">
        <v>25</v>
      </c>
      <c r="Q90" s="271">
        <f t="shared" si="9"/>
        <v>100</v>
      </c>
      <c r="R90" s="270" t="str">
        <f t="shared" si="10"/>
        <v>III</v>
      </c>
      <c r="S90" s="270" t="str">
        <f t="shared" si="11"/>
        <v>RIESGO MEJORABLE</v>
      </c>
      <c r="T90" s="288" t="s">
        <v>319</v>
      </c>
      <c r="U90" s="288" t="s">
        <v>319</v>
      </c>
      <c r="V90" s="294" t="s">
        <v>320</v>
      </c>
      <c r="W90" s="293" t="s">
        <v>321</v>
      </c>
      <c r="X90" s="268" t="s">
        <v>322</v>
      </c>
    </row>
    <row r="91" spans="1:24" s="319" customFormat="1" ht="111" hidden="1" customHeight="1">
      <c r="A91" s="271">
        <v>88</v>
      </c>
      <c r="B91" s="1028"/>
      <c r="C91" s="1028"/>
      <c r="D91" s="698"/>
      <c r="E91" s="271" t="s">
        <v>116</v>
      </c>
      <c r="F91" s="1050"/>
      <c r="G91" s="292" t="s">
        <v>323</v>
      </c>
      <c r="H91" s="290" t="s">
        <v>324</v>
      </c>
      <c r="I91" s="290" t="s">
        <v>325</v>
      </c>
      <c r="J91" s="274" t="s">
        <v>326</v>
      </c>
      <c r="K91" s="274" t="s">
        <v>327</v>
      </c>
      <c r="L91" s="274" t="s">
        <v>328</v>
      </c>
      <c r="M91" s="266">
        <v>2</v>
      </c>
      <c r="N91" s="266">
        <v>1</v>
      </c>
      <c r="O91" s="266">
        <f t="shared" si="8"/>
        <v>2</v>
      </c>
      <c r="P91" s="266">
        <v>10</v>
      </c>
      <c r="Q91" s="271">
        <f t="shared" si="9"/>
        <v>20</v>
      </c>
      <c r="R91" s="270" t="str">
        <f t="shared" si="10"/>
        <v>IV</v>
      </c>
      <c r="S91" s="270" t="str">
        <f t="shared" si="11"/>
        <v>RIESGO ACEPTABLE</v>
      </c>
      <c r="T91" s="268" t="s">
        <v>308</v>
      </c>
      <c r="U91" s="268" t="s">
        <v>308</v>
      </c>
      <c r="V91" s="268" t="s">
        <v>308</v>
      </c>
      <c r="W91" s="274" t="s">
        <v>329</v>
      </c>
      <c r="X91" s="274" t="s">
        <v>123</v>
      </c>
    </row>
    <row r="92" spans="1:24" s="319" customFormat="1" ht="111" hidden="1" customHeight="1">
      <c r="A92" s="271">
        <v>89</v>
      </c>
      <c r="B92" s="1028"/>
      <c r="C92" s="1028"/>
      <c r="D92" s="698"/>
      <c r="E92" s="271" t="s">
        <v>116</v>
      </c>
      <c r="F92" s="1051"/>
      <c r="G92" s="300" t="s">
        <v>330</v>
      </c>
      <c r="H92" s="290" t="s">
        <v>331</v>
      </c>
      <c r="I92" s="290" t="s">
        <v>332</v>
      </c>
      <c r="J92" s="289" t="s">
        <v>333</v>
      </c>
      <c r="K92" s="289" t="s">
        <v>334</v>
      </c>
      <c r="L92" s="290" t="s">
        <v>335</v>
      </c>
      <c r="M92" s="266">
        <v>2</v>
      </c>
      <c r="N92" s="266">
        <v>2</v>
      </c>
      <c r="O92" s="266">
        <f t="shared" si="8"/>
        <v>4</v>
      </c>
      <c r="P92" s="266">
        <v>10</v>
      </c>
      <c r="Q92" s="271">
        <f t="shared" si="9"/>
        <v>40</v>
      </c>
      <c r="R92" s="270" t="str">
        <f t="shared" si="10"/>
        <v>III</v>
      </c>
      <c r="S92" s="270" t="str">
        <f t="shared" si="11"/>
        <v>RIESGO MEJORABLE</v>
      </c>
      <c r="T92" s="288" t="s">
        <v>319</v>
      </c>
      <c r="U92" s="288" t="s">
        <v>319</v>
      </c>
      <c r="V92" s="279" t="s">
        <v>336</v>
      </c>
      <c r="W92" s="283" t="s">
        <v>337</v>
      </c>
      <c r="X92" s="268" t="s">
        <v>322</v>
      </c>
    </row>
    <row r="93" spans="1:24" s="319" customFormat="1" ht="111" hidden="1" customHeight="1">
      <c r="A93" s="271">
        <v>90</v>
      </c>
      <c r="B93" s="1028"/>
      <c r="C93" s="1028"/>
      <c r="D93" s="698"/>
      <c r="E93" s="271" t="s">
        <v>116</v>
      </c>
      <c r="F93" s="286" t="s">
        <v>338</v>
      </c>
      <c r="G93" s="299" t="s">
        <v>339</v>
      </c>
      <c r="H93" s="289" t="s">
        <v>340</v>
      </c>
      <c r="I93" s="290" t="s">
        <v>341</v>
      </c>
      <c r="J93" s="275" t="s">
        <v>316</v>
      </c>
      <c r="K93" s="275" t="s">
        <v>316</v>
      </c>
      <c r="L93" s="289" t="s">
        <v>342</v>
      </c>
      <c r="M93" s="266">
        <v>2</v>
      </c>
      <c r="N93" s="266">
        <v>3</v>
      </c>
      <c r="O93" s="266">
        <f t="shared" si="8"/>
        <v>6</v>
      </c>
      <c r="P93" s="266">
        <v>10</v>
      </c>
      <c r="Q93" s="271">
        <f t="shared" si="9"/>
        <v>60</v>
      </c>
      <c r="R93" s="270" t="str">
        <f t="shared" si="10"/>
        <v>III</v>
      </c>
      <c r="S93" s="270" t="str">
        <f t="shared" si="11"/>
        <v>RIESGO MEJORABLE</v>
      </c>
      <c r="T93" s="288" t="s">
        <v>319</v>
      </c>
      <c r="U93" s="288" t="s">
        <v>319</v>
      </c>
      <c r="V93" s="268" t="s">
        <v>322</v>
      </c>
      <c r="W93" s="283" t="s">
        <v>343</v>
      </c>
      <c r="X93" s="268" t="s">
        <v>322</v>
      </c>
    </row>
    <row r="94" spans="1:24" s="319" customFormat="1" ht="111" hidden="1" customHeight="1">
      <c r="A94" s="271">
        <v>91</v>
      </c>
      <c r="B94" s="1028"/>
      <c r="C94" s="1028"/>
      <c r="D94" s="698"/>
      <c r="E94" s="271" t="s">
        <v>116</v>
      </c>
      <c r="F94" s="1049" t="s">
        <v>344</v>
      </c>
      <c r="G94" s="320" t="s">
        <v>457</v>
      </c>
      <c r="H94" s="268" t="s">
        <v>493</v>
      </c>
      <c r="I94" s="268" t="s">
        <v>494</v>
      </c>
      <c r="J94" s="268" t="s">
        <v>348</v>
      </c>
      <c r="K94" s="268" t="s">
        <v>495</v>
      </c>
      <c r="L94" s="268" t="s">
        <v>350</v>
      </c>
      <c r="M94" s="271">
        <v>2</v>
      </c>
      <c r="N94" s="271">
        <v>4</v>
      </c>
      <c r="O94" s="271">
        <f t="shared" si="8"/>
        <v>8</v>
      </c>
      <c r="P94" s="268">
        <v>10</v>
      </c>
      <c r="Q94" s="271">
        <f t="shared" si="9"/>
        <v>80</v>
      </c>
      <c r="R94" s="270" t="str">
        <f t="shared" si="10"/>
        <v>III</v>
      </c>
      <c r="S94" s="270" t="str">
        <f t="shared" si="11"/>
        <v>RIESGO MEJORABLE</v>
      </c>
      <c r="T94" s="268" t="s">
        <v>308</v>
      </c>
      <c r="U94" s="268" t="s">
        <v>308</v>
      </c>
      <c r="V94" s="268" t="s">
        <v>351</v>
      </c>
      <c r="W94" s="268" t="s">
        <v>496</v>
      </c>
      <c r="X94" s="268" t="s">
        <v>322</v>
      </c>
    </row>
    <row r="95" spans="1:24" s="319" customFormat="1" ht="111" hidden="1" customHeight="1">
      <c r="A95" s="271">
        <v>92</v>
      </c>
      <c r="B95" s="1028"/>
      <c r="C95" s="1028"/>
      <c r="D95" s="698"/>
      <c r="E95" s="271" t="s">
        <v>116</v>
      </c>
      <c r="F95" s="1051"/>
      <c r="G95" s="297" t="s">
        <v>353</v>
      </c>
      <c r="H95" s="268" t="s">
        <v>497</v>
      </c>
      <c r="I95" s="268" t="s">
        <v>498</v>
      </c>
      <c r="J95" s="268" t="s">
        <v>316</v>
      </c>
      <c r="K95" s="268" t="s">
        <v>495</v>
      </c>
      <c r="L95" s="268" t="s">
        <v>350</v>
      </c>
      <c r="M95" s="271">
        <v>2</v>
      </c>
      <c r="N95" s="271">
        <v>4</v>
      </c>
      <c r="O95" s="271">
        <f t="shared" si="8"/>
        <v>8</v>
      </c>
      <c r="P95" s="268">
        <v>10</v>
      </c>
      <c r="Q95" s="271">
        <f t="shared" si="9"/>
        <v>80</v>
      </c>
      <c r="R95" s="270" t="str">
        <f t="shared" si="10"/>
        <v>III</v>
      </c>
      <c r="S95" s="270" t="str">
        <f t="shared" si="11"/>
        <v>RIESGO MEJORABLE</v>
      </c>
      <c r="T95" s="268" t="s">
        <v>308</v>
      </c>
      <c r="U95" s="268" t="s">
        <v>308</v>
      </c>
      <c r="V95" s="268" t="s">
        <v>351</v>
      </c>
      <c r="W95" s="268" t="s">
        <v>496</v>
      </c>
      <c r="X95" s="268" t="s">
        <v>322</v>
      </c>
    </row>
    <row r="96" spans="1:24" s="319" customFormat="1" ht="111" hidden="1" customHeight="1">
      <c r="A96" s="271">
        <v>93</v>
      </c>
      <c r="B96" s="1028"/>
      <c r="C96" s="1028"/>
      <c r="D96" s="698"/>
      <c r="E96" s="274" t="s">
        <v>116</v>
      </c>
      <c r="F96" s="277" t="s">
        <v>499</v>
      </c>
      <c r="G96" s="281" t="s">
        <v>500</v>
      </c>
      <c r="H96" s="280" t="s">
        <v>489</v>
      </c>
      <c r="I96" s="280" t="s">
        <v>501</v>
      </c>
      <c r="J96" s="274" t="s">
        <v>326</v>
      </c>
      <c r="K96" s="274" t="s">
        <v>502</v>
      </c>
      <c r="L96" s="274" t="s">
        <v>326</v>
      </c>
      <c r="M96" s="271">
        <v>2</v>
      </c>
      <c r="N96" s="271">
        <v>4</v>
      </c>
      <c r="O96" s="271">
        <f t="shared" si="8"/>
        <v>8</v>
      </c>
      <c r="P96" s="268">
        <v>10</v>
      </c>
      <c r="Q96" s="271">
        <f t="shared" si="9"/>
        <v>80</v>
      </c>
      <c r="R96" s="270" t="str">
        <f t="shared" si="10"/>
        <v>III</v>
      </c>
      <c r="S96" s="270" t="str">
        <f t="shared" si="11"/>
        <v>RIESGO MEJORABLE</v>
      </c>
      <c r="T96" s="274" t="s">
        <v>123</v>
      </c>
      <c r="U96" s="274" t="s">
        <v>123</v>
      </c>
      <c r="V96" s="274" t="s">
        <v>123</v>
      </c>
      <c r="W96" s="274" t="s">
        <v>492</v>
      </c>
      <c r="X96" s="274" t="s">
        <v>123</v>
      </c>
    </row>
    <row r="97" spans="1:24" s="319" customFormat="1" ht="111" hidden="1" customHeight="1">
      <c r="A97" s="271">
        <v>94</v>
      </c>
      <c r="B97" s="1028"/>
      <c r="C97" s="1028"/>
      <c r="D97" s="698"/>
      <c r="E97" s="271" t="s">
        <v>116</v>
      </c>
      <c r="F97" s="1052" t="s">
        <v>356</v>
      </c>
      <c r="G97" s="282" t="s">
        <v>357</v>
      </c>
      <c r="H97" s="275" t="s">
        <v>503</v>
      </c>
      <c r="I97" s="268" t="s">
        <v>359</v>
      </c>
      <c r="J97" s="268" t="s">
        <v>316</v>
      </c>
      <c r="K97" s="268" t="s">
        <v>504</v>
      </c>
      <c r="L97" s="268" t="s">
        <v>316</v>
      </c>
      <c r="M97" s="271">
        <v>2</v>
      </c>
      <c r="N97" s="271">
        <v>2</v>
      </c>
      <c r="O97" s="271">
        <f t="shared" si="8"/>
        <v>4</v>
      </c>
      <c r="P97" s="268">
        <v>25</v>
      </c>
      <c r="Q97" s="271">
        <f t="shared" si="9"/>
        <v>100</v>
      </c>
      <c r="R97" s="270" t="str">
        <f t="shared" si="10"/>
        <v>III</v>
      </c>
      <c r="S97" s="270" t="str">
        <f t="shared" si="11"/>
        <v>RIESGO MEJORABLE</v>
      </c>
      <c r="T97" s="268" t="s">
        <v>308</v>
      </c>
      <c r="U97" s="268" t="s">
        <v>308</v>
      </c>
      <c r="V97" s="268" t="s">
        <v>361</v>
      </c>
      <c r="W97" s="268" t="s">
        <v>308</v>
      </c>
      <c r="X97" s="268" t="s">
        <v>308</v>
      </c>
    </row>
    <row r="98" spans="1:24" s="319" customFormat="1" ht="111" hidden="1" customHeight="1">
      <c r="A98" s="271">
        <v>95</v>
      </c>
      <c r="B98" s="1028"/>
      <c r="C98" s="1028"/>
      <c r="D98" s="698"/>
      <c r="E98" s="271" t="s">
        <v>116</v>
      </c>
      <c r="F98" s="1053"/>
      <c r="G98" s="282" t="s">
        <v>362</v>
      </c>
      <c r="H98" s="275" t="s">
        <v>363</v>
      </c>
      <c r="I98" s="268" t="s">
        <v>364</v>
      </c>
      <c r="J98" s="268" t="s">
        <v>365</v>
      </c>
      <c r="K98" s="268" t="s">
        <v>505</v>
      </c>
      <c r="L98" s="271" t="s">
        <v>367</v>
      </c>
      <c r="M98" s="271">
        <v>2</v>
      </c>
      <c r="N98" s="271">
        <v>2</v>
      </c>
      <c r="O98" s="271">
        <f t="shared" si="8"/>
        <v>4</v>
      </c>
      <c r="P98" s="268">
        <v>10</v>
      </c>
      <c r="Q98" s="271">
        <f t="shared" si="9"/>
        <v>40</v>
      </c>
      <c r="R98" s="270" t="str">
        <f t="shared" si="10"/>
        <v>III</v>
      </c>
      <c r="S98" s="270" t="str">
        <f t="shared" si="11"/>
        <v>RIESGO MEJORABLE</v>
      </c>
      <c r="T98" s="268" t="s">
        <v>308</v>
      </c>
      <c r="U98" s="268" t="s">
        <v>308</v>
      </c>
      <c r="V98" s="268" t="s">
        <v>308</v>
      </c>
      <c r="W98" s="268" t="s">
        <v>368</v>
      </c>
      <c r="X98" s="268" t="s">
        <v>308</v>
      </c>
    </row>
    <row r="99" spans="1:24" s="319" customFormat="1" ht="111" hidden="1" customHeight="1">
      <c r="A99" s="271">
        <v>96</v>
      </c>
      <c r="B99" s="1028"/>
      <c r="C99" s="1028"/>
      <c r="D99" s="698"/>
      <c r="E99" s="271" t="s">
        <v>116</v>
      </c>
      <c r="F99" s="1054"/>
      <c r="G99" s="282" t="s">
        <v>369</v>
      </c>
      <c r="H99" s="275" t="s">
        <v>370</v>
      </c>
      <c r="I99" s="268" t="s">
        <v>371</v>
      </c>
      <c r="J99" s="271" t="s">
        <v>326</v>
      </c>
      <c r="K99" s="268" t="s">
        <v>316</v>
      </c>
      <c r="L99" s="271" t="s">
        <v>506</v>
      </c>
      <c r="M99" s="271">
        <v>4</v>
      </c>
      <c r="N99" s="271">
        <v>1</v>
      </c>
      <c r="O99" s="271">
        <f t="shared" si="8"/>
        <v>4</v>
      </c>
      <c r="P99" s="268">
        <v>10</v>
      </c>
      <c r="Q99" s="271">
        <f t="shared" si="9"/>
        <v>40</v>
      </c>
      <c r="R99" s="270" t="str">
        <f t="shared" si="10"/>
        <v>III</v>
      </c>
      <c r="S99" s="270" t="str">
        <f t="shared" si="11"/>
        <v>RIESGO MEJORABLE</v>
      </c>
      <c r="T99" s="268" t="s">
        <v>308</v>
      </c>
      <c r="U99" s="268" t="s">
        <v>308</v>
      </c>
      <c r="V99" s="268" t="s">
        <v>308</v>
      </c>
      <c r="W99" s="268" t="s">
        <v>373</v>
      </c>
      <c r="X99" s="268" t="s">
        <v>308</v>
      </c>
    </row>
    <row r="100" spans="1:24" ht="75" hidden="1" customHeight="1">
      <c r="A100" s="271">
        <v>97</v>
      </c>
      <c r="B100" s="1028" t="s">
        <v>521</v>
      </c>
      <c r="C100" s="1029" t="s">
        <v>395</v>
      </c>
      <c r="D100" s="1057" t="s">
        <v>522</v>
      </c>
      <c r="E100" s="271" t="s">
        <v>116</v>
      </c>
      <c r="F100" s="277" t="s">
        <v>301</v>
      </c>
      <c r="G100" s="281" t="s">
        <v>398</v>
      </c>
      <c r="H100" s="280" t="s">
        <v>399</v>
      </c>
      <c r="I100" s="280" t="s">
        <v>400</v>
      </c>
      <c r="J100" s="268" t="s">
        <v>316</v>
      </c>
      <c r="K100" s="280" t="s">
        <v>401</v>
      </c>
      <c r="L100" s="268" t="s">
        <v>316</v>
      </c>
      <c r="M100" s="266">
        <v>2</v>
      </c>
      <c r="N100" s="266">
        <v>2</v>
      </c>
      <c r="O100" s="266">
        <f t="shared" ref="O100:O114" si="12">M100*N100</f>
        <v>4</v>
      </c>
      <c r="P100" s="268">
        <v>10</v>
      </c>
      <c r="Q100" s="271">
        <f t="shared" ref="Q100:Q131" si="13">O100*P100</f>
        <v>40</v>
      </c>
      <c r="R100" s="270" t="str">
        <f t="shared" ref="R100:R114" si="14">IF(AND(Q100&gt;=0,Q100&lt;=20),"IV",IF(AND(Q100&lt;=120,Q100&gt;=40),"III",IF(AND(Q100&gt;=150,Q100&lt;=500),"II",IF(AND(Q100&gt;=600,Q100&lt;=4000),"I"))))</f>
        <v>III</v>
      </c>
      <c r="S100" s="270" t="str">
        <f t="shared" ref="S100:S131" si="15">IF(AND(Q100&gt;=0,Q100&lt;=20),"RIESGO ACEPTABLE",IF(AND(Q100&gt;=40,Q100&lt;=120),"RIESGO MEJORABLE",IF(AND(Q100&gt;=150,Q100&lt;=500),"RIESGO ACEPTABLE CON CONTROL ESPECIFICO",IF(AND(Q100&gt;=600,Q100&lt;=4000),"RIESGO NO ACEPTABLE"))))</f>
        <v>RIESGO MEJORABLE</v>
      </c>
      <c r="T100" s="268" t="s">
        <v>308</v>
      </c>
      <c r="U100" s="279" t="s">
        <v>308</v>
      </c>
      <c r="V100" s="283" t="s">
        <v>308</v>
      </c>
      <c r="W100" s="268" t="s">
        <v>308</v>
      </c>
      <c r="X100" s="268" t="s">
        <v>308</v>
      </c>
    </row>
    <row r="101" spans="1:24" ht="105" hidden="1" customHeight="1">
      <c r="A101" s="271">
        <v>98</v>
      </c>
      <c r="B101" s="1028"/>
      <c r="C101" s="1030"/>
      <c r="D101" s="1058"/>
      <c r="E101" s="271" t="s">
        <v>116</v>
      </c>
      <c r="F101" s="277" t="s">
        <v>356</v>
      </c>
      <c r="G101" s="281" t="s">
        <v>410</v>
      </c>
      <c r="H101" s="280" t="s">
        <v>523</v>
      </c>
      <c r="I101" s="280" t="s">
        <v>412</v>
      </c>
      <c r="J101" s="268" t="s">
        <v>316</v>
      </c>
      <c r="K101" s="280" t="s">
        <v>413</v>
      </c>
      <c r="L101" s="280" t="s">
        <v>414</v>
      </c>
      <c r="M101" s="266">
        <v>2</v>
      </c>
      <c r="N101" s="266">
        <v>2</v>
      </c>
      <c r="O101" s="266">
        <f t="shared" si="12"/>
        <v>4</v>
      </c>
      <c r="P101" s="268">
        <v>10</v>
      </c>
      <c r="Q101" s="271">
        <f t="shared" si="13"/>
        <v>40</v>
      </c>
      <c r="R101" s="270" t="str">
        <f t="shared" si="14"/>
        <v>III</v>
      </c>
      <c r="S101" s="270" t="str">
        <f t="shared" si="15"/>
        <v>RIESGO MEJORABLE</v>
      </c>
      <c r="T101" s="268" t="s">
        <v>308</v>
      </c>
      <c r="U101" s="279" t="s">
        <v>308</v>
      </c>
      <c r="V101" s="283" t="s">
        <v>308</v>
      </c>
      <c r="W101" s="283" t="s">
        <v>415</v>
      </c>
      <c r="X101" s="268" t="s">
        <v>308</v>
      </c>
    </row>
    <row r="102" spans="1:24" ht="82.5" hidden="1">
      <c r="A102" s="271">
        <v>99</v>
      </c>
      <c r="B102" s="1028"/>
      <c r="C102" s="1030"/>
      <c r="D102" s="1058"/>
      <c r="E102" s="271" t="s">
        <v>116</v>
      </c>
      <c r="F102" s="277" t="s">
        <v>301</v>
      </c>
      <c r="G102" s="281" t="s">
        <v>428</v>
      </c>
      <c r="H102" s="280" t="s">
        <v>429</v>
      </c>
      <c r="I102" s="280" t="s">
        <v>430</v>
      </c>
      <c r="J102" s="268" t="s">
        <v>316</v>
      </c>
      <c r="K102" s="280" t="s">
        <v>431</v>
      </c>
      <c r="L102" s="268" t="s">
        <v>316</v>
      </c>
      <c r="M102" s="266">
        <v>2</v>
      </c>
      <c r="N102" s="266">
        <v>2</v>
      </c>
      <c r="O102" s="266">
        <f t="shared" si="12"/>
        <v>4</v>
      </c>
      <c r="P102" s="268">
        <v>10</v>
      </c>
      <c r="Q102" s="271">
        <f t="shared" si="13"/>
        <v>40</v>
      </c>
      <c r="R102" s="270" t="str">
        <f t="shared" si="14"/>
        <v>III</v>
      </c>
      <c r="S102" s="270" t="str">
        <f t="shared" si="15"/>
        <v>RIESGO MEJORABLE</v>
      </c>
      <c r="T102" s="268" t="s">
        <v>308</v>
      </c>
      <c r="U102" s="279" t="s">
        <v>308</v>
      </c>
      <c r="V102" s="283" t="s">
        <v>308</v>
      </c>
      <c r="W102" s="283" t="s">
        <v>432</v>
      </c>
      <c r="X102" s="268" t="s">
        <v>308</v>
      </c>
    </row>
    <row r="103" spans="1:24" ht="264" hidden="1">
      <c r="A103" s="271">
        <v>100</v>
      </c>
      <c r="B103" s="1028"/>
      <c r="C103" s="1030"/>
      <c r="D103" s="1058"/>
      <c r="E103" s="271" t="s">
        <v>116</v>
      </c>
      <c r="F103" s="277" t="s">
        <v>374</v>
      </c>
      <c r="G103" s="284" t="s">
        <v>524</v>
      </c>
      <c r="H103" s="280" t="s">
        <v>376</v>
      </c>
      <c r="I103" s="280" t="s">
        <v>377</v>
      </c>
      <c r="J103" s="275" t="s">
        <v>316</v>
      </c>
      <c r="K103" s="280" t="s">
        <v>525</v>
      </c>
      <c r="L103" s="280" t="s">
        <v>379</v>
      </c>
      <c r="M103" s="266">
        <v>2</v>
      </c>
      <c r="N103" s="266">
        <v>2</v>
      </c>
      <c r="O103" s="266">
        <f t="shared" si="12"/>
        <v>4</v>
      </c>
      <c r="P103" s="268">
        <v>10</v>
      </c>
      <c r="Q103" s="271">
        <f t="shared" si="13"/>
        <v>40</v>
      </c>
      <c r="R103" s="270" t="str">
        <f t="shared" si="14"/>
        <v>III</v>
      </c>
      <c r="S103" s="270" t="str">
        <f t="shared" si="15"/>
        <v>RIESGO MEJORABLE</v>
      </c>
      <c r="T103" s="268" t="s">
        <v>308</v>
      </c>
      <c r="U103" s="279" t="s">
        <v>380</v>
      </c>
      <c r="V103" s="283" t="s">
        <v>308</v>
      </c>
      <c r="W103" s="283" t="s">
        <v>381</v>
      </c>
      <c r="X103" s="268" t="s">
        <v>308</v>
      </c>
    </row>
    <row r="104" spans="1:24" ht="82.5" hidden="1">
      <c r="A104" s="271">
        <v>101</v>
      </c>
      <c r="B104" s="1028"/>
      <c r="C104" s="1030"/>
      <c r="D104" s="1058"/>
      <c r="E104" s="274" t="s">
        <v>385</v>
      </c>
      <c r="F104" s="277" t="s">
        <v>402</v>
      </c>
      <c r="G104" s="281" t="s">
        <v>403</v>
      </c>
      <c r="H104" s="280" t="s">
        <v>404</v>
      </c>
      <c r="I104" s="280" t="s">
        <v>405</v>
      </c>
      <c r="J104" s="268" t="s">
        <v>123</v>
      </c>
      <c r="K104" s="280" t="s">
        <v>406</v>
      </c>
      <c r="L104" s="280" t="s">
        <v>407</v>
      </c>
      <c r="M104" s="266">
        <v>2</v>
      </c>
      <c r="N104" s="266">
        <v>1</v>
      </c>
      <c r="O104" s="266">
        <f t="shared" si="12"/>
        <v>2</v>
      </c>
      <c r="P104" s="268">
        <v>10</v>
      </c>
      <c r="Q104" s="271">
        <f t="shared" si="13"/>
        <v>20</v>
      </c>
      <c r="R104" s="270" t="str">
        <f t="shared" si="14"/>
        <v>IV</v>
      </c>
      <c r="S104" s="270" t="str">
        <f t="shared" si="15"/>
        <v>RIESGO ACEPTABLE</v>
      </c>
      <c r="T104" s="268" t="s">
        <v>308</v>
      </c>
      <c r="U104" s="268" t="s">
        <v>308</v>
      </c>
      <c r="V104" s="283" t="s">
        <v>308</v>
      </c>
      <c r="W104" s="274" t="s">
        <v>408</v>
      </c>
      <c r="X104" s="274" t="s">
        <v>123</v>
      </c>
    </row>
    <row r="105" spans="1:24" ht="99" hidden="1">
      <c r="A105" s="271">
        <v>102</v>
      </c>
      <c r="B105" s="1028"/>
      <c r="C105" s="1030"/>
      <c r="D105" s="1058"/>
      <c r="E105" s="274" t="s">
        <v>116</v>
      </c>
      <c r="F105" s="277" t="s">
        <v>416</v>
      </c>
      <c r="G105" s="281" t="s">
        <v>417</v>
      </c>
      <c r="H105" s="280" t="s">
        <v>418</v>
      </c>
      <c r="I105" s="280" t="s">
        <v>419</v>
      </c>
      <c r="J105" s="268" t="s">
        <v>123</v>
      </c>
      <c r="K105" s="280" t="s">
        <v>123</v>
      </c>
      <c r="L105" s="280" t="s">
        <v>420</v>
      </c>
      <c r="M105" s="266">
        <v>2</v>
      </c>
      <c r="N105" s="266">
        <v>1</v>
      </c>
      <c r="O105" s="266">
        <f t="shared" si="12"/>
        <v>2</v>
      </c>
      <c r="P105" s="268">
        <v>10</v>
      </c>
      <c r="Q105" s="271">
        <f t="shared" si="13"/>
        <v>20</v>
      </c>
      <c r="R105" s="270" t="str">
        <f t="shared" si="14"/>
        <v>IV</v>
      </c>
      <c r="S105" s="270" t="str">
        <f t="shared" si="15"/>
        <v>RIESGO ACEPTABLE</v>
      </c>
      <c r="T105" s="274" t="s">
        <v>123</v>
      </c>
      <c r="U105" s="274" t="s">
        <v>123</v>
      </c>
      <c r="V105" s="283" t="s">
        <v>308</v>
      </c>
      <c r="W105" s="274" t="s">
        <v>421</v>
      </c>
      <c r="X105" s="274" t="s">
        <v>123</v>
      </c>
    </row>
    <row r="106" spans="1:24" ht="99" hidden="1">
      <c r="A106" s="271">
        <v>103</v>
      </c>
      <c r="B106" s="1028"/>
      <c r="C106" s="1032"/>
      <c r="D106" s="1059"/>
      <c r="E106" s="274" t="s">
        <v>116</v>
      </c>
      <c r="F106" s="277" t="s">
        <v>416</v>
      </c>
      <c r="G106" s="284" t="s">
        <v>417</v>
      </c>
      <c r="H106" s="280" t="s">
        <v>422</v>
      </c>
      <c r="I106" s="280" t="s">
        <v>423</v>
      </c>
      <c r="J106" s="275" t="s">
        <v>424</v>
      </c>
      <c r="K106" s="280" t="s">
        <v>425</v>
      </c>
      <c r="L106" s="280" t="s">
        <v>420</v>
      </c>
      <c r="M106" s="266">
        <v>2</v>
      </c>
      <c r="N106" s="266">
        <v>2</v>
      </c>
      <c r="O106" s="266">
        <f t="shared" si="12"/>
        <v>4</v>
      </c>
      <c r="P106" s="268">
        <v>25</v>
      </c>
      <c r="Q106" s="271">
        <f t="shared" si="13"/>
        <v>100</v>
      </c>
      <c r="R106" s="270" t="str">
        <f t="shared" si="14"/>
        <v>III</v>
      </c>
      <c r="S106" s="270" t="str">
        <f t="shared" si="15"/>
        <v>RIESGO MEJORABLE</v>
      </c>
      <c r="T106" s="274" t="s">
        <v>123</v>
      </c>
      <c r="U106" s="274" t="s">
        <v>426</v>
      </c>
      <c r="V106" s="283" t="s">
        <v>308</v>
      </c>
      <c r="W106" s="274" t="s">
        <v>427</v>
      </c>
      <c r="X106" s="274" t="s">
        <v>123</v>
      </c>
    </row>
    <row r="107" spans="1:24" ht="82.5" hidden="1">
      <c r="A107" s="271">
        <v>104</v>
      </c>
      <c r="B107" s="1028"/>
      <c r="C107" s="1029" t="s">
        <v>433</v>
      </c>
      <c r="D107" s="1034" t="s">
        <v>434</v>
      </c>
      <c r="E107" s="271" t="s">
        <v>385</v>
      </c>
      <c r="F107" s="277" t="s">
        <v>356</v>
      </c>
      <c r="G107" s="282" t="s">
        <v>435</v>
      </c>
      <c r="H107" s="275" t="s">
        <v>436</v>
      </c>
      <c r="I107" s="268" t="s">
        <v>364</v>
      </c>
      <c r="J107" s="268" t="s">
        <v>316</v>
      </c>
      <c r="K107" s="268" t="s">
        <v>316</v>
      </c>
      <c r="L107" s="268" t="s">
        <v>437</v>
      </c>
      <c r="M107" s="266">
        <v>2</v>
      </c>
      <c r="N107" s="266">
        <v>2</v>
      </c>
      <c r="O107" s="266">
        <f t="shared" si="12"/>
        <v>4</v>
      </c>
      <c r="P107" s="268">
        <v>10</v>
      </c>
      <c r="Q107" s="271">
        <f t="shared" si="13"/>
        <v>40</v>
      </c>
      <c r="R107" s="270" t="str">
        <f t="shared" si="14"/>
        <v>III</v>
      </c>
      <c r="S107" s="270" t="str">
        <f t="shared" si="15"/>
        <v>RIESGO MEJORABLE</v>
      </c>
      <c r="T107" s="268" t="s">
        <v>308</v>
      </c>
      <c r="U107" s="268" t="s">
        <v>308</v>
      </c>
      <c r="V107" s="283" t="s">
        <v>308</v>
      </c>
      <c r="W107" s="1040" t="s">
        <v>438</v>
      </c>
      <c r="X107" s="268" t="s">
        <v>439</v>
      </c>
    </row>
    <row r="108" spans="1:24" ht="49.5" hidden="1">
      <c r="A108" s="271">
        <v>105</v>
      </c>
      <c r="B108" s="1028"/>
      <c r="C108" s="1030"/>
      <c r="D108" s="1035"/>
      <c r="E108" s="271" t="s">
        <v>385</v>
      </c>
      <c r="F108" s="277" t="s">
        <v>344</v>
      </c>
      <c r="G108" s="281" t="s">
        <v>441</v>
      </c>
      <c r="H108" s="280" t="s">
        <v>442</v>
      </c>
      <c r="I108" s="280" t="s">
        <v>443</v>
      </c>
      <c r="J108" s="275" t="s">
        <v>308</v>
      </c>
      <c r="K108" s="280" t="s">
        <v>444</v>
      </c>
      <c r="L108" s="280" t="s">
        <v>445</v>
      </c>
      <c r="M108" s="266">
        <v>2</v>
      </c>
      <c r="N108" s="266">
        <v>2</v>
      </c>
      <c r="O108" s="266">
        <f t="shared" si="12"/>
        <v>4</v>
      </c>
      <c r="P108" s="268">
        <v>25</v>
      </c>
      <c r="Q108" s="271">
        <f t="shared" si="13"/>
        <v>100</v>
      </c>
      <c r="R108" s="270" t="str">
        <f t="shared" si="14"/>
        <v>III</v>
      </c>
      <c r="S108" s="270" t="str">
        <f t="shared" si="15"/>
        <v>RIESGO MEJORABLE</v>
      </c>
      <c r="T108" s="268" t="s">
        <v>308</v>
      </c>
      <c r="U108" s="279" t="s">
        <v>308</v>
      </c>
      <c r="V108" s="283" t="s">
        <v>308</v>
      </c>
      <c r="W108" s="1041"/>
      <c r="X108" s="268" t="s">
        <v>446</v>
      </c>
    </row>
    <row r="109" spans="1:24" ht="132" hidden="1">
      <c r="A109" s="271">
        <v>106</v>
      </c>
      <c r="B109" s="1028"/>
      <c r="C109" s="1029" t="s">
        <v>447</v>
      </c>
      <c r="D109" s="1033" t="s">
        <v>448</v>
      </c>
      <c r="E109" s="271" t="s">
        <v>116</v>
      </c>
      <c r="F109" s="277" t="s">
        <v>338</v>
      </c>
      <c r="G109" s="281" t="s">
        <v>450</v>
      </c>
      <c r="H109" s="280" t="s">
        <v>451</v>
      </c>
      <c r="I109" s="280" t="s">
        <v>452</v>
      </c>
      <c r="J109" s="275" t="s">
        <v>453</v>
      </c>
      <c r="K109" s="280" t="s">
        <v>454</v>
      </c>
      <c r="L109" s="280" t="s">
        <v>455</v>
      </c>
      <c r="M109" s="274">
        <v>2</v>
      </c>
      <c r="N109" s="274">
        <v>3</v>
      </c>
      <c r="O109" s="266">
        <f t="shared" si="12"/>
        <v>6</v>
      </c>
      <c r="P109" s="274">
        <v>10</v>
      </c>
      <c r="Q109" s="271">
        <f t="shared" si="13"/>
        <v>60</v>
      </c>
      <c r="R109" s="270" t="str">
        <f t="shared" si="14"/>
        <v>III</v>
      </c>
      <c r="S109" s="270" t="str">
        <f t="shared" si="15"/>
        <v>RIESGO MEJORABLE</v>
      </c>
      <c r="T109" s="268" t="s">
        <v>308</v>
      </c>
      <c r="U109" s="279" t="s">
        <v>308</v>
      </c>
      <c r="V109" s="283" t="s">
        <v>308</v>
      </c>
      <c r="W109" s="278" t="s">
        <v>456</v>
      </c>
      <c r="X109" s="268" t="s">
        <v>308</v>
      </c>
    </row>
    <row r="110" spans="1:24" ht="115.5" hidden="1">
      <c r="A110" s="271">
        <v>107</v>
      </c>
      <c r="B110" s="1028"/>
      <c r="C110" s="1030"/>
      <c r="D110" s="1033"/>
      <c r="E110" s="271" t="s">
        <v>116</v>
      </c>
      <c r="F110" s="277" t="s">
        <v>344</v>
      </c>
      <c r="G110" s="281" t="s">
        <v>457</v>
      </c>
      <c r="H110" s="280" t="s">
        <v>458</v>
      </c>
      <c r="I110" s="280" t="s">
        <v>459</v>
      </c>
      <c r="J110" s="275" t="s">
        <v>460</v>
      </c>
      <c r="K110" s="280" t="s">
        <v>461</v>
      </c>
      <c r="L110" s="280" t="s">
        <v>462</v>
      </c>
      <c r="M110" s="274">
        <v>2</v>
      </c>
      <c r="N110" s="274">
        <v>3</v>
      </c>
      <c r="O110" s="266">
        <f t="shared" si="12"/>
        <v>6</v>
      </c>
      <c r="P110" s="274">
        <v>10</v>
      </c>
      <c r="Q110" s="271">
        <f t="shared" si="13"/>
        <v>60</v>
      </c>
      <c r="R110" s="270" t="str">
        <f t="shared" si="14"/>
        <v>III</v>
      </c>
      <c r="S110" s="270" t="str">
        <f t="shared" si="15"/>
        <v>RIESGO MEJORABLE</v>
      </c>
      <c r="T110" s="268" t="s">
        <v>308</v>
      </c>
      <c r="U110" s="279" t="s">
        <v>308</v>
      </c>
      <c r="V110" s="283" t="s">
        <v>308</v>
      </c>
      <c r="W110" s="274" t="s">
        <v>463</v>
      </c>
      <c r="X110" s="268" t="s">
        <v>308</v>
      </c>
    </row>
    <row r="111" spans="1:24" ht="66" hidden="1">
      <c r="A111" s="271">
        <v>108</v>
      </c>
      <c r="B111" s="1028"/>
      <c r="C111" s="1030"/>
      <c r="D111" s="1033"/>
      <c r="E111" s="271" t="s">
        <v>116</v>
      </c>
      <c r="F111" s="277" t="s">
        <v>344</v>
      </c>
      <c r="G111" s="281" t="s">
        <v>464</v>
      </c>
      <c r="H111" s="280" t="s">
        <v>465</v>
      </c>
      <c r="I111" s="280" t="s">
        <v>466</v>
      </c>
      <c r="J111" s="275" t="s">
        <v>460</v>
      </c>
      <c r="K111" s="280" t="s">
        <v>461</v>
      </c>
      <c r="L111" s="280" t="s">
        <v>462</v>
      </c>
      <c r="M111" s="274">
        <v>2</v>
      </c>
      <c r="N111" s="274">
        <v>3</v>
      </c>
      <c r="O111" s="266">
        <f t="shared" si="12"/>
        <v>6</v>
      </c>
      <c r="P111" s="274">
        <v>10</v>
      </c>
      <c r="Q111" s="271">
        <f t="shared" si="13"/>
        <v>60</v>
      </c>
      <c r="R111" s="270" t="str">
        <f t="shared" si="14"/>
        <v>III</v>
      </c>
      <c r="S111" s="270" t="str">
        <f t="shared" si="15"/>
        <v>RIESGO MEJORABLE</v>
      </c>
      <c r="T111" s="268" t="s">
        <v>308</v>
      </c>
      <c r="U111" s="279" t="s">
        <v>308</v>
      </c>
      <c r="V111" s="283" t="s">
        <v>308</v>
      </c>
      <c r="W111" s="274" t="s">
        <v>463</v>
      </c>
      <c r="X111" s="268" t="s">
        <v>308</v>
      </c>
    </row>
    <row r="112" spans="1:24" ht="132" hidden="1">
      <c r="A112" s="271">
        <v>109</v>
      </c>
      <c r="B112" s="1028"/>
      <c r="C112" s="1030"/>
      <c r="D112" s="1033"/>
      <c r="E112" s="271" t="s">
        <v>116</v>
      </c>
      <c r="F112" s="277" t="s">
        <v>356</v>
      </c>
      <c r="G112" s="281" t="s">
        <v>410</v>
      </c>
      <c r="H112" s="280" t="s">
        <v>467</v>
      </c>
      <c r="I112" s="280" t="s">
        <v>468</v>
      </c>
      <c r="J112" s="275" t="s">
        <v>460</v>
      </c>
      <c r="K112" s="275" t="s">
        <v>460</v>
      </c>
      <c r="L112" s="280" t="s">
        <v>462</v>
      </c>
      <c r="M112" s="274">
        <v>1</v>
      </c>
      <c r="N112" s="274">
        <v>3</v>
      </c>
      <c r="O112" s="266">
        <f t="shared" si="12"/>
        <v>3</v>
      </c>
      <c r="P112" s="274">
        <v>25</v>
      </c>
      <c r="Q112" s="271">
        <f t="shared" si="13"/>
        <v>75</v>
      </c>
      <c r="R112" s="270" t="str">
        <f t="shared" si="14"/>
        <v>III</v>
      </c>
      <c r="S112" s="270" t="str">
        <f t="shared" si="15"/>
        <v>RIESGO MEJORABLE</v>
      </c>
      <c r="T112" s="268" t="s">
        <v>308</v>
      </c>
      <c r="U112" s="279" t="s">
        <v>308</v>
      </c>
      <c r="V112" s="283" t="s">
        <v>308</v>
      </c>
      <c r="W112" s="274" t="s">
        <v>469</v>
      </c>
      <c r="X112" s="268" t="s">
        <v>308</v>
      </c>
    </row>
    <row r="113" spans="1:24" ht="132" hidden="1">
      <c r="A113" s="271">
        <v>110</v>
      </c>
      <c r="B113" s="1028"/>
      <c r="C113" s="1032"/>
      <c r="D113" s="1033"/>
      <c r="E113" s="271" t="s">
        <v>116</v>
      </c>
      <c r="F113" s="277" t="s">
        <v>344</v>
      </c>
      <c r="G113" s="281" t="s">
        <v>470</v>
      </c>
      <c r="H113" s="280" t="s">
        <v>471</v>
      </c>
      <c r="I113" s="280" t="s">
        <v>452</v>
      </c>
      <c r="J113" s="275" t="s">
        <v>460</v>
      </c>
      <c r="K113" s="280" t="s">
        <v>472</v>
      </c>
      <c r="L113" s="280" t="s">
        <v>462</v>
      </c>
      <c r="M113" s="274">
        <v>2</v>
      </c>
      <c r="N113" s="274">
        <v>1</v>
      </c>
      <c r="O113" s="266">
        <f t="shared" si="12"/>
        <v>2</v>
      </c>
      <c r="P113" s="274">
        <v>10</v>
      </c>
      <c r="Q113" s="271">
        <f t="shared" si="13"/>
        <v>20</v>
      </c>
      <c r="R113" s="270" t="str">
        <f t="shared" si="14"/>
        <v>IV</v>
      </c>
      <c r="S113" s="270" t="str">
        <f t="shared" si="15"/>
        <v>RIESGO ACEPTABLE</v>
      </c>
      <c r="T113" s="268" t="s">
        <v>308</v>
      </c>
      <c r="U113" s="279" t="s">
        <v>308</v>
      </c>
      <c r="V113" s="283" t="s">
        <v>308</v>
      </c>
      <c r="W113" s="278" t="s">
        <v>456</v>
      </c>
      <c r="X113" s="268" t="s">
        <v>308</v>
      </c>
    </row>
    <row r="114" spans="1:24" ht="305.25">
      <c r="A114" s="271">
        <v>111</v>
      </c>
      <c r="B114" s="1028"/>
      <c r="C114" s="412" t="s">
        <v>473</v>
      </c>
      <c r="D114" s="268" t="s">
        <v>474</v>
      </c>
      <c r="E114" s="271" t="s">
        <v>385</v>
      </c>
      <c r="F114" s="277" t="s">
        <v>475</v>
      </c>
      <c r="G114" s="276" t="s">
        <v>476</v>
      </c>
      <c r="H114" s="275" t="s">
        <v>477</v>
      </c>
      <c r="I114" s="268" t="s">
        <v>478</v>
      </c>
      <c r="J114" s="274" t="s">
        <v>123</v>
      </c>
      <c r="K114" s="273" t="s">
        <v>479</v>
      </c>
      <c r="L114" s="272" t="s">
        <v>480</v>
      </c>
      <c r="M114" s="271">
        <v>1</v>
      </c>
      <c r="N114" s="271">
        <v>1</v>
      </c>
      <c r="O114" s="271">
        <f t="shared" si="12"/>
        <v>1</v>
      </c>
      <c r="P114" s="268">
        <v>10</v>
      </c>
      <c r="Q114" s="271">
        <f t="shared" si="13"/>
        <v>10</v>
      </c>
      <c r="R114" s="270" t="str">
        <f t="shared" si="14"/>
        <v>IV</v>
      </c>
      <c r="S114" s="270" t="str">
        <f t="shared" si="15"/>
        <v>RIESGO ACEPTABLE</v>
      </c>
      <c r="T114" s="268" t="s">
        <v>308</v>
      </c>
      <c r="U114" s="279" t="s">
        <v>308</v>
      </c>
      <c r="V114" s="283" t="s">
        <v>308</v>
      </c>
      <c r="W114" s="268" t="s">
        <v>482</v>
      </c>
      <c r="X114" s="268" t="s">
        <v>308</v>
      </c>
    </row>
    <row r="115" spans="1:24" s="309" customFormat="1" ht="151.5" hidden="1" customHeight="1">
      <c r="A115" s="271">
        <v>112</v>
      </c>
      <c r="B115" s="1028"/>
      <c r="C115" s="1060" t="s">
        <v>526</v>
      </c>
      <c r="D115" s="1040" t="s">
        <v>527</v>
      </c>
      <c r="E115" s="311" t="s">
        <v>116</v>
      </c>
      <c r="F115" s="277" t="s">
        <v>301</v>
      </c>
      <c r="G115" s="318" t="s">
        <v>528</v>
      </c>
      <c r="H115" s="317" t="s">
        <v>529</v>
      </c>
      <c r="I115" s="310" t="s">
        <v>530</v>
      </c>
      <c r="J115" s="311" t="s">
        <v>123</v>
      </c>
      <c r="K115" s="316" t="s">
        <v>316</v>
      </c>
      <c r="L115" s="315" t="s">
        <v>326</v>
      </c>
      <c r="M115" s="311">
        <v>2</v>
      </c>
      <c r="N115" s="311">
        <v>3</v>
      </c>
      <c r="O115" s="314">
        <f t="shared" ref="O115:O144" si="16">IF(AND(M115="",N115=""),"",M115*N115)</f>
        <v>6</v>
      </c>
      <c r="P115" s="311">
        <v>10</v>
      </c>
      <c r="Q115" s="314">
        <f t="shared" si="13"/>
        <v>60</v>
      </c>
      <c r="R115" s="314" t="str">
        <f t="shared" ref="R115:R144" si="17">IF(Q115&lt;=20,"4",IF(AND(Q115&gt;=21,Q115&lt;=120),"3",IF(AND(Q115&gt;=121,Q115&lt;=500),"2",IF(Q115&gt;=501,"1"))))</f>
        <v>3</v>
      </c>
      <c r="S115" s="313" t="str">
        <f t="shared" si="15"/>
        <v>RIESGO MEJORABLE</v>
      </c>
      <c r="T115" s="310" t="s">
        <v>308</v>
      </c>
      <c r="U115" s="310" t="s">
        <v>308</v>
      </c>
      <c r="V115" s="312" t="s">
        <v>308</v>
      </c>
      <c r="W115" s="311" t="s">
        <v>531</v>
      </c>
      <c r="X115" s="310" t="s">
        <v>532</v>
      </c>
    </row>
    <row r="116" spans="1:24" s="305" customFormat="1" ht="126.75" hidden="1" customHeight="1">
      <c r="A116" s="271">
        <v>113</v>
      </c>
      <c r="B116" s="1028"/>
      <c r="C116" s="1061"/>
      <c r="D116" s="1064"/>
      <c r="E116" s="274" t="s">
        <v>116</v>
      </c>
      <c r="F116" s="277" t="s">
        <v>301</v>
      </c>
      <c r="G116" s="276" t="s">
        <v>398</v>
      </c>
      <c r="H116" s="275" t="s">
        <v>533</v>
      </c>
      <c r="I116" s="268" t="s">
        <v>534</v>
      </c>
      <c r="J116" s="274" t="s">
        <v>123</v>
      </c>
      <c r="K116" s="273" t="s">
        <v>123</v>
      </c>
      <c r="L116" s="272" t="s">
        <v>326</v>
      </c>
      <c r="M116" s="274">
        <v>2</v>
      </c>
      <c r="N116" s="274">
        <v>2</v>
      </c>
      <c r="O116" s="306">
        <f t="shared" si="16"/>
        <v>4</v>
      </c>
      <c r="P116" s="274">
        <v>10</v>
      </c>
      <c r="Q116" s="306">
        <f t="shared" si="13"/>
        <v>40</v>
      </c>
      <c r="R116" s="306" t="str">
        <f t="shared" si="17"/>
        <v>3</v>
      </c>
      <c r="S116" s="270" t="str">
        <f t="shared" si="15"/>
        <v>RIESGO MEJORABLE</v>
      </c>
      <c r="T116" s="268" t="s">
        <v>308</v>
      </c>
      <c r="U116" s="268" t="s">
        <v>308</v>
      </c>
      <c r="V116" s="283" t="s">
        <v>308</v>
      </c>
      <c r="W116" s="274" t="s">
        <v>535</v>
      </c>
      <c r="X116" s="268" t="s">
        <v>532</v>
      </c>
    </row>
    <row r="117" spans="1:24" s="305" customFormat="1" ht="66" hidden="1" customHeight="1">
      <c r="A117" s="271">
        <v>114</v>
      </c>
      <c r="B117" s="1028"/>
      <c r="C117" s="1061"/>
      <c r="D117" s="1064"/>
      <c r="E117" s="274" t="s">
        <v>116</v>
      </c>
      <c r="F117" s="277" t="s">
        <v>301</v>
      </c>
      <c r="G117" s="276" t="s">
        <v>428</v>
      </c>
      <c r="H117" s="275" t="s">
        <v>536</v>
      </c>
      <c r="I117" s="268" t="s">
        <v>537</v>
      </c>
      <c r="J117" s="274" t="s">
        <v>123</v>
      </c>
      <c r="K117" s="273" t="s">
        <v>538</v>
      </c>
      <c r="L117" s="272" t="s">
        <v>326</v>
      </c>
      <c r="M117" s="274">
        <v>2</v>
      </c>
      <c r="N117" s="274">
        <v>2</v>
      </c>
      <c r="O117" s="306">
        <f t="shared" si="16"/>
        <v>4</v>
      </c>
      <c r="P117" s="274">
        <v>10</v>
      </c>
      <c r="Q117" s="306">
        <f t="shared" si="13"/>
        <v>40</v>
      </c>
      <c r="R117" s="306" t="str">
        <f t="shared" si="17"/>
        <v>3</v>
      </c>
      <c r="S117" s="270" t="str">
        <f t="shared" si="15"/>
        <v>RIESGO MEJORABLE</v>
      </c>
      <c r="T117" s="268" t="s">
        <v>308</v>
      </c>
      <c r="U117" s="268" t="s">
        <v>308</v>
      </c>
      <c r="V117" s="283" t="s">
        <v>308</v>
      </c>
      <c r="W117" s="274" t="s">
        <v>535</v>
      </c>
      <c r="X117" s="268" t="s">
        <v>539</v>
      </c>
    </row>
    <row r="118" spans="1:24" s="305" customFormat="1" ht="82.5" hidden="1" customHeight="1">
      <c r="A118" s="271">
        <v>115</v>
      </c>
      <c r="B118" s="1028"/>
      <c r="C118" s="1061"/>
      <c r="D118" s="1064"/>
      <c r="E118" s="274" t="s">
        <v>385</v>
      </c>
      <c r="F118" s="277" t="s">
        <v>312</v>
      </c>
      <c r="G118" s="276" t="s">
        <v>540</v>
      </c>
      <c r="H118" s="275" t="s">
        <v>541</v>
      </c>
      <c r="I118" s="268" t="s">
        <v>542</v>
      </c>
      <c r="J118" s="274" t="s">
        <v>123</v>
      </c>
      <c r="K118" s="308" t="s">
        <v>316</v>
      </c>
      <c r="L118" s="307" t="s">
        <v>543</v>
      </c>
      <c r="M118" s="274">
        <v>1</v>
      </c>
      <c r="N118" s="274">
        <v>2</v>
      </c>
      <c r="O118" s="306">
        <f t="shared" si="16"/>
        <v>2</v>
      </c>
      <c r="P118" s="274">
        <v>10</v>
      </c>
      <c r="Q118" s="306">
        <f t="shared" si="13"/>
        <v>20</v>
      </c>
      <c r="R118" s="306" t="str">
        <f t="shared" si="17"/>
        <v>4</v>
      </c>
      <c r="S118" s="270" t="str">
        <f t="shared" si="15"/>
        <v>RIESGO ACEPTABLE</v>
      </c>
      <c r="T118" s="268" t="s">
        <v>308</v>
      </c>
      <c r="U118" s="268" t="s">
        <v>308</v>
      </c>
      <c r="V118" s="283" t="s">
        <v>308</v>
      </c>
      <c r="W118" s="273" t="s">
        <v>544</v>
      </c>
      <c r="X118" s="272" t="s">
        <v>545</v>
      </c>
    </row>
    <row r="119" spans="1:24" s="305" customFormat="1" ht="132" hidden="1" customHeight="1">
      <c r="A119" s="271">
        <v>116</v>
      </c>
      <c r="B119" s="1028"/>
      <c r="C119" s="1061"/>
      <c r="D119" s="1064"/>
      <c r="E119" s="274" t="s">
        <v>116</v>
      </c>
      <c r="F119" s="277" t="s">
        <v>312</v>
      </c>
      <c r="G119" s="276" t="s">
        <v>546</v>
      </c>
      <c r="H119" s="275" t="s">
        <v>547</v>
      </c>
      <c r="I119" s="268" t="s">
        <v>548</v>
      </c>
      <c r="J119" s="274" t="s">
        <v>123</v>
      </c>
      <c r="K119" s="273" t="s">
        <v>316</v>
      </c>
      <c r="L119" s="307" t="s">
        <v>549</v>
      </c>
      <c r="M119" s="274">
        <v>1</v>
      </c>
      <c r="N119" s="274">
        <v>2</v>
      </c>
      <c r="O119" s="306">
        <f t="shared" si="16"/>
        <v>2</v>
      </c>
      <c r="P119" s="274">
        <v>10</v>
      </c>
      <c r="Q119" s="306">
        <f t="shared" si="13"/>
        <v>20</v>
      </c>
      <c r="R119" s="306" t="str">
        <f t="shared" si="17"/>
        <v>4</v>
      </c>
      <c r="S119" s="270" t="str">
        <f t="shared" si="15"/>
        <v>RIESGO ACEPTABLE</v>
      </c>
      <c r="T119" s="268" t="s">
        <v>308</v>
      </c>
      <c r="U119" s="268" t="s">
        <v>308</v>
      </c>
      <c r="V119" s="283" t="s">
        <v>308</v>
      </c>
      <c r="W119" s="273" t="s">
        <v>544</v>
      </c>
      <c r="X119" s="268" t="s">
        <v>308</v>
      </c>
    </row>
    <row r="120" spans="1:24" s="305" customFormat="1" ht="165" hidden="1" customHeight="1">
      <c r="A120" s="271">
        <v>117</v>
      </c>
      <c r="B120" s="1028"/>
      <c r="C120" s="1061"/>
      <c r="D120" s="1064"/>
      <c r="E120" s="274" t="s">
        <v>116</v>
      </c>
      <c r="F120" s="277" t="s">
        <v>312</v>
      </c>
      <c r="G120" s="276" t="s">
        <v>323</v>
      </c>
      <c r="H120" s="275" t="s">
        <v>550</v>
      </c>
      <c r="I120" s="268" t="s">
        <v>551</v>
      </c>
      <c r="J120" s="274" t="s">
        <v>123</v>
      </c>
      <c r="K120" s="273" t="s">
        <v>316</v>
      </c>
      <c r="L120" s="272" t="s">
        <v>552</v>
      </c>
      <c r="M120" s="274">
        <v>1</v>
      </c>
      <c r="N120" s="274">
        <v>2</v>
      </c>
      <c r="O120" s="306">
        <f t="shared" si="16"/>
        <v>2</v>
      </c>
      <c r="P120" s="274">
        <v>10</v>
      </c>
      <c r="Q120" s="306">
        <f t="shared" si="13"/>
        <v>20</v>
      </c>
      <c r="R120" s="306" t="str">
        <f t="shared" si="17"/>
        <v>4</v>
      </c>
      <c r="S120" s="270" t="str">
        <f t="shared" si="15"/>
        <v>RIESGO ACEPTABLE</v>
      </c>
      <c r="T120" s="268" t="s">
        <v>308</v>
      </c>
      <c r="U120" s="268" t="s">
        <v>308</v>
      </c>
      <c r="V120" s="283" t="s">
        <v>308</v>
      </c>
      <c r="W120" s="273" t="s">
        <v>544</v>
      </c>
      <c r="X120" s="268" t="s">
        <v>308</v>
      </c>
    </row>
    <row r="121" spans="1:24" s="305" customFormat="1" ht="66" hidden="1" customHeight="1">
      <c r="A121" s="271">
        <v>118</v>
      </c>
      <c r="B121" s="1028"/>
      <c r="C121" s="1061"/>
      <c r="D121" s="1064"/>
      <c r="E121" s="274" t="s">
        <v>116</v>
      </c>
      <c r="F121" s="277" t="s">
        <v>312</v>
      </c>
      <c r="G121" s="276" t="s">
        <v>553</v>
      </c>
      <c r="H121" s="275" t="s">
        <v>554</v>
      </c>
      <c r="I121" s="268" t="s">
        <v>555</v>
      </c>
      <c r="J121" s="274" t="s">
        <v>123</v>
      </c>
      <c r="K121" s="273" t="s">
        <v>316</v>
      </c>
      <c r="L121" s="272" t="s">
        <v>556</v>
      </c>
      <c r="M121" s="274">
        <v>1</v>
      </c>
      <c r="N121" s="274">
        <v>1</v>
      </c>
      <c r="O121" s="306">
        <f t="shared" si="16"/>
        <v>1</v>
      </c>
      <c r="P121" s="274">
        <v>10</v>
      </c>
      <c r="Q121" s="306">
        <f t="shared" si="13"/>
        <v>10</v>
      </c>
      <c r="R121" s="306" t="str">
        <f t="shared" si="17"/>
        <v>4</v>
      </c>
      <c r="S121" s="270" t="str">
        <f t="shared" si="15"/>
        <v>RIESGO ACEPTABLE</v>
      </c>
      <c r="T121" s="268" t="s">
        <v>308</v>
      </c>
      <c r="U121" s="268" t="s">
        <v>308</v>
      </c>
      <c r="V121" s="283" t="s">
        <v>308</v>
      </c>
      <c r="W121" s="273" t="s">
        <v>544</v>
      </c>
      <c r="X121" s="268" t="s">
        <v>308</v>
      </c>
    </row>
    <row r="122" spans="1:24" s="305" customFormat="1" ht="99" hidden="1" customHeight="1">
      <c r="A122" s="271">
        <v>119</v>
      </c>
      <c r="B122" s="1028"/>
      <c r="C122" s="1061"/>
      <c r="D122" s="1064"/>
      <c r="E122" s="274" t="s">
        <v>116</v>
      </c>
      <c r="F122" s="277" t="s">
        <v>312</v>
      </c>
      <c r="G122" s="276" t="s">
        <v>557</v>
      </c>
      <c r="H122" s="275" t="s">
        <v>558</v>
      </c>
      <c r="I122" s="268" t="s">
        <v>559</v>
      </c>
      <c r="J122" s="274" t="s">
        <v>123</v>
      </c>
      <c r="K122" s="273" t="s">
        <v>316</v>
      </c>
      <c r="L122" s="272" t="s">
        <v>556</v>
      </c>
      <c r="M122" s="274">
        <v>1</v>
      </c>
      <c r="N122" s="274">
        <v>2</v>
      </c>
      <c r="O122" s="306">
        <f t="shared" si="16"/>
        <v>2</v>
      </c>
      <c r="P122" s="274">
        <v>10</v>
      </c>
      <c r="Q122" s="306">
        <f t="shared" si="13"/>
        <v>20</v>
      </c>
      <c r="R122" s="306" t="str">
        <f t="shared" si="17"/>
        <v>4</v>
      </c>
      <c r="S122" s="270" t="str">
        <f t="shared" si="15"/>
        <v>RIESGO ACEPTABLE</v>
      </c>
      <c r="T122" s="268" t="s">
        <v>308</v>
      </c>
      <c r="U122" s="268" t="s">
        <v>308</v>
      </c>
      <c r="V122" s="283" t="s">
        <v>308</v>
      </c>
      <c r="W122" s="273" t="s">
        <v>560</v>
      </c>
      <c r="X122" s="272" t="s">
        <v>561</v>
      </c>
    </row>
    <row r="123" spans="1:24" s="305" customFormat="1" ht="69" hidden="1" customHeight="1">
      <c r="A123" s="271">
        <v>120</v>
      </c>
      <c r="B123" s="1028"/>
      <c r="C123" s="1061"/>
      <c r="D123" s="1064"/>
      <c r="E123" s="274" t="s">
        <v>385</v>
      </c>
      <c r="F123" s="277" t="s">
        <v>499</v>
      </c>
      <c r="G123" s="276" t="s">
        <v>562</v>
      </c>
      <c r="H123" s="275" t="s">
        <v>563</v>
      </c>
      <c r="I123" s="268" t="s">
        <v>564</v>
      </c>
      <c r="J123" s="274" t="s">
        <v>123</v>
      </c>
      <c r="K123" s="273" t="s">
        <v>316</v>
      </c>
      <c r="L123" s="272" t="s">
        <v>556</v>
      </c>
      <c r="M123" s="274">
        <v>2</v>
      </c>
      <c r="N123" s="274">
        <v>1</v>
      </c>
      <c r="O123" s="306">
        <f t="shared" si="16"/>
        <v>2</v>
      </c>
      <c r="P123" s="274">
        <v>10</v>
      </c>
      <c r="Q123" s="306">
        <f t="shared" si="13"/>
        <v>20</v>
      </c>
      <c r="R123" s="306" t="str">
        <f t="shared" si="17"/>
        <v>4</v>
      </c>
      <c r="S123" s="270" t="str">
        <f t="shared" si="15"/>
        <v>RIESGO ACEPTABLE</v>
      </c>
      <c r="T123" s="268" t="s">
        <v>308</v>
      </c>
      <c r="U123" s="268" t="s">
        <v>308</v>
      </c>
      <c r="V123" s="283" t="s">
        <v>308</v>
      </c>
      <c r="W123" s="273" t="s">
        <v>565</v>
      </c>
      <c r="X123" s="272" t="s">
        <v>566</v>
      </c>
    </row>
    <row r="124" spans="1:24" s="305" customFormat="1" ht="66" hidden="1" customHeight="1">
      <c r="A124" s="271">
        <v>121</v>
      </c>
      <c r="B124" s="1028"/>
      <c r="C124" s="1061"/>
      <c r="D124" s="1064"/>
      <c r="E124" s="274" t="s">
        <v>116</v>
      </c>
      <c r="F124" s="277" t="s">
        <v>499</v>
      </c>
      <c r="G124" s="276" t="s">
        <v>567</v>
      </c>
      <c r="H124" s="275" t="s">
        <v>568</v>
      </c>
      <c r="I124" s="268" t="s">
        <v>569</v>
      </c>
      <c r="J124" s="274" t="s">
        <v>123</v>
      </c>
      <c r="K124" s="273" t="s">
        <v>316</v>
      </c>
      <c r="L124" s="272" t="s">
        <v>556</v>
      </c>
      <c r="M124" s="274">
        <v>1</v>
      </c>
      <c r="N124" s="274">
        <v>2</v>
      </c>
      <c r="O124" s="306">
        <f t="shared" si="16"/>
        <v>2</v>
      </c>
      <c r="P124" s="274">
        <v>10</v>
      </c>
      <c r="Q124" s="306">
        <f t="shared" si="13"/>
        <v>20</v>
      </c>
      <c r="R124" s="306" t="str">
        <f t="shared" si="17"/>
        <v>4</v>
      </c>
      <c r="S124" s="270" t="str">
        <f t="shared" si="15"/>
        <v>RIESGO ACEPTABLE</v>
      </c>
      <c r="T124" s="268" t="s">
        <v>308</v>
      </c>
      <c r="U124" s="268" t="s">
        <v>308</v>
      </c>
      <c r="V124" s="283" t="s">
        <v>308</v>
      </c>
      <c r="W124" s="273" t="s">
        <v>565</v>
      </c>
      <c r="X124" s="272" t="s">
        <v>570</v>
      </c>
    </row>
    <row r="125" spans="1:24" s="305" customFormat="1" ht="82.5" hidden="1" customHeight="1">
      <c r="A125" s="271">
        <v>122</v>
      </c>
      <c r="B125" s="1028"/>
      <c r="C125" s="1061"/>
      <c r="D125" s="1064"/>
      <c r="E125" s="274" t="s">
        <v>385</v>
      </c>
      <c r="F125" s="277" t="s">
        <v>499</v>
      </c>
      <c r="G125" s="276" t="s">
        <v>571</v>
      </c>
      <c r="H125" s="275" t="s">
        <v>572</v>
      </c>
      <c r="I125" s="268" t="s">
        <v>569</v>
      </c>
      <c r="J125" s="274" t="s">
        <v>123</v>
      </c>
      <c r="K125" s="273" t="s">
        <v>316</v>
      </c>
      <c r="L125" s="272" t="s">
        <v>556</v>
      </c>
      <c r="M125" s="274">
        <v>2</v>
      </c>
      <c r="N125" s="274">
        <v>1</v>
      </c>
      <c r="O125" s="306">
        <f t="shared" si="16"/>
        <v>2</v>
      </c>
      <c r="P125" s="274">
        <v>10</v>
      </c>
      <c r="Q125" s="306">
        <f t="shared" si="13"/>
        <v>20</v>
      </c>
      <c r="R125" s="306" t="str">
        <f t="shared" si="17"/>
        <v>4</v>
      </c>
      <c r="S125" s="270" t="str">
        <f t="shared" si="15"/>
        <v>RIESGO ACEPTABLE</v>
      </c>
      <c r="T125" s="268" t="s">
        <v>308</v>
      </c>
      <c r="U125" s="268" t="s">
        <v>308</v>
      </c>
      <c r="V125" s="283" t="s">
        <v>308</v>
      </c>
      <c r="W125" s="273" t="s">
        <v>565</v>
      </c>
      <c r="X125" s="272" t="s">
        <v>573</v>
      </c>
    </row>
    <row r="126" spans="1:24" s="305" customFormat="1" ht="82.5" hidden="1" customHeight="1">
      <c r="A126" s="271">
        <v>123</v>
      </c>
      <c r="B126" s="1028"/>
      <c r="C126" s="1061"/>
      <c r="D126" s="1064"/>
      <c r="E126" s="274" t="s">
        <v>385</v>
      </c>
      <c r="F126" s="277" t="s">
        <v>499</v>
      </c>
      <c r="G126" s="276" t="s">
        <v>574</v>
      </c>
      <c r="H126" s="275" t="s">
        <v>575</v>
      </c>
      <c r="I126" s="268" t="s">
        <v>576</v>
      </c>
      <c r="J126" s="274" t="s">
        <v>123</v>
      </c>
      <c r="K126" s="273" t="s">
        <v>316</v>
      </c>
      <c r="L126" s="272" t="s">
        <v>556</v>
      </c>
      <c r="M126" s="274">
        <v>2</v>
      </c>
      <c r="N126" s="274">
        <v>1</v>
      </c>
      <c r="O126" s="306">
        <f t="shared" si="16"/>
        <v>2</v>
      </c>
      <c r="P126" s="274">
        <v>10</v>
      </c>
      <c r="Q126" s="306">
        <f t="shared" si="13"/>
        <v>20</v>
      </c>
      <c r="R126" s="306" t="str">
        <f t="shared" si="17"/>
        <v>4</v>
      </c>
      <c r="S126" s="270" t="str">
        <f t="shared" si="15"/>
        <v>RIESGO ACEPTABLE</v>
      </c>
      <c r="T126" s="268" t="s">
        <v>308</v>
      </c>
      <c r="U126" s="268" t="s">
        <v>308</v>
      </c>
      <c r="V126" s="283" t="s">
        <v>308</v>
      </c>
      <c r="W126" s="273" t="s">
        <v>565</v>
      </c>
      <c r="X126" s="272" t="s">
        <v>573</v>
      </c>
    </row>
    <row r="127" spans="1:24" s="305" customFormat="1" ht="88.5" hidden="1" customHeight="1">
      <c r="A127" s="271">
        <v>124</v>
      </c>
      <c r="B127" s="1028"/>
      <c r="C127" s="1061"/>
      <c r="D127" s="1064"/>
      <c r="E127" s="274" t="s">
        <v>116</v>
      </c>
      <c r="F127" s="277" t="s">
        <v>499</v>
      </c>
      <c r="G127" s="276" t="s">
        <v>500</v>
      </c>
      <c r="H127" s="275" t="s">
        <v>577</v>
      </c>
      <c r="I127" s="268" t="s">
        <v>578</v>
      </c>
      <c r="J127" s="274" t="s">
        <v>123</v>
      </c>
      <c r="K127" s="273" t="s">
        <v>316</v>
      </c>
      <c r="L127" s="272" t="s">
        <v>556</v>
      </c>
      <c r="M127" s="274">
        <v>2</v>
      </c>
      <c r="N127" s="274">
        <v>2</v>
      </c>
      <c r="O127" s="306">
        <f t="shared" si="16"/>
        <v>4</v>
      </c>
      <c r="P127" s="274">
        <v>10</v>
      </c>
      <c r="Q127" s="306">
        <f t="shared" si="13"/>
        <v>40</v>
      </c>
      <c r="R127" s="306" t="str">
        <f t="shared" si="17"/>
        <v>3</v>
      </c>
      <c r="S127" s="270" t="str">
        <f t="shared" si="15"/>
        <v>RIESGO MEJORABLE</v>
      </c>
      <c r="T127" s="268" t="s">
        <v>308</v>
      </c>
      <c r="U127" s="268" t="s">
        <v>308</v>
      </c>
      <c r="V127" s="283" t="s">
        <v>308</v>
      </c>
      <c r="W127" s="273" t="s">
        <v>565</v>
      </c>
      <c r="X127" s="272" t="s">
        <v>573</v>
      </c>
    </row>
    <row r="128" spans="1:24" s="305" customFormat="1" ht="115.5" hidden="1" customHeight="1">
      <c r="A128" s="271">
        <v>125</v>
      </c>
      <c r="B128" s="1028"/>
      <c r="C128" s="1061"/>
      <c r="D128" s="1064"/>
      <c r="E128" s="274" t="s">
        <v>116</v>
      </c>
      <c r="F128" s="277" t="s">
        <v>338</v>
      </c>
      <c r="G128" s="276" t="s">
        <v>450</v>
      </c>
      <c r="H128" s="275" t="s">
        <v>579</v>
      </c>
      <c r="I128" s="268" t="s">
        <v>580</v>
      </c>
      <c r="J128" s="274" t="s">
        <v>123</v>
      </c>
      <c r="K128" s="273" t="s">
        <v>581</v>
      </c>
      <c r="L128" s="272" t="s">
        <v>123</v>
      </c>
      <c r="M128" s="274">
        <v>1</v>
      </c>
      <c r="N128" s="274">
        <v>2</v>
      </c>
      <c r="O128" s="306">
        <f t="shared" si="16"/>
        <v>2</v>
      </c>
      <c r="P128" s="274">
        <v>10</v>
      </c>
      <c r="Q128" s="306">
        <f t="shared" si="13"/>
        <v>20</v>
      </c>
      <c r="R128" s="306" t="str">
        <f t="shared" si="17"/>
        <v>4</v>
      </c>
      <c r="S128" s="270" t="str">
        <f t="shared" si="15"/>
        <v>RIESGO ACEPTABLE</v>
      </c>
      <c r="T128" s="268" t="s">
        <v>308</v>
      </c>
      <c r="U128" s="268" t="s">
        <v>308</v>
      </c>
      <c r="V128" s="283" t="s">
        <v>308</v>
      </c>
      <c r="W128" s="273" t="s">
        <v>565</v>
      </c>
      <c r="X128" s="268" t="s">
        <v>308</v>
      </c>
    </row>
    <row r="129" spans="1:24" s="305" customFormat="1" ht="82.5" hidden="1" customHeight="1">
      <c r="A129" s="271">
        <v>126</v>
      </c>
      <c r="B129" s="1028"/>
      <c r="C129" s="1061"/>
      <c r="D129" s="1064"/>
      <c r="E129" s="274" t="s">
        <v>385</v>
      </c>
      <c r="F129" s="277" t="s">
        <v>338</v>
      </c>
      <c r="G129" s="276" t="s">
        <v>470</v>
      </c>
      <c r="H129" s="275" t="s">
        <v>582</v>
      </c>
      <c r="I129" s="268" t="s">
        <v>583</v>
      </c>
      <c r="J129" s="274" t="s">
        <v>123</v>
      </c>
      <c r="K129" s="273" t="s">
        <v>581</v>
      </c>
      <c r="L129" s="272" t="s">
        <v>123</v>
      </c>
      <c r="M129" s="274">
        <v>1</v>
      </c>
      <c r="N129" s="274">
        <v>1</v>
      </c>
      <c r="O129" s="306">
        <f t="shared" si="16"/>
        <v>1</v>
      </c>
      <c r="P129" s="274">
        <v>10</v>
      </c>
      <c r="Q129" s="306">
        <f t="shared" si="13"/>
        <v>10</v>
      </c>
      <c r="R129" s="306" t="str">
        <f t="shared" si="17"/>
        <v>4</v>
      </c>
      <c r="S129" s="270" t="str">
        <f t="shared" si="15"/>
        <v>RIESGO ACEPTABLE</v>
      </c>
      <c r="T129" s="268" t="s">
        <v>308</v>
      </c>
      <c r="U129" s="268" t="s">
        <v>308</v>
      </c>
      <c r="V129" s="283" t="s">
        <v>308</v>
      </c>
      <c r="W129" s="273" t="s">
        <v>565</v>
      </c>
      <c r="X129" s="268" t="s">
        <v>308</v>
      </c>
    </row>
    <row r="130" spans="1:24" s="305" customFormat="1" ht="99" hidden="1" customHeight="1">
      <c r="A130" s="271">
        <v>127</v>
      </c>
      <c r="B130" s="1028"/>
      <c r="C130" s="1061"/>
      <c r="D130" s="1064"/>
      <c r="E130" s="274" t="s">
        <v>116</v>
      </c>
      <c r="F130" s="277" t="s">
        <v>344</v>
      </c>
      <c r="G130" s="276" t="s">
        <v>457</v>
      </c>
      <c r="H130" s="275" t="s">
        <v>584</v>
      </c>
      <c r="I130" s="268" t="s">
        <v>494</v>
      </c>
      <c r="J130" s="274" t="s">
        <v>123</v>
      </c>
      <c r="K130" s="273" t="s">
        <v>585</v>
      </c>
      <c r="L130" s="272" t="s">
        <v>586</v>
      </c>
      <c r="M130" s="274">
        <v>1</v>
      </c>
      <c r="N130" s="274">
        <v>2</v>
      </c>
      <c r="O130" s="306">
        <f t="shared" si="16"/>
        <v>2</v>
      </c>
      <c r="P130" s="274">
        <v>10</v>
      </c>
      <c r="Q130" s="306">
        <f t="shared" si="13"/>
        <v>20</v>
      </c>
      <c r="R130" s="306" t="str">
        <f t="shared" si="17"/>
        <v>4</v>
      </c>
      <c r="S130" s="270" t="str">
        <f t="shared" si="15"/>
        <v>RIESGO ACEPTABLE</v>
      </c>
      <c r="T130" s="268" t="s">
        <v>308</v>
      </c>
      <c r="U130" s="268" t="s">
        <v>308</v>
      </c>
      <c r="V130" s="283" t="s">
        <v>308</v>
      </c>
      <c r="W130" s="273" t="s">
        <v>565</v>
      </c>
      <c r="X130" s="268" t="s">
        <v>308</v>
      </c>
    </row>
    <row r="131" spans="1:24" s="305" customFormat="1" ht="99" hidden="1" customHeight="1">
      <c r="A131" s="271">
        <v>128</v>
      </c>
      <c r="B131" s="1028"/>
      <c r="C131" s="1061"/>
      <c r="D131" s="1064"/>
      <c r="E131" s="274" t="s">
        <v>116</v>
      </c>
      <c r="F131" s="277" t="s">
        <v>344</v>
      </c>
      <c r="G131" s="276" t="s">
        <v>457</v>
      </c>
      <c r="H131" s="275" t="s">
        <v>587</v>
      </c>
      <c r="I131" s="268" t="s">
        <v>494</v>
      </c>
      <c r="J131" s="274" t="s">
        <v>123</v>
      </c>
      <c r="K131" s="273" t="s">
        <v>585</v>
      </c>
      <c r="L131" s="272" t="s">
        <v>588</v>
      </c>
      <c r="M131" s="274">
        <v>1</v>
      </c>
      <c r="N131" s="274">
        <v>2</v>
      </c>
      <c r="O131" s="306">
        <f t="shared" si="16"/>
        <v>2</v>
      </c>
      <c r="P131" s="274">
        <v>10</v>
      </c>
      <c r="Q131" s="306">
        <f t="shared" si="13"/>
        <v>20</v>
      </c>
      <c r="R131" s="306" t="str">
        <f t="shared" si="17"/>
        <v>4</v>
      </c>
      <c r="S131" s="270" t="str">
        <f t="shared" si="15"/>
        <v>RIESGO ACEPTABLE</v>
      </c>
      <c r="T131" s="268" t="s">
        <v>308</v>
      </c>
      <c r="U131" s="268" t="s">
        <v>308</v>
      </c>
      <c r="V131" s="283" t="s">
        <v>308</v>
      </c>
      <c r="W131" s="273" t="s">
        <v>565</v>
      </c>
      <c r="X131" s="268" t="s">
        <v>308</v>
      </c>
    </row>
    <row r="132" spans="1:24" s="305" customFormat="1" ht="99" hidden="1" customHeight="1">
      <c r="A132" s="271">
        <v>129</v>
      </c>
      <c r="B132" s="1028"/>
      <c r="C132" s="1061"/>
      <c r="D132" s="1064"/>
      <c r="E132" s="274" t="s">
        <v>116</v>
      </c>
      <c r="F132" s="277" t="s">
        <v>344</v>
      </c>
      <c r="G132" s="276" t="s">
        <v>441</v>
      </c>
      <c r="H132" s="275" t="s">
        <v>589</v>
      </c>
      <c r="I132" s="268" t="s">
        <v>494</v>
      </c>
      <c r="J132" s="274" t="s">
        <v>123</v>
      </c>
      <c r="K132" s="273" t="s">
        <v>585</v>
      </c>
      <c r="L132" s="272" t="s">
        <v>590</v>
      </c>
      <c r="M132" s="274">
        <v>2</v>
      </c>
      <c r="N132" s="274">
        <v>1</v>
      </c>
      <c r="O132" s="306">
        <f t="shared" si="16"/>
        <v>2</v>
      </c>
      <c r="P132" s="274">
        <v>10</v>
      </c>
      <c r="Q132" s="306">
        <f t="shared" ref="Q132:Q144" si="18">O132*P132</f>
        <v>20</v>
      </c>
      <c r="R132" s="306" t="str">
        <f t="shared" si="17"/>
        <v>4</v>
      </c>
      <c r="S132" s="270" t="str">
        <f t="shared" ref="S132:S144" si="19">IF(AND(Q132&gt;=0,Q132&lt;=20),"RIESGO ACEPTABLE",IF(AND(Q132&gt;=40,Q132&lt;=120),"RIESGO MEJORABLE",IF(AND(Q132&gt;=150,Q132&lt;=500),"RIESGO ACEPTABLE CON CONTROL ESPECIFICO",IF(AND(Q132&gt;=600,Q132&lt;=4000),"RIESGO NO ACEPTABLE"))))</f>
        <v>RIESGO ACEPTABLE</v>
      </c>
      <c r="T132" s="268" t="s">
        <v>308</v>
      </c>
      <c r="U132" s="268" t="s">
        <v>308</v>
      </c>
      <c r="V132" s="268" t="s">
        <v>308</v>
      </c>
      <c r="W132" s="273" t="s">
        <v>565</v>
      </c>
      <c r="X132" s="268" t="s">
        <v>308</v>
      </c>
    </row>
    <row r="133" spans="1:24" s="305" customFormat="1" ht="99" hidden="1" customHeight="1">
      <c r="A133" s="271">
        <v>130</v>
      </c>
      <c r="B133" s="1028"/>
      <c r="C133" s="1061"/>
      <c r="D133" s="1064"/>
      <c r="E133" s="274" t="s">
        <v>116</v>
      </c>
      <c r="F133" s="277" t="s">
        <v>344</v>
      </c>
      <c r="G133" s="276" t="s">
        <v>591</v>
      </c>
      <c r="H133" s="275" t="s">
        <v>592</v>
      </c>
      <c r="I133" s="268" t="s">
        <v>494</v>
      </c>
      <c r="J133" s="274" t="s">
        <v>123</v>
      </c>
      <c r="K133" s="273" t="s">
        <v>585</v>
      </c>
      <c r="L133" s="272" t="s">
        <v>586</v>
      </c>
      <c r="M133" s="274">
        <v>2</v>
      </c>
      <c r="N133" s="274">
        <v>2</v>
      </c>
      <c r="O133" s="306">
        <f t="shared" si="16"/>
        <v>4</v>
      </c>
      <c r="P133" s="274">
        <v>10</v>
      </c>
      <c r="Q133" s="306">
        <f t="shared" si="18"/>
        <v>40</v>
      </c>
      <c r="R133" s="306" t="str">
        <f t="shared" si="17"/>
        <v>3</v>
      </c>
      <c r="S133" s="270" t="str">
        <f t="shared" si="19"/>
        <v>RIESGO MEJORABLE</v>
      </c>
      <c r="T133" s="268" t="s">
        <v>308</v>
      </c>
      <c r="U133" s="268" t="s">
        <v>308</v>
      </c>
      <c r="V133" s="268" t="s">
        <v>308</v>
      </c>
      <c r="W133" s="273" t="s">
        <v>565</v>
      </c>
      <c r="X133" s="268" t="s">
        <v>308</v>
      </c>
    </row>
    <row r="134" spans="1:24" s="305" customFormat="1" ht="99" hidden="1" customHeight="1">
      <c r="A134" s="271">
        <v>131</v>
      </c>
      <c r="B134" s="1028"/>
      <c r="C134" s="1061"/>
      <c r="D134" s="1064"/>
      <c r="E134" s="274" t="s">
        <v>116</v>
      </c>
      <c r="F134" s="277" t="s">
        <v>344</v>
      </c>
      <c r="G134" s="276" t="s">
        <v>457</v>
      </c>
      <c r="H134" s="275" t="s">
        <v>593</v>
      </c>
      <c r="I134" s="268" t="s">
        <v>459</v>
      </c>
      <c r="J134" s="274" t="s">
        <v>594</v>
      </c>
      <c r="K134" s="273" t="s">
        <v>595</v>
      </c>
      <c r="L134" s="272" t="s">
        <v>596</v>
      </c>
      <c r="M134" s="274">
        <v>2</v>
      </c>
      <c r="N134" s="306">
        <v>2</v>
      </c>
      <c r="O134" s="306">
        <f t="shared" si="16"/>
        <v>4</v>
      </c>
      <c r="P134" s="274">
        <v>10</v>
      </c>
      <c r="Q134" s="306">
        <f t="shared" si="18"/>
        <v>40</v>
      </c>
      <c r="R134" s="306" t="str">
        <f t="shared" si="17"/>
        <v>3</v>
      </c>
      <c r="S134" s="270" t="str">
        <f t="shared" si="19"/>
        <v>RIESGO MEJORABLE</v>
      </c>
      <c r="T134" s="268" t="s">
        <v>308</v>
      </c>
      <c r="U134" s="268" t="s">
        <v>308</v>
      </c>
      <c r="V134" s="268" t="s">
        <v>308</v>
      </c>
      <c r="W134" s="273" t="s">
        <v>565</v>
      </c>
      <c r="X134" s="268" t="s">
        <v>308</v>
      </c>
    </row>
    <row r="135" spans="1:24" s="305" customFormat="1" ht="99" hidden="1" customHeight="1">
      <c r="A135" s="271">
        <v>132</v>
      </c>
      <c r="B135" s="1028"/>
      <c r="C135" s="1061"/>
      <c r="D135" s="1064"/>
      <c r="E135" s="274" t="s">
        <v>385</v>
      </c>
      <c r="F135" s="277" t="s">
        <v>597</v>
      </c>
      <c r="G135" s="276" t="s">
        <v>598</v>
      </c>
      <c r="H135" s="275" t="s">
        <v>599</v>
      </c>
      <c r="I135" s="268" t="s">
        <v>600</v>
      </c>
      <c r="J135" s="274" t="s">
        <v>123</v>
      </c>
      <c r="K135" s="273" t="s">
        <v>316</v>
      </c>
      <c r="L135" s="272" t="s">
        <v>326</v>
      </c>
      <c r="M135" s="274"/>
      <c r="N135" s="274">
        <v>1</v>
      </c>
      <c r="O135" s="306">
        <f t="shared" si="16"/>
        <v>0</v>
      </c>
      <c r="P135" s="274">
        <v>100</v>
      </c>
      <c r="Q135" s="306">
        <f t="shared" si="18"/>
        <v>0</v>
      </c>
      <c r="R135" s="306" t="str">
        <f t="shared" si="17"/>
        <v>4</v>
      </c>
      <c r="S135" s="270" t="str">
        <f t="shared" si="19"/>
        <v>RIESGO ACEPTABLE</v>
      </c>
      <c r="T135" s="268" t="s">
        <v>308</v>
      </c>
      <c r="U135" s="268" t="s">
        <v>308</v>
      </c>
      <c r="V135" s="268" t="s">
        <v>308</v>
      </c>
      <c r="W135" s="273" t="s">
        <v>565</v>
      </c>
      <c r="X135" s="268" t="s">
        <v>308</v>
      </c>
    </row>
    <row r="136" spans="1:24" s="305" customFormat="1" ht="396" hidden="1" customHeight="1">
      <c r="A136" s="271">
        <v>133</v>
      </c>
      <c r="B136" s="1028"/>
      <c r="C136" s="1061"/>
      <c r="D136" s="1064"/>
      <c r="E136" s="274" t="s">
        <v>116</v>
      </c>
      <c r="F136" s="277" t="s">
        <v>601</v>
      </c>
      <c r="G136" s="276" t="s">
        <v>410</v>
      </c>
      <c r="H136" s="275" t="s">
        <v>602</v>
      </c>
      <c r="I136" s="268" t="s">
        <v>603</v>
      </c>
      <c r="J136" s="274" t="s">
        <v>123</v>
      </c>
      <c r="K136" s="273" t="s">
        <v>316</v>
      </c>
      <c r="L136" s="308" t="s">
        <v>604</v>
      </c>
      <c r="M136" s="274">
        <v>2</v>
      </c>
      <c r="N136" s="274">
        <v>2</v>
      </c>
      <c r="O136" s="306">
        <f t="shared" si="16"/>
        <v>4</v>
      </c>
      <c r="P136" s="274">
        <v>25</v>
      </c>
      <c r="Q136" s="306">
        <f t="shared" si="18"/>
        <v>100</v>
      </c>
      <c r="R136" s="306" t="str">
        <f t="shared" si="17"/>
        <v>3</v>
      </c>
      <c r="S136" s="270" t="str">
        <f t="shared" si="19"/>
        <v>RIESGO MEJORABLE</v>
      </c>
      <c r="T136" s="268" t="s">
        <v>308</v>
      </c>
      <c r="U136" s="268" t="s">
        <v>308</v>
      </c>
      <c r="V136" s="268" t="s">
        <v>308</v>
      </c>
      <c r="W136" s="274" t="s">
        <v>544</v>
      </c>
      <c r="X136" s="272" t="s">
        <v>605</v>
      </c>
    </row>
    <row r="137" spans="1:24" s="305" customFormat="1" ht="99" hidden="1" customHeight="1">
      <c r="A137" s="271">
        <v>134</v>
      </c>
      <c r="B137" s="1028"/>
      <c r="C137" s="1061"/>
      <c r="D137" s="1064"/>
      <c r="E137" s="274" t="s">
        <v>385</v>
      </c>
      <c r="F137" s="277" t="s">
        <v>606</v>
      </c>
      <c r="G137" s="276" t="s">
        <v>403</v>
      </c>
      <c r="H137" s="275" t="s">
        <v>607</v>
      </c>
      <c r="I137" s="268" t="s">
        <v>405</v>
      </c>
      <c r="J137" s="274" t="s">
        <v>123</v>
      </c>
      <c r="K137" s="273" t="s">
        <v>316</v>
      </c>
      <c r="L137" s="272" t="s">
        <v>123</v>
      </c>
      <c r="M137" s="274">
        <v>1</v>
      </c>
      <c r="N137" s="274">
        <v>1</v>
      </c>
      <c r="O137" s="306">
        <f t="shared" si="16"/>
        <v>1</v>
      </c>
      <c r="P137" s="274">
        <v>10</v>
      </c>
      <c r="Q137" s="306">
        <f t="shared" si="18"/>
        <v>10</v>
      </c>
      <c r="R137" s="306" t="str">
        <f t="shared" si="17"/>
        <v>4</v>
      </c>
      <c r="S137" s="270" t="str">
        <f t="shared" si="19"/>
        <v>RIESGO ACEPTABLE</v>
      </c>
      <c r="T137" s="268" t="s">
        <v>308</v>
      </c>
      <c r="U137" s="268" t="s">
        <v>308</v>
      </c>
      <c r="V137" s="268" t="s">
        <v>308</v>
      </c>
      <c r="W137" s="274" t="s">
        <v>544</v>
      </c>
      <c r="X137" s="268" t="s">
        <v>308</v>
      </c>
    </row>
    <row r="138" spans="1:24" s="305" customFormat="1" ht="247.5">
      <c r="A138" s="271">
        <v>135</v>
      </c>
      <c r="B138" s="1028"/>
      <c r="C138" s="1062"/>
      <c r="D138" s="1065"/>
      <c r="E138" s="274" t="s">
        <v>116</v>
      </c>
      <c r="F138" s="277" t="s">
        <v>608</v>
      </c>
      <c r="G138" s="276" t="s">
        <v>609</v>
      </c>
      <c r="H138" s="275" t="s">
        <v>610</v>
      </c>
      <c r="I138" s="268" t="s">
        <v>611</v>
      </c>
      <c r="J138" s="274" t="s">
        <v>612</v>
      </c>
      <c r="K138" s="273" t="s">
        <v>613</v>
      </c>
      <c r="L138" s="272" t="s">
        <v>614</v>
      </c>
      <c r="M138" s="274">
        <v>2</v>
      </c>
      <c r="N138" s="274">
        <v>3</v>
      </c>
      <c r="O138" s="306">
        <f t="shared" si="16"/>
        <v>6</v>
      </c>
      <c r="P138" s="274">
        <v>25</v>
      </c>
      <c r="Q138" s="306">
        <f t="shared" si="18"/>
        <v>150</v>
      </c>
      <c r="R138" s="306" t="str">
        <f t="shared" si="17"/>
        <v>2</v>
      </c>
      <c r="S138" s="270" t="str">
        <f t="shared" si="19"/>
        <v>RIESGO ACEPTABLE CON CONTROL ESPECIFICO</v>
      </c>
      <c r="T138" s="268" t="s">
        <v>308</v>
      </c>
      <c r="U138" s="268" t="s">
        <v>308</v>
      </c>
      <c r="V138" s="268" t="s">
        <v>308</v>
      </c>
      <c r="W138" s="274" t="s">
        <v>615</v>
      </c>
      <c r="X138" s="268" t="s">
        <v>308</v>
      </c>
    </row>
    <row r="139" spans="1:24" s="305" customFormat="1" ht="181.5" hidden="1" customHeight="1">
      <c r="A139" s="271">
        <v>136</v>
      </c>
      <c r="B139" s="1028"/>
      <c r="C139" s="1061"/>
      <c r="D139" s="1064"/>
      <c r="E139" s="274" t="s">
        <v>116</v>
      </c>
      <c r="F139" s="277" t="s">
        <v>616</v>
      </c>
      <c r="G139" s="276" t="s">
        <v>617</v>
      </c>
      <c r="H139" s="275" t="s">
        <v>618</v>
      </c>
      <c r="I139" s="268" t="s">
        <v>619</v>
      </c>
      <c r="J139" s="274" t="s">
        <v>123</v>
      </c>
      <c r="K139" s="308" t="s">
        <v>316</v>
      </c>
      <c r="L139" s="307" t="s">
        <v>316</v>
      </c>
      <c r="M139" s="274">
        <v>2</v>
      </c>
      <c r="N139" s="274">
        <v>2</v>
      </c>
      <c r="O139" s="306">
        <f t="shared" si="16"/>
        <v>4</v>
      </c>
      <c r="P139" s="274">
        <v>25</v>
      </c>
      <c r="Q139" s="306">
        <f t="shared" si="18"/>
        <v>100</v>
      </c>
      <c r="R139" s="306" t="str">
        <f t="shared" si="17"/>
        <v>3</v>
      </c>
      <c r="S139" s="270" t="str">
        <f t="shared" si="19"/>
        <v>RIESGO MEJORABLE</v>
      </c>
      <c r="T139" s="268" t="s">
        <v>308</v>
      </c>
      <c r="U139" s="268" t="s">
        <v>308</v>
      </c>
      <c r="V139" s="268" t="s">
        <v>308</v>
      </c>
      <c r="W139" s="273" t="s">
        <v>620</v>
      </c>
      <c r="X139" s="268" t="s">
        <v>308</v>
      </c>
    </row>
    <row r="140" spans="1:24" s="305" customFormat="1" ht="106.5" hidden="1" customHeight="1">
      <c r="A140" s="271">
        <v>137</v>
      </c>
      <c r="B140" s="1028"/>
      <c r="C140" s="1061"/>
      <c r="D140" s="1064"/>
      <c r="E140" s="274" t="s">
        <v>385</v>
      </c>
      <c r="F140" s="277" t="s">
        <v>621</v>
      </c>
      <c r="G140" s="276" t="s">
        <v>622</v>
      </c>
      <c r="H140" s="275" t="s">
        <v>623</v>
      </c>
      <c r="I140" s="268" t="s">
        <v>624</v>
      </c>
      <c r="J140" s="274" t="s">
        <v>326</v>
      </c>
      <c r="K140" s="273" t="s">
        <v>316</v>
      </c>
      <c r="L140" s="272" t="s">
        <v>123</v>
      </c>
      <c r="M140" s="274">
        <v>1</v>
      </c>
      <c r="N140" s="274">
        <v>1</v>
      </c>
      <c r="O140" s="306">
        <f t="shared" si="16"/>
        <v>1</v>
      </c>
      <c r="P140" s="274">
        <v>10</v>
      </c>
      <c r="Q140" s="306">
        <f t="shared" si="18"/>
        <v>10</v>
      </c>
      <c r="R140" s="306" t="str">
        <f t="shared" si="17"/>
        <v>4</v>
      </c>
      <c r="S140" s="270" t="str">
        <f t="shared" si="19"/>
        <v>RIESGO ACEPTABLE</v>
      </c>
      <c r="T140" s="268" t="s">
        <v>308</v>
      </c>
      <c r="U140" s="268" t="s">
        <v>308</v>
      </c>
      <c r="V140" s="268" t="s">
        <v>308</v>
      </c>
      <c r="W140" s="274" t="s">
        <v>544</v>
      </c>
      <c r="X140" s="268" t="s">
        <v>308</v>
      </c>
    </row>
    <row r="141" spans="1:24" s="305" customFormat="1" ht="82.5" hidden="1" customHeight="1">
      <c r="A141" s="271">
        <v>138</v>
      </c>
      <c r="B141" s="1028"/>
      <c r="C141" s="1061"/>
      <c r="D141" s="1064"/>
      <c r="E141" s="274" t="s">
        <v>385</v>
      </c>
      <c r="F141" s="277" t="s">
        <v>625</v>
      </c>
      <c r="G141" s="276" t="s">
        <v>626</v>
      </c>
      <c r="H141" s="275" t="s">
        <v>627</v>
      </c>
      <c r="I141" s="268" t="s">
        <v>628</v>
      </c>
      <c r="J141" s="274" t="s">
        <v>123</v>
      </c>
      <c r="K141" s="273" t="s">
        <v>629</v>
      </c>
      <c r="L141" s="272" t="s">
        <v>630</v>
      </c>
      <c r="M141" s="274">
        <v>1</v>
      </c>
      <c r="N141" s="274">
        <v>1</v>
      </c>
      <c r="O141" s="306">
        <f t="shared" si="16"/>
        <v>1</v>
      </c>
      <c r="P141" s="274">
        <v>10</v>
      </c>
      <c r="Q141" s="306">
        <f t="shared" si="18"/>
        <v>10</v>
      </c>
      <c r="R141" s="306" t="str">
        <f t="shared" si="17"/>
        <v>4</v>
      </c>
      <c r="S141" s="270" t="str">
        <f t="shared" si="19"/>
        <v>RIESGO ACEPTABLE</v>
      </c>
      <c r="T141" s="268" t="s">
        <v>308</v>
      </c>
      <c r="U141" s="268" t="s">
        <v>308</v>
      </c>
      <c r="V141" s="268" t="s">
        <v>308</v>
      </c>
      <c r="W141" s="274" t="s">
        <v>631</v>
      </c>
      <c r="X141" s="268" t="s">
        <v>308</v>
      </c>
    </row>
    <row r="142" spans="1:24" s="305" customFormat="1" ht="82.5" hidden="1" customHeight="1">
      <c r="A142" s="271">
        <v>139</v>
      </c>
      <c r="B142" s="1028"/>
      <c r="C142" s="1061"/>
      <c r="D142" s="1064"/>
      <c r="E142" s="274" t="s">
        <v>385</v>
      </c>
      <c r="F142" s="277" t="s">
        <v>625</v>
      </c>
      <c r="G142" s="276" t="s">
        <v>632</v>
      </c>
      <c r="H142" s="275" t="s">
        <v>633</v>
      </c>
      <c r="I142" s="268" t="s">
        <v>634</v>
      </c>
      <c r="J142" s="274" t="s">
        <v>123</v>
      </c>
      <c r="K142" s="273" t="s">
        <v>629</v>
      </c>
      <c r="L142" s="272" t="s">
        <v>630</v>
      </c>
      <c r="M142" s="274">
        <v>1</v>
      </c>
      <c r="N142" s="274">
        <v>1</v>
      </c>
      <c r="O142" s="306">
        <f t="shared" si="16"/>
        <v>1</v>
      </c>
      <c r="P142" s="274">
        <v>10</v>
      </c>
      <c r="Q142" s="306">
        <f t="shared" si="18"/>
        <v>10</v>
      </c>
      <c r="R142" s="306" t="str">
        <f t="shared" si="17"/>
        <v>4</v>
      </c>
      <c r="S142" s="270" t="str">
        <f t="shared" si="19"/>
        <v>RIESGO ACEPTABLE</v>
      </c>
      <c r="T142" s="268" t="s">
        <v>308</v>
      </c>
      <c r="U142" s="268" t="s">
        <v>308</v>
      </c>
      <c r="V142" s="268" t="s">
        <v>308</v>
      </c>
      <c r="W142" s="274" t="s">
        <v>631</v>
      </c>
      <c r="X142" s="268" t="s">
        <v>308</v>
      </c>
    </row>
    <row r="143" spans="1:24" s="305" customFormat="1" ht="72" hidden="1" customHeight="1">
      <c r="A143" s="271">
        <v>140</v>
      </c>
      <c r="B143" s="1028"/>
      <c r="C143" s="1061"/>
      <c r="D143" s="1064"/>
      <c r="E143" s="274" t="s">
        <v>385</v>
      </c>
      <c r="F143" s="277" t="s">
        <v>625</v>
      </c>
      <c r="G143" s="276" t="s">
        <v>635</v>
      </c>
      <c r="H143" s="275" t="s">
        <v>636</v>
      </c>
      <c r="I143" s="268" t="s">
        <v>637</v>
      </c>
      <c r="J143" s="274" t="s">
        <v>123</v>
      </c>
      <c r="K143" s="273" t="s">
        <v>629</v>
      </c>
      <c r="L143" s="272" t="s">
        <v>630</v>
      </c>
      <c r="M143" s="274">
        <v>1</v>
      </c>
      <c r="N143" s="274">
        <v>1</v>
      </c>
      <c r="O143" s="306">
        <f t="shared" si="16"/>
        <v>1</v>
      </c>
      <c r="P143" s="274">
        <v>10</v>
      </c>
      <c r="Q143" s="306">
        <f t="shared" si="18"/>
        <v>10</v>
      </c>
      <c r="R143" s="306" t="str">
        <f t="shared" si="17"/>
        <v>4</v>
      </c>
      <c r="S143" s="270" t="str">
        <f t="shared" si="19"/>
        <v>RIESGO ACEPTABLE</v>
      </c>
      <c r="T143" s="268" t="s">
        <v>308</v>
      </c>
      <c r="U143" s="268" t="s">
        <v>308</v>
      </c>
      <c r="V143" s="268" t="s">
        <v>308</v>
      </c>
      <c r="W143" s="274" t="s">
        <v>631</v>
      </c>
      <c r="X143" s="268" t="s">
        <v>308</v>
      </c>
    </row>
    <row r="144" spans="1:24" s="305" customFormat="1" ht="96" hidden="1" customHeight="1">
      <c r="A144" s="271">
        <v>141</v>
      </c>
      <c r="B144" s="1028"/>
      <c r="C144" s="1063"/>
      <c r="D144" s="1041"/>
      <c r="E144" s="274" t="s">
        <v>385</v>
      </c>
      <c r="F144" s="277" t="s">
        <v>625</v>
      </c>
      <c r="G144" s="276" t="s">
        <v>638</v>
      </c>
      <c r="H144" s="275" t="s">
        <v>639</v>
      </c>
      <c r="I144" s="268" t="s">
        <v>640</v>
      </c>
      <c r="J144" s="274" t="s">
        <v>123</v>
      </c>
      <c r="K144" s="273" t="s">
        <v>629</v>
      </c>
      <c r="L144" s="272" t="s">
        <v>630</v>
      </c>
      <c r="M144" s="274">
        <v>1</v>
      </c>
      <c r="N144" s="274">
        <v>1</v>
      </c>
      <c r="O144" s="306">
        <f t="shared" si="16"/>
        <v>1</v>
      </c>
      <c r="P144" s="274">
        <v>10</v>
      </c>
      <c r="Q144" s="306">
        <f t="shared" si="18"/>
        <v>10</v>
      </c>
      <c r="R144" s="306" t="str">
        <f t="shared" si="17"/>
        <v>4</v>
      </c>
      <c r="S144" s="270" t="str">
        <f t="shared" si="19"/>
        <v>RIESGO ACEPTABLE</v>
      </c>
      <c r="T144" s="268" t="s">
        <v>308</v>
      </c>
      <c r="U144" s="268" t="s">
        <v>308</v>
      </c>
      <c r="V144" s="268" t="s">
        <v>308</v>
      </c>
      <c r="W144" s="274" t="s">
        <v>631</v>
      </c>
      <c r="X144" s="268" t="s">
        <v>308</v>
      </c>
    </row>
  </sheetData>
  <autoFilter ref="A3:X144" xr:uid="{B96C3A94-D9B2-4B38-8F2D-5E5A08730EF5}">
    <filterColumn colId="5">
      <filters>
        <filter val="CONDICIONES DE SEGURIDAD - VIAL"/>
        <filter val="SEGURIDAD - VIAL"/>
      </filters>
    </filterColumn>
  </autoFilter>
  <mergeCells count="79">
    <mergeCell ref="M2:R2"/>
    <mergeCell ref="B4:B99"/>
    <mergeCell ref="C4:C15"/>
    <mergeCell ref="D4:D15"/>
    <mergeCell ref="C16:C27"/>
    <mergeCell ref="D16:D27"/>
    <mergeCell ref="F78:F80"/>
    <mergeCell ref="C52:C63"/>
    <mergeCell ref="D52:D63"/>
    <mergeCell ref="C64:C75"/>
    <mergeCell ref="D64:D75"/>
    <mergeCell ref="F54:F56"/>
    <mergeCell ref="F58:F59"/>
    <mergeCell ref="F61:F63"/>
    <mergeCell ref="F64:F65"/>
    <mergeCell ref="C115:C144"/>
    <mergeCell ref="D115:D144"/>
    <mergeCell ref="B100:B144"/>
    <mergeCell ref="F4:F5"/>
    <mergeCell ref="F30:F32"/>
    <mergeCell ref="F34:F35"/>
    <mergeCell ref="F37:F39"/>
    <mergeCell ref="F42:F44"/>
    <mergeCell ref="F46:F47"/>
    <mergeCell ref="F49:F51"/>
    <mergeCell ref="F52:F53"/>
    <mergeCell ref="F76:F77"/>
    <mergeCell ref="C107:C108"/>
    <mergeCell ref="D107:D108"/>
    <mergeCell ref="C76:C87"/>
    <mergeCell ref="C40:C51"/>
    <mergeCell ref="W107:W108"/>
    <mergeCell ref="C109:C113"/>
    <mergeCell ref="D109:D113"/>
    <mergeCell ref="D88:D99"/>
    <mergeCell ref="F82:F83"/>
    <mergeCell ref="F85:F87"/>
    <mergeCell ref="G88:G89"/>
    <mergeCell ref="F90:F92"/>
    <mergeCell ref="F94:F95"/>
    <mergeCell ref="F97:F99"/>
    <mergeCell ref="D76:D87"/>
    <mergeCell ref="C88:C99"/>
    <mergeCell ref="C100:C106"/>
    <mergeCell ref="D100:D106"/>
    <mergeCell ref="G76:G77"/>
    <mergeCell ref="F88:F89"/>
    <mergeCell ref="F66:F68"/>
    <mergeCell ref="F70:F71"/>
    <mergeCell ref="F73:F75"/>
    <mergeCell ref="G4:G5"/>
    <mergeCell ref="F6:F8"/>
    <mergeCell ref="F10:F11"/>
    <mergeCell ref="F13:F15"/>
    <mergeCell ref="F16:F17"/>
    <mergeCell ref="G16:G17"/>
    <mergeCell ref="F18:F20"/>
    <mergeCell ref="F22:F23"/>
    <mergeCell ref="G28:G29"/>
    <mergeCell ref="G40:G41"/>
    <mergeCell ref="G52:G53"/>
    <mergeCell ref="F28:F29"/>
    <mergeCell ref="F40:F41"/>
    <mergeCell ref="A1:C1"/>
    <mergeCell ref="D1:V1"/>
    <mergeCell ref="W1:X1"/>
    <mergeCell ref="T2:X2"/>
    <mergeCell ref="G64:G65"/>
    <mergeCell ref="A2:A3"/>
    <mergeCell ref="D40:D51"/>
    <mergeCell ref="F25:F27"/>
    <mergeCell ref="C28:C39"/>
    <mergeCell ref="D28:D39"/>
    <mergeCell ref="B2:B3"/>
    <mergeCell ref="C2:C3"/>
    <mergeCell ref="D2:D3"/>
    <mergeCell ref="E2:E3"/>
    <mergeCell ref="F2:I2"/>
    <mergeCell ref="J2:L2"/>
  </mergeCells>
  <conditionalFormatting sqref="R4:R114">
    <cfRule type="cellIs" dxfId="662" priority="1" operator="equal">
      <formula xml:space="preserve"> "BAJO"</formula>
    </cfRule>
    <cfRule type="cellIs" dxfId="661" priority="2" operator="equal">
      <formula xml:space="preserve"> "MEDIO"</formula>
    </cfRule>
    <cfRule type="cellIs" dxfId="660" priority="3" operator="equal">
      <formula xml:space="preserve"> "ALTO"</formula>
    </cfRule>
    <cfRule type="cellIs" dxfId="659" priority="4" operator="equal">
      <formula xml:space="preserve"> "MUY ALTO"</formula>
    </cfRule>
  </conditionalFormatting>
  <conditionalFormatting sqref="R103 R106">
    <cfRule type="cellIs" dxfId="658" priority="9" operator="equal">
      <formula xml:space="preserve"> "BAJO"</formula>
    </cfRule>
    <cfRule type="cellIs" dxfId="657" priority="10" operator="equal">
      <formula xml:space="preserve"> "MEDIO"</formula>
    </cfRule>
    <cfRule type="cellIs" dxfId="656" priority="11" operator="equal">
      <formula xml:space="preserve"> "ALTO"</formula>
    </cfRule>
    <cfRule type="cellIs" dxfId="655" priority="12" operator="equal">
      <formula xml:space="preserve"> "MUY ALTO"</formula>
    </cfRule>
  </conditionalFormatting>
  <conditionalFormatting sqref="S4:S144">
    <cfRule type="containsText" dxfId="654" priority="5" operator="containsText" text="RIESGO ACEPTABLE CON CONTROL ESPECIFICO">
      <formula>NOT(ISERROR(SEARCH("RIESGO ACEPTABLE CON CONTROL ESPECIFICO",S4)))</formula>
    </cfRule>
    <cfRule type="cellIs" dxfId="653" priority="6" operator="equal">
      <formula xml:space="preserve"> "RIESGO ACEPTABLE"</formula>
    </cfRule>
    <cfRule type="cellIs" dxfId="652" priority="7" operator="equal">
      <formula xml:space="preserve"> "RIESGO MEJORABLE"</formula>
    </cfRule>
    <cfRule type="cellIs" dxfId="651" priority="8" operator="equal">
      <formula xml:space="preserve"> "RIESGO NO ACEPTABLE"</formula>
    </cfRule>
  </conditionalFormatting>
  <dataValidations count="8">
    <dataValidation type="list" allowBlank="1" showErrorMessage="1" sqref="M115:M144" xr:uid="{0849B6CD-7C60-4E5D-BB85-B17EB37BE72A}">
      <formula1>"1,2,6,10"</formula1>
    </dataValidation>
    <dataValidation type="list" allowBlank="1" showErrorMessage="1" sqref="P109:P113 P115:P144" xr:uid="{A3E56C6D-68C6-40C3-9D79-2F35B2F3822E}">
      <formula1>"10,25,60,100"</formula1>
    </dataValidation>
    <dataValidation type="list" allowBlank="1" showErrorMessage="1" sqref="M109:M113" xr:uid="{CF6B3F8E-86F8-49CF-9225-0DBCD0EF78E9}">
      <formula1>"1,2,4,6"</formula1>
    </dataValidation>
    <dataValidation type="list" allowBlank="1" showErrorMessage="1" sqref="N109:N113 N115:N133 N135:N144" xr:uid="{668ECF59-5BEB-488C-B674-9A9C2901B04D}">
      <formula1>"1,2,3,4"</formula1>
    </dataValidation>
    <dataValidation type="list" allowBlank="1" showInputMessage="1" showErrorMessage="1" sqref="E108:E113 E100:E106 E12 E5 E24 E17 E36 E29 E48 E41 E60 E53 E72 E65 E84 E77 E96 E89 E115:E144" xr:uid="{0B8B1E60-DB2A-45C4-98E9-389FBD7C5FAB}">
      <formula1>"SI,NO"</formula1>
    </dataValidation>
    <dataValidation type="list" allowBlank="1" showInputMessage="1" showErrorMessage="1" sqref="M64:M69 M4:M9 M28:M33 M16:M21 M76:M81 M40:M45 M52:M57 M100:M108 M88:M93" xr:uid="{00000000-0002-0000-0200-000002000000}">
      <formula1>"2,6,10"</formula1>
    </dataValidation>
    <dataValidation type="list" allowBlank="1" showInputMessage="1" showErrorMessage="1" sqref="N64:N69 N4:N9 N28:N33 N16:N21 N76:N81 N40:N45 N52:N57 N100:N108 N88:N93" xr:uid="{00000000-0002-0000-0200-000001000000}">
      <formula1>"1,2,3,4"</formula1>
    </dataValidation>
    <dataValidation type="list" allowBlank="1" showInputMessage="1" showErrorMessage="1" sqref="P76:P81 P4:P9 P16:P21 P28:P33 P40:P45 P52:P57 P64:P69 P88:P93" xr:uid="{00000000-0002-0000-0200-000000000000}">
      <formula1>"10,25,60,100"</formula1>
    </dataValidation>
  </dataValidations>
  <pageMargins left="0.70866141732283472" right="0.70866141732283472" top="0.74803149606299213" bottom="0.74803149606299213" header="0.31496062992125984" footer="0.31496062992125984"/>
  <pageSetup scale="17" orientation="portrait" r:id="rId1"/>
  <headerFooter>
    <oddFooter>&amp;LProcesos Misionales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15726-EB5F-44F7-A9E9-2666817349B0}">
  <sheetPr filterMode="1">
    <tabColor theme="4" tint="-0.249977111117893"/>
  </sheetPr>
  <dimension ref="A1:X132"/>
  <sheetViews>
    <sheetView showGridLines="0" view="pageBreakPreview" topLeftCell="G1" zoomScale="60" zoomScaleNormal="50" workbookViewId="0">
      <selection activeCell="X3" sqref="X3"/>
    </sheetView>
  </sheetViews>
  <sheetFormatPr baseColWidth="10" defaultColWidth="11.42578125" defaultRowHeight="15"/>
  <cols>
    <col min="1" max="1" width="6" customWidth="1"/>
    <col min="2" max="2" width="14.85546875" customWidth="1"/>
    <col min="3" max="3" width="17.42578125" customWidth="1"/>
    <col min="4" max="4" width="46.28515625" customWidth="1"/>
    <col min="5" max="5" width="5.85546875" customWidth="1"/>
    <col min="6" max="7" width="26.42578125" customWidth="1"/>
    <col min="8" max="8" width="31.7109375" customWidth="1"/>
    <col min="9" max="9" width="31.85546875" customWidth="1"/>
    <col min="10" max="10" width="35.42578125" customWidth="1"/>
    <col min="11" max="11" width="38.42578125" customWidth="1"/>
    <col min="12" max="12" width="42.42578125" customWidth="1"/>
    <col min="13" max="15" width="7.42578125" customWidth="1"/>
    <col min="16" max="18" width="7.28515625" customWidth="1"/>
    <col min="19" max="19" width="19.140625" customWidth="1"/>
    <col min="20" max="21" width="14.42578125" customWidth="1"/>
    <col min="22" max="22" width="44.42578125" customWidth="1"/>
    <col min="23" max="23" width="64.42578125" customWidth="1"/>
    <col min="24" max="24" width="29.42578125" customWidth="1"/>
  </cols>
  <sheetData>
    <row r="1" spans="1:24" s="265" customFormat="1" ht="49.5" customHeight="1">
      <c r="A1" s="1067" t="s">
        <v>1839</v>
      </c>
      <c r="B1" s="1067"/>
      <c r="C1" s="1067"/>
      <c r="D1" s="1068" t="s">
        <v>271</v>
      </c>
      <c r="E1" s="1068"/>
      <c r="F1" s="1068"/>
      <c r="G1" s="1068"/>
      <c r="H1" s="1068"/>
      <c r="I1" s="1068"/>
      <c r="J1" s="1068"/>
      <c r="K1" s="1068"/>
      <c r="L1" s="1068"/>
      <c r="M1" s="1068"/>
      <c r="N1" s="1068"/>
      <c r="O1" s="1068"/>
      <c r="P1" s="1068"/>
      <c r="Q1" s="1068"/>
      <c r="R1" s="1068"/>
      <c r="S1" s="1068"/>
      <c r="T1" s="1068"/>
      <c r="U1" s="1068"/>
      <c r="V1" s="1068"/>
      <c r="W1" s="1068"/>
      <c r="X1" s="695"/>
    </row>
    <row r="2" spans="1:24" s="265" customFormat="1" ht="60.75" customHeight="1">
      <c r="A2" s="1039" t="s">
        <v>7</v>
      </c>
      <c r="B2" s="1039" t="s">
        <v>272</v>
      </c>
      <c r="C2" s="1039" t="s">
        <v>273</v>
      </c>
      <c r="D2" s="1039" t="s">
        <v>25</v>
      </c>
      <c r="E2" s="1042" t="s">
        <v>274</v>
      </c>
      <c r="F2" s="1043" t="s">
        <v>275</v>
      </c>
      <c r="G2" s="1043"/>
      <c r="H2" s="1043"/>
      <c r="I2" s="1043"/>
      <c r="J2" s="1043" t="s">
        <v>276</v>
      </c>
      <c r="K2" s="1043"/>
      <c r="L2" s="1043"/>
      <c r="M2" s="1043" t="s">
        <v>277</v>
      </c>
      <c r="N2" s="1043"/>
      <c r="O2" s="1043"/>
      <c r="P2" s="1043"/>
      <c r="Q2" s="1043"/>
      <c r="R2" s="1043"/>
      <c r="S2" s="304" t="s">
        <v>278</v>
      </c>
      <c r="T2" s="1043" t="s">
        <v>279</v>
      </c>
      <c r="U2" s="1043"/>
      <c r="V2" s="1043"/>
      <c r="W2" s="1043"/>
      <c r="X2" s="1043"/>
    </row>
    <row r="3" spans="1:24" s="301" customFormat="1" ht="131.25" customHeight="1">
      <c r="A3" s="1039"/>
      <c r="B3" s="1039"/>
      <c r="C3" s="1039"/>
      <c r="D3" s="1039"/>
      <c r="E3" s="1042"/>
      <c r="F3" s="302" t="s">
        <v>280</v>
      </c>
      <c r="G3" s="302" t="s">
        <v>281</v>
      </c>
      <c r="H3" s="302" t="s">
        <v>282</v>
      </c>
      <c r="I3" s="302" t="s">
        <v>283</v>
      </c>
      <c r="J3" s="302" t="s">
        <v>281</v>
      </c>
      <c r="K3" s="302" t="s">
        <v>284</v>
      </c>
      <c r="L3" s="302" t="s">
        <v>285</v>
      </c>
      <c r="M3" s="302" t="s">
        <v>286</v>
      </c>
      <c r="N3" s="302" t="s">
        <v>287</v>
      </c>
      <c r="O3" s="302" t="s">
        <v>288</v>
      </c>
      <c r="P3" s="302" t="s">
        <v>289</v>
      </c>
      <c r="Q3" s="302" t="s">
        <v>290</v>
      </c>
      <c r="R3" s="302" t="s">
        <v>291</v>
      </c>
      <c r="S3" s="303" t="s">
        <v>292</v>
      </c>
      <c r="T3" s="302" t="s">
        <v>293</v>
      </c>
      <c r="U3" s="302" t="s">
        <v>294</v>
      </c>
      <c r="V3" s="302" t="s">
        <v>295</v>
      </c>
      <c r="W3" s="302" t="s">
        <v>296</v>
      </c>
      <c r="X3" s="302" t="s">
        <v>297</v>
      </c>
    </row>
    <row r="4" spans="1:24" s="319" customFormat="1" ht="159.75" hidden="1" customHeight="1">
      <c r="A4" s="271">
        <v>1</v>
      </c>
      <c r="B4" s="1028" t="s">
        <v>641</v>
      </c>
      <c r="C4" s="1028" t="s">
        <v>642</v>
      </c>
      <c r="D4" s="1031" t="s">
        <v>643</v>
      </c>
      <c r="E4" s="271" t="s">
        <v>116</v>
      </c>
      <c r="F4" s="1055" t="s">
        <v>301</v>
      </c>
      <c r="G4" s="1047" t="s">
        <v>398</v>
      </c>
      <c r="H4" s="275" t="s">
        <v>303</v>
      </c>
      <c r="I4" s="275" t="s">
        <v>304</v>
      </c>
      <c r="J4" s="275" t="s">
        <v>644</v>
      </c>
      <c r="K4" s="275" t="s">
        <v>645</v>
      </c>
      <c r="L4" s="275" t="s">
        <v>488</v>
      </c>
      <c r="M4" s="266">
        <v>2</v>
      </c>
      <c r="N4" s="266">
        <v>1</v>
      </c>
      <c r="O4" s="266">
        <f t="shared" ref="O4:O35" si="0">M4*N4</f>
        <v>2</v>
      </c>
      <c r="P4" s="266">
        <v>10</v>
      </c>
      <c r="Q4" s="271">
        <f t="shared" ref="Q4:Q35" si="1">O4*P4</f>
        <v>20</v>
      </c>
      <c r="R4" s="270" t="str">
        <f t="shared" ref="R4:R35" si="2">IF(AND(Q4&gt;=0,Q4&lt;=20),"IV",IF(AND(Q4&lt;=120,Q4&gt;=40),"III",IF(AND(Q4&gt;=150,Q4&lt;=500),"II",IF(AND(Q4&gt;=600,Q4&lt;=4000),"I"))))</f>
        <v>IV</v>
      </c>
      <c r="S4" s="270" t="str">
        <f t="shared" ref="S4:S35" si="3">IF(AND(Q4&gt;=0,Q4&lt;=20),"RIESGO ACEPTABLE",IF(AND(Q4&gt;=40,Q4&lt;=120),"RIESGO MEJORABLE",IF(AND(Q4&gt;=150,Q4&lt;=500),"RIESGO ACEPTABLE CON CONTROL ESPECIFICO",IF(AND(Q4&gt;=600,Q4&lt;=4000),"RIESGO NO ACEPTABLE"))))</f>
        <v>RIESGO ACEPTABLE</v>
      </c>
      <c r="T4" s="268" t="s">
        <v>308</v>
      </c>
      <c r="U4" s="268" t="s">
        <v>308</v>
      </c>
      <c r="V4" s="295" t="s">
        <v>309</v>
      </c>
      <c r="W4" s="295" t="s">
        <v>310</v>
      </c>
      <c r="X4" s="268" t="s">
        <v>311</v>
      </c>
    </row>
    <row r="5" spans="1:24" s="319" customFormat="1" ht="111" hidden="1" customHeight="1">
      <c r="A5" s="271">
        <v>2</v>
      </c>
      <c r="B5" s="1028"/>
      <c r="C5" s="1028"/>
      <c r="D5" s="1031"/>
      <c r="E5" s="321" t="s">
        <v>116</v>
      </c>
      <c r="F5" s="1056"/>
      <c r="G5" s="1048"/>
      <c r="H5" s="275" t="s">
        <v>489</v>
      </c>
      <c r="I5" s="275" t="s">
        <v>400</v>
      </c>
      <c r="J5" s="275" t="s">
        <v>123</v>
      </c>
      <c r="K5" s="275" t="s">
        <v>490</v>
      </c>
      <c r="L5" s="275" t="s">
        <v>491</v>
      </c>
      <c r="M5" s="266">
        <v>2</v>
      </c>
      <c r="N5" s="266">
        <v>1</v>
      </c>
      <c r="O5" s="266">
        <f t="shared" si="0"/>
        <v>2</v>
      </c>
      <c r="P5" s="266">
        <v>10</v>
      </c>
      <c r="Q5" s="271">
        <f t="shared" si="1"/>
        <v>20</v>
      </c>
      <c r="R5" s="270" t="str">
        <f t="shared" si="2"/>
        <v>IV</v>
      </c>
      <c r="S5" s="270" t="str">
        <f t="shared" si="3"/>
        <v>RIESGO ACEPTABLE</v>
      </c>
      <c r="T5" s="274" t="s">
        <v>123</v>
      </c>
      <c r="U5" s="274" t="s">
        <v>123</v>
      </c>
      <c r="V5" s="274" t="s">
        <v>123</v>
      </c>
      <c r="W5" s="274" t="s">
        <v>492</v>
      </c>
      <c r="X5" s="274" t="s">
        <v>123</v>
      </c>
    </row>
    <row r="6" spans="1:24" s="319" customFormat="1" ht="111" hidden="1" customHeight="1">
      <c r="A6" s="271">
        <v>3</v>
      </c>
      <c r="B6" s="1028"/>
      <c r="C6" s="1028"/>
      <c r="D6" s="1031"/>
      <c r="E6" s="271" t="s">
        <v>116</v>
      </c>
      <c r="F6" s="1036" t="s">
        <v>312</v>
      </c>
      <c r="G6" s="300" t="s">
        <v>313</v>
      </c>
      <c r="H6" s="290" t="s">
        <v>314</v>
      </c>
      <c r="I6" s="290" t="s">
        <v>315</v>
      </c>
      <c r="J6" s="275" t="s">
        <v>316</v>
      </c>
      <c r="K6" s="275" t="s">
        <v>317</v>
      </c>
      <c r="L6" s="290" t="s">
        <v>318</v>
      </c>
      <c r="M6" s="266">
        <v>2</v>
      </c>
      <c r="N6" s="266">
        <v>2</v>
      </c>
      <c r="O6" s="266">
        <f t="shared" si="0"/>
        <v>4</v>
      </c>
      <c r="P6" s="266">
        <v>25</v>
      </c>
      <c r="Q6" s="271">
        <f t="shared" si="1"/>
        <v>100</v>
      </c>
      <c r="R6" s="270" t="str">
        <f t="shared" si="2"/>
        <v>III</v>
      </c>
      <c r="S6" s="270" t="str">
        <f t="shared" si="3"/>
        <v>RIESGO MEJORABLE</v>
      </c>
      <c r="T6" s="288" t="s">
        <v>319</v>
      </c>
      <c r="U6" s="288" t="s">
        <v>319</v>
      </c>
      <c r="V6" s="294" t="s">
        <v>320</v>
      </c>
      <c r="W6" s="293" t="s">
        <v>321</v>
      </c>
      <c r="X6" s="268" t="s">
        <v>322</v>
      </c>
    </row>
    <row r="7" spans="1:24" s="319" customFormat="1" ht="111" hidden="1" customHeight="1">
      <c r="A7" s="271">
        <v>4</v>
      </c>
      <c r="B7" s="1028"/>
      <c r="C7" s="1028"/>
      <c r="D7" s="1031"/>
      <c r="E7" s="271" t="s">
        <v>116</v>
      </c>
      <c r="F7" s="1036"/>
      <c r="G7" s="292" t="s">
        <v>323</v>
      </c>
      <c r="H7" s="290" t="s">
        <v>324</v>
      </c>
      <c r="I7" s="290" t="s">
        <v>325</v>
      </c>
      <c r="J7" s="274" t="s">
        <v>326</v>
      </c>
      <c r="K7" s="274" t="s">
        <v>327</v>
      </c>
      <c r="L7" s="274" t="s">
        <v>328</v>
      </c>
      <c r="M7" s="266">
        <v>2</v>
      </c>
      <c r="N7" s="266">
        <v>1</v>
      </c>
      <c r="O7" s="266">
        <f t="shared" si="0"/>
        <v>2</v>
      </c>
      <c r="P7" s="266">
        <v>10</v>
      </c>
      <c r="Q7" s="271">
        <f t="shared" si="1"/>
        <v>20</v>
      </c>
      <c r="R7" s="270" t="str">
        <f t="shared" si="2"/>
        <v>IV</v>
      </c>
      <c r="S7" s="270" t="str">
        <f t="shared" si="3"/>
        <v>RIESGO ACEPTABLE</v>
      </c>
      <c r="T7" s="268" t="s">
        <v>308</v>
      </c>
      <c r="U7" s="268" t="s">
        <v>308</v>
      </c>
      <c r="V7" s="268" t="s">
        <v>308</v>
      </c>
      <c r="W7" s="274" t="s">
        <v>329</v>
      </c>
      <c r="X7" s="274" t="s">
        <v>123</v>
      </c>
    </row>
    <row r="8" spans="1:24" s="319" customFormat="1" ht="111" hidden="1" customHeight="1">
      <c r="A8" s="271">
        <v>5</v>
      </c>
      <c r="B8" s="1028"/>
      <c r="C8" s="1028"/>
      <c r="D8" s="1031"/>
      <c r="E8" s="271" t="s">
        <v>116</v>
      </c>
      <c r="F8" s="1036"/>
      <c r="G8" s="300" t="s">
        <v>330</v>
      </c>
      <c r="H8" s="290" t="s">
        <v>331</v>
      </c>
      <c r="I8" s="290" t="s">
        <v>332</v>
      </c>
      <c r="J8" s="289" t="s">
        <v>333</v>
      </c>
      <c r="K8" s="289" t="s">
        <v>334</v>
      </c>
      <c r="L8" s="290" t="s">
        <v>335</v>
      </c>
      <c r="M8" s="266">
        <v>2</v>
      </c>
      <c r="N8" s="266">
        <v>2</v>
      </c>
      <c r="O8" s="266">
        <f t="shared" si="0"/>
        <v>4</v>
      </c>
      <c r="P8" s="266">
        <v>10</v>
      </c>
      <c r="Q8" s="271">
        <f t="shared" si="1"/>
        <v>40</v>
      </c>
      <c r="R8" s="270" t="str">
        <f t="shared" si="2"/>
        <v>III</v>
      </c>
      <c r="S8" s="270" t="str">
        <f t="shared" si="3"/>
        <v>RIESGO MEJORABLE</v>
      </c>
      <c r="T8" s="288" t="s">
        <v>319</v>
      </c>
      <c r="U8" s="288" t="s">
        <v>319</v>
      </c>
      <c r="V8" s="279" t="s">
        <v>336</v>
      </c>
      <c r="W8" s="283" t="s">
        <v>337</v>
      </c>
      <c r="X8" s="268" t="s">
        <v>322</v>
      </c>
    </row>
    <row r="9" spans="1:24" s="319" customFormat="1" ht="111" hidden="1" customHeight="1">
      <c r="A9" s="271">
        <v>6</v>
      </c>
      <c r="B9" s="1028"/>
      <c r="C9" s="1028"/>
      <c r="D9" s="1031"/>
      <c r="E9" s="271" t="s">
        <v>116</v>
      </c>
      <c r="F9" s="286" t="s">
        <v>338</v>
      </c>
      <c r="G9" s="299" t="s">
        <v>339</v>
      </c>
      <c r="H9" s="289" t="s">
        <v>340</v>
      </c>
      <c r="I9" s="290" t="s">
        <v>341</v>
      </c>
      <c r="J9" s="275" t="s">
        <v>316</v>
      </c>
      <c r="K9" s="275" t="s">
        <v>316</v>
      </c>
      <c r="L9" s="289" t="s">
        <v>342</v>
      </c>
      <c r="M9" s="266">
        <v>2</v>
      </c>
      <c r="N9" s="266">
        <v>3</v>
      </c>
      <c r="O9" s="266">
        <f t="shared" si="0"/>
        <v>6</v>
      </c>
      <c r="P9" s="266">
        <v>10</v>
      </c>
      <c r="Q9" s="271">
        <f t="shared" si="1"/>
        <v>60</v>
      </c>
      <c r="R9" s="270" t="str">
        <f t="shared" si="2"/>
        <v>III</v>
      </c>
      <c r="S9" s="270" t="str">
        <f t="shared" si="3"/>
        <v>RIESGO MEJORABLE</v>
      </c>
      <c r="T9" s="288" t="s">
        <v>319</v>
      </c>
      <c r="U9" s="288" t="s">
        <v>319</v>
      </c>
      <c r="V9" s="268" t="s">
        <v>322</v>
      </c>
      <c r="W9" s="283" t="s">
        <v>343</v>
      </c>
      <c r="X9" s="268" t="s">
        <v>322</v>
      </c>
    </row>
    <row r="10" spans="1:24" s="319" customFormat="1" ht="111" hidden="1" customHeight="1">
      <c r="A10" s="271">
        <v>7</v>
      </c>
      <c r="B10" s="1028"/>
      <c r="C10" s="1028"/>
      <c r="D10" s="1031"/>
      <c r="E10" s="271" t="s">
        <v>116</v>
      </c>
      <c r="F10" s="1036" t="s">
        <v>344</v>
      </c>
      <c r="G10" s="298" t="s">
        <v>345</v>
      </c>
      <c r="H10" s="268" t="s">
        <v>346</v>
      </c>
      <c r="I10" s="268" t="s">
        <v>347</v>
      </c>
      <c r="J10" s="268" t="s">
        <v>646</v>
      </c>
      <c r="K10" s="268" t="s">
        <v>495</v>
      </c>
      <c r="L10" s="268" t="s">
        <v>350</v>
      </c>
      <c r="M10" s="271">
        <v>2</v>
      </c>
      <c r="N10" s="271">
        <v>4</v>
      </c>
      <c r="O10" s="271">
        <f t="shared" si="0"/>
        <v>8</v>
      </c>
      <c r="P10" s="268">
        <v>25</v>
      </c>
      <c r="Q10" s="271">
        <f t="shared" si="1"/>
        <v>200</v>
      </c>
      <c r="R10" s="270" t="str">
        <f t="shared" si="2"/>
        <v>II</v>
      </c>
      <c r="S10" s="270" t="str">
        <f t="shared" si="3"/>
        <v>RIESGO ACEPTABLE CON CONTROL ESPECIFICO</v>
      </c>
      <c r="T10" s="268" t="s">
        <v>308</v>
      </c>
      <c r="U10" s="268" t="s">
        <v>308</v>
      </c>
      <c r="V10" s="268" t="s">
        <v>351</v>
      </c>
      <c r="W10" s="268" t="s">
        <v>352</v>
      </c>
      <c r="X10" s="268" t="s">
        <v>322</v>
      </c>
    </row>
    <row r="11" spans="1:24" s="319" customFormat="1" ht="111" hidden="1" customHeight="1">
      <c r="A11" s="271">
        <v>8</v>
      </c>
      <c r="B11" s="1028"/>
      <c r="C11" s="1028"/>
      <c r="D11" s="1031"/>
      <c r="E11" s="271" t="s">
        <v>116</v>
      </c>
      <c r="F11" s="1036"/>
      <c r="G11" s="297" t="s">
        <v>353</v>
      </c>
      <c r="H11" s="268" t="s">
        <v>354</v>
      </c>
      <c r="I11" s="268" t="s">
        <v>355</v>
      </c>
      <c r="J11" s="268" t="s">
        <v>316</v>
      </c>
      <c r="K11" s="268" t="s">
        <v>647</v>
      </c>
      <c r="L11" s="268" t="s">
        <v>350</v>
      </c>
      <c r="M11" s="271">
        <v>2</v>
      </c>
      <c r="N11" s="271">
        <v>4</v>
      </c>
      <c r="O11" s="271">
        <f t="shared" si="0"/>
        <v>8</v>
      </c>
      <c r="P11" s="268">
        <v>25</v>
      </c>
      <c r="Q11" s="271">
        <f t="shared" si="1"/>
        <v>200</v>
      </c>
      <c r="R11" s="270" t="str">
        <f t="shared" si="2"/>
        <v>II</v>
      </c>
      <c r="S11" s="270" t="str">
        <f t="shared" si="3"/>
        <v>RIESGO ACEPTABLE CON CONTROL ESPECIFICO</v>
      </c>
      <c r="T11" s="268" t="s">
        <v>308</v>
      </c>
      <c r="U11" s="268" t="s">
        <v>308</v>
      </c>
      <c r="V11" s="268" t="s">
        <v>351</v>
      </c>
      <c r="W11" s="268" t="s">
        <v>352</v>
      </c>
      <c r="X11" s="268" t="s">
        <v>322</v>
      </c>
    </row>
    <row r="12" spans="1:24" s="319" customFormat="1" ht="111" hidden="1" customHeight="1">
      <c r="A12" s="271">
        <v>9</v>
      </c>
      <c r="B12" s="1028"/>
      <c r="C12" s="1028"/>
      <c r="D12" s="1031"/>
      <c r="E12" s="271" t="s">
        <v>116</v>
      </c>
      <c r="F12" s="1037" t="s">
        <v>356</v>
      </c>
      <c r="G12" s="282" t="s">
        <v>357</v>
      </c>
      <c r="H12" s="275" t="s">
        <v>358</v>
      </c>
      <c r="I12" s="268" t="s">
        <v>359</v>
      </c>
      <c r="J12" s="268" t="s">
        <v>316</v>
      </c>
      <c r="K12" s="268" t="s">
        <v>648</v>
      </c>
      <c r="L12" s="268" t="s">
        <v>316</v>
      </c>
      <c r="M12" s="271">
        <v>2</v>
      </c>
      <c r="N12" s="271">
        <v>2</v>
      </c>
      <c r="O12" s="271">
        <f t="shared" si="0"/>
        <v>4</v>
      </c>
      <c r="P12" s="268">
        <v>25</v>
      </c>
      <c r="Q12" s="271">
        <f t="shared" si="1"/>
        <v>100</v>
      </c>
      <c r="R12" s="270" t="str">
        <f t="shared" si="2"/>
        <v>III</v>
      </c>
      <c r="S12" s="270" t="str">
        <f t="shared" si="3"/>
        <v>RIESGO MEJORABLE</v>
      </c>
      <c r="T12" s="268" t="s">
        <v>308</v>
      </c>
      <c r="U12" s="268" t="s">
        <v>308</v>
      </c>
      <c r="V12" s="268" t="s">
        <v>361</v>
      </c>
      <c r="W12" s="268" t="s">
        <v>308</v>
      </c>
      <c r="X12" s="268" t="s">
        <v>308</v>
      </c>
    </row>
    <row r="13" spans="1:24" s="319" customFormat="1" ht="111" hidden="1" customHeight="1">
      <c r="A13" s="271">
        <v>10</v>
      </c>
      <c r="B13" s="1028"/>
      <c r="C13" s="1028"/>
      <c r="D13" s="1031"/>
      <c r="E13" s="271" t="s">
        <v>116</v>
      </c>
      <c r="F13" s="1037"/>
      <c r="G13" s="282" t="s">
        <v>362</v>
      </c>
      <c r="H13" s="275" t="s">
        <v>363</v>
      </c>
      <c r="I13" s="268" t="s">
        <v>364</v>
      </c>
      <c r="J13" s="268" t="s">
        <v>365</v>
      </c>
      <c r="K13" s="268" t="s">
        <v>648</v>
      </c>
      <c r="L13" s="271" t="s">
        <v>367</v>
      </c>
      <c r="M13" s="271">
        <v>2</v>
      </c>
      <c r="N13" s="271">
        <v>2</v>
      </c>
      <c r="O13" s="271">
        <f t="shared" si="0"/>
        <v>4</v>
      </c>
      <c r="P13" s="268">
        <v>10</v>
      </c>
      <c r="Q13" s="271">
        <f t="shared" si="1"/>
        <v>40</v>
      </c>
      <c r="R13" s="270" t="str">
        <f t="shared" si="2"/>
        <v>III</v>
      </c>
      <c r="S13" s="270" t="str">
        <f t="shared" si="3"/>
        <v>RIESGO MEJORABLE</v>
      </c>
      <c r="T13" s="268" t="s">
        <v>308</v>
      </c>
      <c r="U13" s="268" t="s">
        <v>308</v>
      </c>
      <c r="V13" s="268" t="s">
        <v>308</v>
      </c>
      <c r="W13" s="268" t="s">
        <v>368</v>
      </c>
      <c r="X13" s="268" t="s">
        <v>308</v>
      </c>
    </row>
    <row r="14" spans="1:24" s="319" customFormat="1" ht="111" hidden="1" customHeight="1">
      <c r="A14" s="271">
        <v>11</v>
      </c>
      <c r="B14" s="1028"/>
      <c r="C14" s="1028"/>
      <c r="D14" s="1031"/>
      <c r="E14" s="271" t="s">
        <v>116</v>
      </c>
      <c r="F14" s="1037"/>
      <c r="G14" s="282" t="s">
        <v>369</v>
      </c>
      <c r="H14" s="275" t="s">
        <v>370</v>
      </c>
      <c r="I14" s="268" t="s">
        <v>371</v>
      </c>
      <c r="J14" s="271" t="s">
        <v>326</v>
      </c>
      <c r="K14" s="268" t="s">
        <v>649</v>
      </c>
      <c r="L14" s="271" t="s">
        <v>326</v>
      </c>
      <c r="M14" s="271">
        <v>4</v>
      </c>
      <c r="N14" s="271">
        <v>1</v>
      </c>
      <c r="O14" s="271">
        <f t="shared" si="0"/>
        <v>4</v>
      </c>
      <c r="P14" s="268">
        <v>10</v>
      </c>
      <c r="Q14" s="271">
        <f t="shared" si="1"/>
        <v>40</v>
      </c>
      <c r="R14" s="270" t="str">
        <f t="shared" si="2"/>
        <v>III</v>
      </c>
      <c r="S14" s="270" t="str">
        <f t="shared" si="3"/>
        <v>RIESGO MEJORABLE</v>
      </c>
      <c r="T14" s="268" t="s">
        <v>308</v>
      </c>
      <c r="U14" s="268" t="s">
        <v>308</v>
      </c>
      <c r="V14" s="268" t="s">
        <v>308</v>
      </c>
      <c r="W14" s="268" t="s">
        <v>373</v>
      </c>
      <c r="X14" s="268" t="s">
        <v>308</v>
      </c>
    </row>
    <row r="15" spans="1:24" s="319" customFormat="1" ht="111" hidden="1" customHeight="1">
      <c r="A15" s="271">
        <v>12</v>
      </c>
      <c r="B15" s="1029" t="s">
        <v>650</v>
      </c>
      <c r="C15" s="1029" t="s">
        <v>651</v>
      </c>
      <c r="D15" s="1031" t="s">
        <v>652</v>
      </c>
      <c r="E15" s="271" t="s">
        <v>116</v>
      </c>
      <c r="F15" s="296" t="s">
        <v>301</v>
      </c>
      <c r="G15" s="282" t="s">
        <v>302</v>
      </c>
      <c r="H15" s="275" t="s">
        <v>303</v>
      </c>
      <c r="I15" s="275" t="s">
        <v>304</v>
      </c>
      <c r="J15" s="275" t="s">
        <v>644</v>
      </c>
      <c r="K15" s="275" t="s">
        <v>645</v>
      </c>
      <c r="L15" s="275" t="s">
        <v>488</v>
      </c>
      <c r="M15" s="266">
        <v>2</v>
      </c>
      <c r="N15" s="266">
        <v>1</v>
      </c>
      <c r="O15" s="266">
        <f t="shared" si="0"/>
        <v>2</v>
      </c>
      <c r="P15" s="266">
        <v>10</v>
      </c>
      <c r="Q15" s="271">
        <f t="shared" si="1"/>
        <v>20</v>
      </c>
      <c r="R15" s="270" t="str">
        <f t="shared" si="2"/>
        <v>IV</v>
      </c>
      <c r="S15" s="270" t="str">
        <f t="shared" si="3"/>
        <v>RIESGO ACEPTABLE</v>
      </c>
      <c r="T15" s="268" t="s">
        <v>308</v>
      </c>
      <c r="U15" s="268" t="s">
        <v>308</v>
      </c>
      <c r="V15" s="295" t="s">
        <v>309</v>
      </c>
      <c r="W15" s="295" t="s">
        <v>310</v>
      </c>
      <c r="X15" s="268" t="s">
        <v>311</v>
      </c>
    </row>
    <row r="16" spans="1:24" s="319" customFormat="1" ht="111" hidden="1" customHeight="1">
      <c r="A16" s="271">
        <v>13</v>
      </c>
      <c r="B16" s="1030"/>
      <c r="C16" s="1030"/>
      <c r="D16" s="1031"/>
      <c r="E16" s="271" t="s">
        <v>116</v>
      </c>
      <c r="F16" s="1036" t="s">
        <v>312</v>
      </c>
      <c r="G16" s="300" t="s">
        <v>313</v>
      </c>
      <c r="H16" s="290" t="s">
        <v>314</v>
      </c>
      <c r="I16" s="290" t="s">
        <v>315</v>
      </c>
      <c r="J16" s="275" t="s">
        <v>316</v>
      </c>
      <c r="K16" s="275" t="s">
        <v>317</v>
      </c>
      <c r="L16" s="290" t="s">
        <v>318</v>
      </c>
      <c r="M16" s="266">
        <v>2</v>
      </c>
      <c r="N16" s="266">
        <v>2</v>
      </c>
      <c r="O16" s="266">
        <f t="shared" si="0"/>
        <v>4</v>
      </c>
      <c r="P16" s="266">
        <v>25</v>
      </c>
      <c r="Q16" s="271">
        <f t="shared" si="1"/>
        <v>100</v>
      </c>
      <c r="R16" s="270" t="str">
        <f t="shared" si="2"/>
        <v>III</v>
      </c>
      <c r="S16" s="270" t="str">
        <f t="shared" si="3"/>
        <v>RIESGO MEJORABLE</v>
      </c>
      <c r="T16" s="288" t="s">
        <v>319</v>
      </c>
      <c r="U16" s="288" t="s">
        <v>319</v>
      </c>
      <c r="V16" s="294" t="s">
        <v>320</v>
      </c>
      <c r="W16" s="293" t="s">
        <v>321</v>
      </c>
      <c r="X16" s="268" t="s">
        <v>322</v>
      </c>
    </row>
    <row r="17" spans="1:24" s="319" customFormat="1" ht="111" hidden="1" customHeight="1">
      <c r="A17" s="271">
        <v>14</v>
      </c>
      <c r="B17" s="1030"/>
      <c r="C17" s="1030"/>
      <c r="D17" s="1031"/>
      <c r="E17" s="271" t="s">
        <v>116</v>
      </c>
      <c r="F17" s="1036"/>
      <c r="G17" s="292" t="s">
        <v>323</v>
      </c>
      <c r="H17" s="290" t="s">
        <v>324</v>
      </c>
      <c r="I17" s="290" t="s">
        <v>325</v>
      </c>
      <c r="J17" s="274" t="s">
        <v>326</v>
      </c>
      <c r="K17" s="274" t="s">
        <v>327</v>
      </c>
      <c r="L17" s="274" t="s">
        <v>328</v>
      </c>
      <c r="M17" s="266">
        <v>2</v>
      </c>
      <c r="N17" s="266">
        <v>1</v>
      </c>
      <c r="O17" s="266">
        <f t="shared" si="0"/>
        <v>2</v>
      </c>
      <c r="P17" s="266">
        <v>10</v>
      </c>
      <c r="Q17" s="271">
        <f t="shared" si="1"/>
        <v>20</v>
      </c>
      <c r="R17" s="270" t="str">
        <f t="shared" si="2"/>
        <v>IV</v>
      </c>
      <c r="S17" s="270" t="str">
        <f t="shared" si="3"/>
        <v>RIESGO ACEPTABLE</v>
      </c>
      <c r="T17" s="268" t="s">
        <v>308</v>
      </c>
      <c r="U17" s="268" t="s">
        <v>308</v>
      </c>
      <c r="V17" s="268" t="s">
        <v>308</v>
      </c>
      <c r="W17" s="274" t="s">
        <v>329</v>
      </c>
      <c r="X17" s="274" t="s">
        <v>123</v>
      </c>
    </row>
    <row r="18" spans="1:24" s="319" customFormat="1" ht="111" hidden="1" customHeight="1">
      <c r="A18" s="271">
        <v>15</v>
      </c>
      <c r="B18" s="1030"/>
      <c r="C18" s="1030"/>
      <c r="D18" s="1031"/>
      <c r="E18" s="271" t="s">
        <v>116</v>
      </c>
      <c r="F18" s="1036"/>
      <c r="G18" s="300" t="s">
        <v>330</v>
      </c>
      <c r="H18" s="290" t="s">
        <v>331</v>
      </c>
      <c r="I18" s="290" t="s">
        <v>332</v>
      </c>
      <c r="J18" s="289" t="s">
        <v>333</v>
      </c>
      <c r="K18" s="289" t="s">
        <v>334</v>
      </c>
      <c r="L18" s="290" t="s">
        <v>335</v>
      </c>
      <c r="M18" s="266">
        <v>2</v>
      </c>
      <c r="N18" s="266">
        <v>2</v>
      </c>
      <c r="O18" s="266">
        <f t="shared" si="0"/>
        <v>4</v>
      </c>
      <c r="P18" s="266">
        <v>10</v>
      </c>
      <c r="Q18" s="271">
        <f t="shared" si="1"/>
        <v>40</v>
      </c>
      <c r="R18" s="270" t="str">
        <f t="shared" si="2"/>
        <v>III</v>
      </c>
      <c r="S18" s="270" t="str">
        <f t="shared" si="3"/>
        <v>RIESGO MEJORABLE</v>
      </c>
      <c r="T18" s="288" t="s">
        <v>319</v>
      </c>
      <c r="U18" s="288" t="s">
        <v>319</v>
      </c>
      <c r="V18" s="279" t="s">
        <v>336</v>
      </c>
      <c r="W18" s="283" t="s">
        <v>337</v>
      </c>
      <c r="X18" s="268" t="s">
        <v>322</v>
      </c>
    </row>
    <row r="19" spans="1:24" s="319" customFormat="1" ht="111" hidden="1" customHeight="1">
      <c r="A19" s="271">
        <v>16</v>
      </c>
      <c r="B19" s="1030"/>
      <c r="C19" s="1030"/>
      <c r="D19" s="1031"/>
      <c r="E19" s="271" t="s">
        <v>116</v>
      </c>
      <c r="F19" s="286" t="s">
        <v>338</v>
      </c>
      <c r="G19" s="299" t="s">
        <v>339</v>
      </c>
      <c r="H19" s="289" t="s">
        <v>340</v>
      </c>
      <c r="I19" s="290" t="s">
        <v>341</v>
      </c>
      <c r="J19" s="275" t="s">
        <v>316</v>
      </c>
      <c r="K19" s="275" t="s">
        <v>316</v>
      </c>
      <c r="L19" s="289" t="s">
        <v>342</v>
      </c>
      <c r="M19" s="266">
        <v>2</v>
      </c>
      <c r="N19" s="266">
        <v>3</v>
      </c>
      <c r="O19" s="266">
        <f t="shared" si="0"/>
        <v>6</v>
      </c>
      <c r="P19" s="266">
        <v>10</v>
      </c>
      <c r="Q19" s="271">
        <f t="shared" si="1"/>
        <v>60</v>
      </c>
      <c r="R19" s="270" t="str">
        <f t="shared" si="2"/>
        <v>III</v>
      </c>
      <c r="S19" s="270" t="str">
        <f t="shared" si="3"/>
        <v>RIESGO MEJORABLE</v>
      </c>
      <c r="T19" s="288" t="s">
        <v>319</v>
      </c>
      <c r="U19" s="288" t="s">
        <v>319</v>
      </c>
      <c r="V19" s="268" t="s">
        <v>322</v>
      </c>
      <c r="W19" s="283" t="s">
        <v>343</v>
      </c>
      <c r="X19" s="268" t="s">
        <v>322</v>
      </c>
    </row>
    <row r="20" spans="1:24" s="319" customFormat="1" ht="111" hidden="1" customHeight="1">
      <c r="A20" s="271">
        <v>17</v>
      </c>
      <c r="B20" s="1030"/>
      <c r="C20" s="1030"/>
      <c r="D20" s="1031"/>
      <c r="E20" s="271" t="s">
        <v>116</v>
      </c>
      <c r="F20" s="1036" t="s">
        <v>344</v>
      </c>
      <c r="G20" s="298" t="s">
        <v>345</v>
      </c>
      <c r="H20" s="268" t="s">
        <v>346</v>
      </c>
      <c r="I20" s="268" t="s">
        <v>347</v>
      </c>
      <c r="J20" s="268" t="s">
        <v>646</v>
      </c>
      <c r="K20" s="268" t="s">
        <v>495</v>
      </c>
      <c r="L20" s="268" t="s">
        <v>350</v>
      </c>
      <c r="M20" s="271">
        <v>2</v>
      </c>
      <c r="N20" s="271">
        <v>4</v>
      </c>
      <c r="O20" s="271">
        <f t="shared" si="0"/>
        <v>8</v>
      </c>
      <c r="P20" s="268">
        <v>25</v>
      </c>
      <c r="Q20" s="271">
        <f t="shared" si="1"/>
        <v>200</v>
      </c>
      <c r="R20" s="270" t="str">
        <f t="shared" si="2"/>
        <v>II</v>
      </c>
      <c r="S20" s="270" t="str">
        <f t="shared" si="3"/>
        <v>RIESGO ACEPTABLE CON CONTROL ESPECIFICO</v>
      </c>
      <c r="T20" s="268" t="s">
        <v>308</v>
      </c>
      <c r="U20" s="268" t="s">
        <v>308</v>
      </c>
      <c r="V20" s="268" t="s">
        <v>351</v>
      </c>
      <c r="W20" s="268" t="s">
        <v>352</v>
      </c>
      <c r="X20" s="268" t="s">
        <v>322</v>
      </c>
    </row>
    <row r="21" spans="1:24" s="319" customFormat="1" ht="111" hidden="1" customHeight="1">
      <c r="A21" s="271">
        <v>18</v>
      </c>
      <c r="B21" s="1030"/>
      <c r="C21" s="1030"/>
      <c r="D21" s="1031"/>
      <c r="E21" s="271" t="s">
        <v>116</v>
      </c>
      <c r="F21" s="1036"/>
      <c r="G21" s="297" t="s">
        <v>353</v>
      </c>
      <c r="H21" s="268" t="s">
        <v>354</v>
      </c>
      <c r="I21" s="268" t="s">
        <v>355</v>
      </c>
      <c r="J21" s="268" t="s">
        <v>316</v>
      </c>
      <c r="K21" s="268" t="s">
        <v>647</v>
      </c>
      <c r="L21" s="268" t="s">
        <v>350</v>
      </c>
      <c r="M21" s="271">
        <v>2</v>
      </c>
      <c r="N21" s="271">
        <v>4</v>
      </c>
      <c r="O21" s="271">
        <f t="shared" si="0"/>
        <v>8</v>
      </c>
      <c r="P21" s="268">
        <v>25</v>
      </c>
      <c r="Q21" s="271">
        <f t="shared" si="1"/>
        <v>200</v>
      </c>
      <c r="R21" s="270" t="str">
        <f t="shared" si="2"/>
        <v>II</v>
      </c>
      <c r="S21" s="270" t="str">
        <f t="shared" si="3"/>
        <v>RIESGO ACEPTABLE CON CONTROL ESPECIFICO</v>
      </c>
      <c r="T21" s="268" t="s">
        <v>308</v>
      </c>
      <c r="U21" s="268" t="s">
        <v>308</v>
      </c>
      <c r="V21" s="268" t="s">
        <v>351</v>
      </c>
      <c r="W21" s="268" t="s">
        <v>352</v>
      </c>
      <c r="X21" s="268" t="s">
        <v>322</v>
      </c>
    </row>
    <row r="22" spans="1:24" s="319" customFormat="1" ht="111" hidden="1" customHeight="1">
      <c r="A22" s="271">
        <v>19</v>
      </c>
      <c r="B22" s="1030"/>
      <c r="C22" s="1030"/>
      <c r="D22" s="1031"/>
      <c r="E22" s="271" t="s">
        <v>116</v>
      </c>
      <c r="F22" s="1037" t="s">
        <v>356</v>
      </c>
      <c r="G22" s="282" t="s">
        <v>357</v>
      </c>
      <c r="H22" s="275" t="s">
        <v>358</v>
      </c>
      <c r="I22" s="268" t="s">
        <v>359</v>
      </c>
      <c r="J22" s="268" t="s">
        <v>316</v>
      </c>
      <c r="K22" s="268" t="s">
        <v>648</v>
      </c>
      <c r="L22" s="268" t="s">
        <v>316</v>
      </c>
      <c r="M22" s="271">
        <v>2</v>
      </c>
      <c r="N22" s="271">
        <v>2</v>
      </c>
      <c r="O22" s="271">
        <f t="shared" si="0"/>
        <v>4</v>
      </c>
      <c r="P22" s="268">
        <v>25</v>
      </c>
      <c r="Q22" s="271">
        <f t="shared" si="1"/>
        <v>100</v>
      </c>
      <c r="R22" s="270" t="str">
        <f t="shared" si="2"/>
        <v>III</v>
      </c>
      <c r="S22" s="270" t="str">
        <f t="shared" si="3"/>
        <v>RIESGO MEJORABLE</v>
      </c>
      <c r="T22" s="268" t="s">
        <v>308</v>
      </c>
      <c r="U22" s="268" t="s">
        <v>308</v>
      </c>
      <c r="V22" s="268" t="s">
        <v>361</v>
      </c>
      <c r="W22" s="268" t="s">
        <v>308</v>
      </c>
      <c r="X22" s="268" t="s">
        <v>308</v>
      </c>
    </row>
    <row r="23" spans="1:24" s="319" customFormat="1" ht="111" hidden="1" customHeight="1">
      <c r="A23" s="271">
        <v>20</v>
      </c>
      <c r="B23" s="1030"/>
      <c r="C23" s="1030"/>
      <c r="D23" s="1031"/>
      <c r="E23" s="271" t="s">
        <v>116</v>
      </c>
      <c r="F23" s="1037"/>
      <c r="G23" s="282" t="s">
        <v>362</v>
      </c>
      <c r="H23" s="275" t="s">
        <v>363</v>
      </c>
      <c r="I23" s="268" t="s">
        <v>364</v>
      </c>
      <c r="J23" s="268" t="s">
        <v>365</v>
      </c>
      <c r="K23" s="268" t="s">
        <v>648</v>
      </c>
      <c r="L23" s="271" t="s">
        <v>367</v>
      </c>
      <c r="M23" s="271">
        <v>2</v>
      </c>
      <c r="N23" s="271">
        <v>2</v>
      </c>
      <c r="O23" s="271">
        <f t="shared" si="0"/>
        <v>4</v>
      </c>
      <c r="P23" s="268">
        <v>10</v>
      </c>
      <c r="Q23" s="271">
        <f t="shared" si="1"/>
        <v>40</v>
      </c>
      <c r="R23" s="270" t="str">
        <f t="shared" si="2"/>
        <v>III</v>
      </c>
      <c r="S23" s="270" t="str">
        <f t="shared" si="3"/>
        <v>RIESGO MEJORABLE</v>
      </c>
      <c r="T23" s="268" t="s">
        <v>308</v>
      </c>
      <c r="U23" s="268" t="s">
        <v>308</v>
      </c>
      <c r="V23" s="268" t="s">
        <v>308</v>
      </c>
      <c r="W23" s="268" t="s">
        <v>368</v>
      </c>
      <c r="X23" s="268" t="s">
        <v>308</v>
      </c>
    </row>
    <row r="24" spans="1:24" s="319" customFormat="1" ht="111" hidden="1" customHeight="1">
      <c r="A24" s="271">
        <v>21</v>
      </c>
      <c r="B24" s="1030"/>
      <c r="C24" s="1032"/>
      <c r="D24" s="1031"/>
      <c r="E24" s="271" t="s">
        <v>116</v>
      </c>
      <c r="F24" s="1037"/>
      <c r="G24" s="282" t="s">
        <v>369</v>
      </c>
      <c r="H24" s="275" t="s">
        <v>370</v>
      </c>
      <c r="I24" s="268" t="s">
        <v>371</v>
      </c>
      <c r="J24" s="271" t="s">
        <v>326</v>
      </c>
      <c r="K24" s="268" t="s">
        <v>649</v>
      </c>
      <c r="L24" s="271" t="s">
        <v>326</v>
      </c>
      <c r="M24" s="271">
        <v>4</v>
      </c>
      <c r="N24" s="271">
        <v>1</v>
      </c>
      <c r="O24" s="271">
        <f t="shared" si="0"/>
        <v>4</v>
      </c>
      <c r="P24" s="268">
        <v>10</v>
      </c>
      <c r="Q24" s="271">
        <f t="shared" si="1"/>
        <v>40</v>
      </c>
      <c r="R24" s="270" t="str">
        <f t="shared" si="2"/>
        <v>III</v>
      </c>
      <c r="S24" s="270" t="str">
        <f t="shared" si="3"/>
        <v>RIESGO MEJORABLE</v>
      </c>
      <c r="T24" s="268" t="s">
        <v>308</v>
      </c>
      <c r="U24" s="268" t="s">
        <v>308</v>
      </c>
      <c r="V24" s="268" t="s">
        <v>308</v>
      </c>
      <c r="W24" s="268" t="s">
        <v>373</v>
      </c>
      <c r="X24" s="268" t="s">
        <v>308</v>
      </c>
    </row>
    <row r="25" spans="1:24" s="319" customFormat="1" ht="111" hidden="1" customHeight="1">
      <c r="A25" s="271">
        <v>22</v>
      </c>
      <c r="B25" s="1030"/>
      <c r="C25" s="1029" t="s">
        <v>653</v>
      </c>
      <c r="D25" s="1057" t="s">
        <v>654</v>
      </c>
      <c r="E25" s="271" t="s">
        <v>116</v>
      </c>
      <c r="F25" s="296" t="s">
        <v>301</v>
      </c>
      <c r="G25" s="282" t="s">
        <v>302</v>
      </c>
      <c r="H25" s="275" t="s">
        <v>303</v>
      </c>
      <c r="I25" s="275" t="s">
        <v>304</v>
      </c>
      <c r="J25" s="275" t="s">
        <v>644</v>
      </c>
      <c r="K25" s="275" t="s">
        <v>645</v>
      </c>
      <c r="L25" s="275" t="s">
        <v>488</v>
      </c>
      <c r="M25" s="266">
        <v>2</v>
      </c>
      <c r="N25" s="266">
        <v>1</v>
      </c>
      <c r="O25" s="266">
        <f t="shared" si="0"/>
        <v>2</v>
      </c>
      <c r="P25" s="266">
        <v>10</v>
      </c>
      <c r="Q25" s="271">
        <f t="shared" si="1"/>
        <v>20</v>
      </c>
      <c r="R25" s="270" t="str">
        <f t="shared" si="2"/>
        <v>IV</v>
      </c>
      <c r="S25" s="270" t="str">
        <f t="shared" si="3"/>
        <v>RIESGO ACEPTABLE</v>
      </c>
      <c r="T25" s="268" t="s">
        <v>308</v>
      </c>
      <c r="U25" s="268" t="s">
        <v>308</v>
      </c>
      <c r="V25" s="295" t="s">
        <v>309</v>
      </c>
      <c r="W25" s="295" t="s">
        <v>310</v>
      </c>
      <c r="X25" s="268" t="s">
        <v>311</v>
      </c>
    </row>
    <row r="26" spans="1:24" s="319" customFormat="1" ht="111" hidden="1" customHeight="1">
      <c r="A26" s="271">
        <v>23</v>
      </c>
      <c r="B26" s="1030"/>
      <c r="C26" s="1030"/>
      <c r="D26" s="1058"/>
      <c r="E26" s="271" t="s">
        <v>116</v>
      </c>
      <c r="F26" s="1036" t="s">
        <v>312</v>
      </c>
      <c r="G26" s="300" t="s">
        <v>313</v>
      </c>
      <c r="H26" s="290" t="s">
        <v>314</v>
      </c>
      <c r="I26" s="290" t="s">
        <v>315</v>
      </c>
      <c r="J26" s="275" t="s">
        <v>316</v>
      </c>
      <c r="K26" s="275" t="s">
        <v>317</v>
      </c>
      <c r="L26" s="290" t="s">
        <v>318</v>
      </c>
      <c r="M26" s="266">
        <v>2</v>
      </c>
      <c r="N26" s="266">
        <v>2</v>
      </c>
      <c r="O26" s="266">
        <f t="shared" si="0"/>
        <v>4</v>
      </c>
      <c r="P26" s="266">
        <v>25</v>
      </c>
      <c r="Q26" s="271">
        <f t="shared" si="1"/>
        <v>100</v>
      </c>
      <c r="R26" s="270" t="str">
        <f t="shared" si="2"/>
        <v>III</v>
      </c>
      <c r="S26" s="270" t="str">
        <f t="shared" si="3"/>
        <v>RIESGO MEJORABLE</v>
      </c>
      <c r="T26" s="288" t="s">
        <v>319</v>
      </c>
      <c r="U26" s="288" t="s">
        <v>319</v>
      </c>
      <c r="V26" s="294" t="s">
        <v>320</v>
      </c>
      <c r="W26" s="293" t="s">
        <v>321</v>
      </c>
      <c r="X26" s="268" t="s">
        <v>322</v>
      </c>
    </row>
    <row r="27" spans="1:24" s="319" customFormat="1" ht="111" hidden="1" customHeight="1">
      <c r="A27" s="271">
        <v>24</v>
      </c>
      <c r="B27" s="1030"/>
      <c r="C27" s="1030"/>
      <c r="D27" s="1058"/>
      <c r="E27" s="271" t="s">
        <v>116</v>
      </c>
      <c r="F27" s="1036"/>
      <c r="G27" s="292" t="s">
        <v>323</v>
      </c>
      <c r="H27" s="290" t="s">
        <v>324</v>
      </c>
      <c r="I27" s="290" t="s">
        <v>325</v>
      </c>
      <c r="J27" s="274" t="s">
        <v>326</v>
      </c>
      <c r="K27" s="274" t="s">
        <v>327</v>
      </c>
      <c r="L27" s="274" t="s">
        <v>328</v>
      </c>
      <c r="M27" s="266">
        <v>2</v>
      </c>
      <c r="N27" s="266">
        <v>1</v>
      </c>
      <c r="O27" s="266">
        <f t="shared" si="0"/>
        <v>2</v>
      </c>
      <c r="P27" s="266">
        <v>10</v>
      </c>
      <c r="Q27" s="271">
        <f t="shared" si="1"/>
        <v>20</v>
      </c>
      <c r="R27" s="270" t="str">
        <f t="shared" si="2"/>
        <v>IV</v>
      </c>
      <c r="S27" s="270" t="str">
        <f t="shared" si="3"/>
        <v>RIESGO ACEPTABLE</v>
      </c>
      <c r="T27" s="268" t="s">
        <v>308</v>
      </c>
      <c r="U27" s="268" t="s">
        <v>308</v>
      </c>
      <c r="V27" s="268" t="s">
        <v>308</v>
      </c>
      <c r="W27" s="274" t="s">
        <v>329</v>
      </c>
      <c r="X27" s="274" t="s">
        <v>123</v>
      </c>
    </row>
    <row r="28" spans="1:24" s="319" customFormat="1" ht="111" hidden="1" customHeight="1">
      <c r="A28" s="271">
        <v>25</v>
      </c>
      <c r="B28" s="1030"/>
      <c r="C28" s="1030"/>
      <c r="D28" s="1058"/>
      <c r="E28" s="271" t="s">
        <v>116</v>
      </c>
      <c r="F28" s="1036"/>
      <c r="G28" s="300" t="s">
        <v>330</v>
      </c>
      <c r="H28" s="290" t="s">
        <v>331</v>
      </c>
      <c r="I28" s="290" t="s">
        <v>332</v>
      </c>
      <c r="J28" s="289" t="s">
        <v>333</v>
      </c>
      <c r="K28" s="289" t="s">
        <v>334</v>
      </c>
      <c r="L28" s="290" t="s">
        <v>335</v>
      </c>
      <c r="M28" s="266">
        <v>2</v>
      </c>
      <c r="N28" s="266">
        <v>2</v>
      </c>
      <c r="O28" s="266">
        <f t="shared" si="0"/>
        <v>4</v>
      </c>
      <c r="P28" s="266">
        <v>10</v>
      </c>
      <c r="Q28" s="271">
        <f t="shared" si="1"/>
        <v>40</v>
      </c>
      <c r="R28" s="270" t="str">
        <f t="shared" si="2"/>
        <v>III</v>
      </c>
      <c r="S28" s="270" t="str">
        <f t="shared" si="3"/>
        <v>RIESGO MEJORABLE</v>
      </c>
      <c r="T28" s="288" t="s">
        <v>319</v>
      </c>
      <c r="U28" s="288" t="s">
        <v>319</v>
      </c>
      <c r="V28" s="279" t="s">
        <v>336</v>
      </c>
      <c r="W28" s="283" t="s">
        <v>337</v>
      </c>
      <c r="X28" s="268" t="s">
        <v>322</v>
      </c>
    </row>
    <row r="29" spans="1:24" s="319" customFormat="1" ht="111" hidden="1" customHeight="1">
      <c r="A29" s="271">
        <v>26</v>
      </c>
      <c r="B29" s="1030"/>
      <c r="C29" s="1030"/>
      <c r="D29" s="1058"/>
      <c r="E29" s="271" t="s">
        <v>116</v>
      </c>
      <c r="F29" s="286" t="s">
        <v>338</v>
      </c>
      <c r="G29" s="299" t="s">
        <v>339</v>
      </c>
      <c r="H29" s="289" t="s">
        <v>340</v>
      </c>
      <c r="I29" s="290" t="s">
        <v>341</v>
      </c>
      <c r="J29" s="275" t="s">
        <v>316</v>
      </c>
      <c r="K29" s="275" t="s">
        <v>316</v>
      </c>
      <c r="L29" s="289" t="s">
        <v>342</v>
      </c>
      <c r="M29" s="266">
        <v>2</v>
      </c>
      <c r="N29" s="266">
        <v>3</v>
      </c>
      <c r="O29" s="266">
        <f t="shared" si="0"/>
        <v>6</v>
      </c>
      <c r="P29" s="266">
        <v>10</v>
      </c>
      <c r="Q29" s="271">
        <f t="shared" si="1"/>
        <v>60</v>
      </c>
      <c r="R29" s="270" t="str">
        <f t="shared" si="2"/>
        <v>III</v>
      </c>
      <c r="S29" s="270" t="str">
        <f t="shared" si="3"/>
        <v>RIESGO MEJORABLE</v>
      </c>
      <c r="T29" s="288" t="s">
        <v>319</v>
      </c>
      <c r="U29" s="288" t="s">
        <v>319</v>
      </c>
      <c r="V29" s="268" t="s">
        <v>322</v>
      </c>
      <c r="W29" s="283" t="s">
        <v>343</v>
      </c>
      <c r="X29" s="268" t="s">
        <v>322</v>
      </c>
    </row>
    <row r="30" spans="1:24" s="319" customFormat="1" ht="111" hidden="1" customHeight="1">
      <c r="A30" s="271">
        <v>27</v>
      </c>
      <c r="B30" s="1030"/>
      <c r="C30" s="1030"/>
      <c r="D30" s="1058"/>
      <c r="E30" s="271" t="s">
        <v>116</v>
      </c>
      <c r="F30" s="1036" t="s">
        <v>344</v>
      </c>
      <c r="G30" s="298" t="s">
        <v>345</v>
      </c>
      <c r="H30" s="268" t="s">
        <v>346</v>
      </c>
      <c r="I30" s="268" t="s">
        <v>347</v>
      </c>
      <c r="J30" s="268" t="s">
        <v>646</v>
      </c>
      <c r="K30" s="268" t="s">
        <v>495</v>
      </c>
      <c r="L30" s="268" t="s">
        <v>350</v>
      </c>
      <c r="M30" s="271">
        <v>2</v>
      </c>
      <c r="N30" s="271">
        <v>4</v>
      </c>
      <c r="O30" s="271">
        <f t="shared" si="0"/>
        <v>8</v>
      </c>
      <c r="P30" s="268">
        <v>25</v>
      </c>
      <c r="Q30" s="271">
        <f t="shared" si="1"/>
        <v>200</v>
      </c>
      <c r="R30" s="270" t="str">
        <f t="shared" si="2"/>
        <v>II</v>
      </c>
      <c r="S30" s="270" t="str">
        <f t="shared" si="3"/>
        <v>RIESGO ACEPTABLE CON CONTROL ESPECIFICO</v>
      </c>
      <c r="T30" s="268" t="s">
        <v>308</v>
      </c>
      <c r="U30" s="268" t="s">
        <v>308</v>
      </c>
      <c r="V30" s="268" t="s">
        <v>351</v>
      </c>
      <c r="W30" s="268" t="s">
        <v>352</v>
      </c>
      <c r="X30" s="268" t="s">
        <v>322</v>
      </c>
    </row>
    <row r="31" spans="1:24" s="319" customFormat="1" ht="111" hidden="1" customHeight="1">
      <c r="A31" s="271">
        <v>28</v>
      </c>
      <c r="B31" s="1030"/>
      <c r="C31" s="1030"/>
      <c r="D31" s="1058"/>
      <c r="E31" s="271" t="s">
        <v>116</v>
      </c>
      <c r="F31" s="1036"/>
      <c r="G31" s="297" t="s">
        <v>353</v>
      </c>
      <c r="H31" s="268" t="s">
        <v>354</v>
      </c>
      <c r="I31" s="268" t="s">
        <v>355</v>
      </c>
      <c r="J31" s="268" t="s">
        <v>316</v>
      </c>
      <c r="K31" s="268" t="s">
        <v>647</v>
      </c>
      <c r="L31" s="268" t="s">
        <v>350</v>
      </c>
      <c r="M31" s="271">
        <v>2</v>
      </c>
      <c r="N31" s="271">
        <v>4</v>
      </c>
      <c r="O31" s="271">
        <f t="shared" si="0"/>
        <v>8</v>
      </c>
      <c r="P31" s="268">
        <v>25</v>
      </c>
      <c r="Q31" s="271">
        <f t="shared" si="1"/>
        <v>200</v>
      </c>
      <c r="R31" s="270" t="str">
        <f t="shared" si="2"/>
        <v>II</v>
      </c>
      <c r="S31" s="270" t="str">
        <f t="shared" si="3"/>
        <v>RIESGO ACEPTABLE CON CONTROL ESPECIFICO</v>
      </c>
      <c r="T31" s="268" t="s">
        <v>308</v>
      </c>
      <c r="U31" s="268" t="s">
        <v>308</v>
      </c>
      <c r="V31" s="268" t="s">
        <v>351</v>
      </c>
      <c r="W31" s="268" t="s">
        <v>352</v>
      </c>
      <c r="X31" s="268" t="s">
        <v>322</v>
      </c>
    </row>
    <row r="32" spans="1:24" s="319" customFormat="1" ht="111" hidden="1" customHeight="1">
      <c r="A32" s="271">
        <v>29</v>
      </c>
      <c r="B32" s="1030"/>
      <c r="C32" s="1030"/>
      <c r="D32" s="1058"/>
      <c r="E32" s="271" t="s">
        <v>116</v>
      </c>
      <c r="F32" s="1037" t="s">
        <v>356</v>
      </c>
      <c r="G32" s="282" t="s">
        <v>357</v>
      </c>
      <c r="H32" s="275" t="s">
        <v>358</v>
      </c>
      <c r="I32" s="268" t="s">
        <v>359</v>
      </c>
      <c r="J32" s="268" t="s">
        <v>316</v>
      </c>
      <c r="K32" s="268" t="s">
        <v>648</v>
      </c>
      <c r="L32" s="268" t="s">
        <v>316</v>
      </c>
      <c r="M32" s="271">
        <v>2</v>
      </c>
      <c r="N32" s="271">
        <v>2</v>
      </c>
      <c r="O32" s="271">
        <f t="shared" si="0"/>
        <v>4</v>
      </c>
      <c r="P32" s="268">
        <v>25</v>
      </c>
      <c r="Q32" s="271">
        <f t="shared" si="1"/>
        <v>100</v>
      </c>
      <c r="R32" s="270" t="str">
        <f t="shared" si="2"/>
        <v>III</v>
      </c>
      <c r="S32" s="270" t="str">
        <f t="shared" si="3"/>
        <v>RIESGO MEJORABLE</v>
      </c>
      <c r="T32" s="268" t="s">
        <v>308</v>
      </c>
      <c r="U32" s="268" t="s">
        <v>308</v>
      </c>
      <c r="V32" s="268" t="s">
        <v>361</v>
      </c>
      <c r="W32" s="268" t="s">
        <v>308</v>
      </c>
      <c r="X32" s="268" t="s">
        <v>308</v>
      </c>
    </row>
    <row r="33" spans="1:24" s="319" customFormat="1" ht="111" hidden="1" customHeight="1">
      <c r="A33" s="271">
        <v>30</v>
      </c>
      <c r="B33" s="1030"/>
      <c r="C33" s="1030"/>
      <c r="D33" s="1058"/>
      <c r="E33" s="271" t="s">
        <v>116</v>
      </c>
      <c r="F33" s="1037"/>
      <c r="G33" s="282" t="s">
        <v>362</v>
      </c>
      <c r="H33" s="275" t="s">
        <v>363</v>
      </c>
      <c r="I33" s="268" t="s">
        <v>364</v>
      </c>
      <c r="J33" s="268" t="s">
        <v>365</v>
      </c>
      <c r="K33" s="268" t="s">
        <v>648</v>
      </c>
      <c r="L33" s="271" t="s">
        <v>367</v>
      </c>
      <c r="M33" s="271">
        <v>2</v>
      </c>
      <c r="N33" s="271">
        <v>2</v>
      </c>
      <c r="O33" s="271">
        <f t="shared" si="0"/>
        <v>4</v>
      </c>
      <c r="P33" s="268">
        <v>10</v>
      </c>
      <c r="Q33" s="271">
        <f t="shared" si="1"/>
        <v>40</v>
      </c>
      <c r="R33" s="270" t="str">
        <f t="shared" si="2"/>
        <v>III</v>
      </c>
      <c r="S33" s="270" t="str">
        <f t="shared" si="3"/>
        <v>RIESGO MEJORABLE</v>
      </c>
      <c r="T33" s="268" t="s">
        <v>308</v>
      </c>
      <c r="U33" s="268" t="s">
        <v>308</v>
      </c>
      <c r="V33" s="268" t="s">
        <v>308</v>
      </c>
      <c r="W33" s="268" t="s">
        <v>368</v>
      </c>
      <c r="X33" s="268" t="s">
        <v>308</v>
      </c>
    </row>
    <row r="34" spans="1:24" s="319" customFormat="1" ht="111" hidden="1" customHeight="1">
      <c r="A34" s="271">
        <v>31</v>
      </c>
      <c r="B34" s="1032"/>
      <c r="C34" s="1032"/>
      <c r="D34" s="1059"/>
      <c r="E34" s="271" t="s">
        <v>116</v>
      </c>
      <c r="F34" s="1037"/>
      <c r="G34" s="282" t="s">
        <v>369</v>
      </c>
      <c r="H34" s="275" t="s">
        <v>370</v>
      </c>
      <c r="I34" s="268" t="s">
        <v>371</v>
      </c>
      <c r="J34" s="271" t="s">
        <v>326</v>
      </c>
      <c r="K34" s="268" t="s">
        <v>649</v>
      </c>
      <c r="L34" s="271" t="s">
        <v>326</v>
      </c>
      <c r="M34" s="271">
        <v>4</v>
      </c>
      <c r="N34" s="271">
        <v>1</v>
      </c>
      <c r="O34" s="271">
        <f t="shared" si="0"/>
        <v>4</v>
      </c>
      <c r="P34" s="268">
        <v>10</v>
      </c>
      <c r="Q34" s="271">
        <f t="shared" si="1"/>
        <v>40</v>
      </c>
      <c r="R34" s="270" t="str">
        <f t="shared" si="2"/>
        <v>III</v>
      </c>
      <c r="S34" s="270" t="str">
        <f t="shared" si="3"/>
        <v>RIESGO MEJORABLE</v>
      </c>
      <c r="T34" s="268" t="s">
        <v>308</v>
      </c>
      <c r="U34" s="268" t="s">
        <v>308</v>
      </c>
      <c r="V34" s="268" t="s">
        <v>308</v>
      </c>
      <c r="W34" s="268" t="s">
        <v>373</v>
      </c>
      <c r="X34" s="268" t="s">
        <v>308</v>
      </c>
    </row>
    <row r="35" spans="1:24" s="319" customFormat="1" ht="111" hidden="1" customHeight="1">
      <c r="A35" s="271">
        <v>32</v>
      </c>
      <c r="B35" s="1029" t="s">
        <v>655</v>
      </c>
      <c r="C35" s="1028" t="s">
        <v>656</v>
      </c>
      <c r="D35" s="698" t="s">
        <v>657</v>
      </c>
      <c r="E35" s="271" t="s">
        <v>116</v>
      </c>
      <c r="F35" s="296" t="s">
        <v>301</v>
      </c>
      <c r="G35" s="282" t="s">
        <v>302</v>
      </c>
      <c r="H35" s="275" t="s">
        <v>303</v>
      </c>
      <c r="I35" s="275" t="s">
        <v>304</v>
      </c>
      <c r="J35" s="275" t="s">
        <v>644</v>
      </c>
      <c r="K35" s="275" t="s">
        <v>645</v>
      </c>
      <c r="L35" s="275" t="s">
        <v>488</v>
      </c>
      <c r="M35" s="266">
        <v>2</v>
      </c>
      <c r="N35" s="266">
        <v>1</v>
      </c>
      <c r="O35" s="266">
        <f t="shared" si="0"/>
        <v>2</v>
      </c>
      <c r="P35" s="266">
        <v>10</v>
      </c>
      <c r="Q35" s="271">
        <f t="shared" si="1"/>
        <v>20</v>
      </c>
      <c r="R35" s="270" t="str">
        <f t="shared" si="2"/>
        <v>IV</v>
      </c>
      <c r="S35" s="270" t="str">
        <f t="shared" si="3"/>
        <v>RIESGO ACEPTABLE</v>
      </c>
      <c r="T35" s="268" t="s">
        <v>308</v>
      </c>
      <c r="U35" s="268" t="s">
        <v>308</v>
      </c>
      <c r="V35" s="295" t="s">
        <v>309</v>
      </c>
      <c r="W35" s="295" t="s">
        <v>310</v>
      </c>
      <c r="X35" s="268" t="s">
        <v>311</v>
      </c>
    </row>
    <row r="36" spans="1:24" s="319" customFormat="1" ht="111" hidden="1" customHeight="1">
      <c r="A36" s="271">
        <v>33</v>
      </c>
      <c r="B36" s="1030"/>
      <c r="C36" s="1028"/>
      <c r="D36" s="698"/>
      <c r="E36" s="271" t="s">
        <v>116</v>
      </c>
      <c r="F36" s="1036" t="s">
        <v>312</v>
      </c>
      <c r="G36" s="300" t="s">
        <v>313</v>
      </c>
      <c r="H36" s="290" t="s">
        <v>314</v>
      </c>
      <c r="I36" s="290" t="s">
        <v>315</v>
      </c>
      <c r="J36" s="275" t="s">
        <v>316</v>
      </c>
      <c r="K36" s="275" t="s">
        <v>317</v>
      </c>
      <c r="L36" s="290" t="s">
        <v>318</v>
      </c>
      <c r="M36" s="266">
        <v>2</v>
      </c>
      <c r="N36" s="266">
        <v>2</v>
      </c>
      <c r="O36" s="266">
        <f t="shared" ref="O36:O54" si="4">M36*N36</f>
        <v>4</v>
      </c>
      <c r="P36" s="266">
        <v>25</v>
      </c>
      <c r="Q36" s="271">
        <f t="shared" ref="Q36:Q67" si="5">O36*P36</f>
        <v>100</v>
      </c>
      <c r="R36" s="270" t="str">
        <f t="shared" ref="R36:R54" si="6">IF(AND(Q36&gt;=0,Q36&lt;=20),"IV",IF(AND(Q36&lt;=120,Q36&gt;=40),"III",IF(AND(Q36&gt;=150,Q36&lt;=500),"II",IF(AND(Q36&gt;=600,Q36&lt;=4000),"I"))))</f>
        <v>III</v>
      </c>
      <c r="S36" s="270" t="str">
        <f t="shared" ref="S36:S67" si="7">IF(AND(Q36&gt;=0,Q36&lt;=20),"RIESGO ACEPTABLE",IF(AND(Q36&gt;=40,Q36&lt;=120),"RIESGO MEJORABLE",IF(AND(Q36&gt;=150,Q36&lt;=500),"RIESGO ACEPTABLE CON CONTROL ESPECIFICO",IF(AND(Q36&gt;=600,Q36&lt;=4000),"RIESGO NO ACEPTABLE"))))</f>
        <v>RIESGO MEJORABLE</v>
      </c>
      <c r="T36" s="288" t="s">
        <v>319</v>
      </c>
      <c r="U36" s="288" t="s">
        <v>319</v>
      </c>
      <c r="V36" s="294" t="s">
        <v>320</v>
      </c>
      <c r="W36" s="293" t="s">
        <v>321</v>
      </c>
      <c r="X36" s="268" t="s">
        <v>322</v>
      </c>
    </row>
    <row r="37" spans="1:24" s="319" customFormat="1" ht="111" hidden="1" customHeight="1">
      <c r="A37" s="271">
        <v>34</v>
      </c>
      <c r="B37" s="1030"/>
      <c r="C37" s="1028"/>
      <c r="D37" s="698"/>
      <c r="E37" s="271" t="s">
        <v>116</v>
      </c>
      <c r="F37" s="1036"/>
      <c r="G37" s="292" t="s">
        <v>323</v>
      </c>
      <c r="H37" s="290" t="s">
        <v>324</v>
      </c>
      <c r="I37" s="290" t="s">
        <v>325</v>
      </c>
      <c r="J37" s="274" t="s">
        <v>326</v>
      </c>
      <c r="K37" s="274" t="s">
        <v>327</v>
      </c>
      <c r="L37" s="274" t="s">
        <v>328</v>
      </c>
      <c r="M37" s="266">
        <v>2</v>
      </c>
      <c r="N37" s="266">
        <v>1</v>
      </c>
      <c r="O37" s="266">
        <f t="shared" si="4"/>
        <v>2</v>
      </c>
      <c r="P37" s="266">
        <v>10</v>
      </c>
      <c r="Q37" s="271">
        <f t="shared" si="5"/>
        <v>20</v>
      </c>
      <c r="R37" s="270" t="str">
        <f t="shared" si="6"/>
        <v>IV</v>
      </c>
      <c r="S37" s="270" t="str">
        <f t="shared" si="7"/>
        <v>RIESGO ACEPTABLE</v>
      </c>
      <c r="T37" s="268" t="s">
        <v>308</v>
      </c>
      <c r="U37" s="268" t="s">
        <v>308</v>
      </c>
      <c r="V37" s="268" t="s">
        <v>308</v>
      </c>
      <c r="W37" s="274" t="s">
        <v>329</v>
      </c>
      <c r="X37" s="274" t="s">
        <v>123</v>
      </c>
    </row>
    <row r="38" spans="1:24" s="319" customFormat="1" ht="111" hidden="1" customHeight="1">
      <c r="A38" s="271">
        <v>35</v>
      </c>
      <c r="B38" s="1030"/>
      <c r="C38" s="1028"/>
      <c r="D38" s="698"/>
      <c r="E38" s="271" t="s">
        <v>116</v>
      </c>
      <c r="F38" s="1036"/>
      <c r="G38" s="300" t="s">
        <v>330</v>
      </c>
      <c r="H38" s="290" t="s">
        <v>331</v>
      </c>
      <c r="I38" s="292" t="s">
        <v>95</v>
      </c>
      <c r="J38" s="289" t="s">
        <v>333</v>
      </c>
      <c r="K38" s="289" t="s">
        <v>334</v>
      </c>
      <c r="L38" s="290" t="s">
        <v>335</v>
      </c>
      <c r="M38" s="266">
        <v>2</v>
      </c>
      <c r="N38" s="266">
        <v>2</v>
      </c>
      <c r="O38" s="266">
        <f t="shared" si="4"/>
        <v>4</v>
      </c>
      <c r="P38" s="266">
        <v>10</v>
      </c>
      <c r="Q38" s="271">
        <f t="shared" si="5"/>
        <v>40</v>
      </c>
      <c r="R38" s="270" t="str">
        <f t="shared" si="6"/>
        <v>III</v>
      </c>
      <c r="S38" s="270" t="str">
        <f t="shared" si="7"/>
        <v>RIESGO MEJORABLE</v>
      </c>
      <c r="T38" s="288" t="s">
        <v>319</v>
      </c>
      <c r="U38" s="288" t="s">
        <v>319</v>
      </c>
      <c r="V38" s="279" t="s">
        <v>336</v>
      </c>
      <c r="W38" s="283" t="s">
        <v>337</v>
      </c>
      <c r="X38" s="268" t="s">
        <v>322</v>
      </c>
    </row>
    <row r="39" spans="1:24" s="319" customFormat="1" ht="111" hidden="1" customHeight="1">
      <c r="A39" s="271">
        <v>36</v>
      </c>
      <c r="B39" s="1030"/>
      <c r="C39" s="1028"/>
      <c r="D39" s="698"/>
      <c r="E39" s="271" t="s">
        <v>116</v>
      </c>
      <c r="F39" s="286" t="s">
        <v>338</v>
      </c>
      <c r="G39" s="299" t="s">
        <v>339</v>
      </c>
      <c r="H39" s="289" t="s">
        <v>340</v>
      </c>
      <c r="I39" s="290" t="s">
        <v>341</v>
      </c>
      <c r="J39" s="275" t="s">
        <v>316</v>
      </c>
      <c r="K39" s="275" t="s">
        <v>316</v>
      </c>
      <c r="L39" s="289" t="s">
        <v>342</v>
      </c>
      <c r="M39" s="266">
        <v>2</v>
      </c>
      <c r="N39" s="266">
        <v>3</v>
      </c>
      <c r="O39" s="266">
        <f t="shared" si="4"/>
        <v>6</v>
      </c>
      <c r="P39" s="266">
        <v>10</v>
      </c>
      <c r="Q39" s="271">
        <f t="shared" si="5"/>
        <v>60</v>
      </c>
      <c r="R39" s="270" t="str">
        <f t="shared" si="6"/>
        <v>III</v>
      </c>
      <c r="S39" s="270" t="str">
        <f t="shared" si="7"/>
        <v>RIESGO MEJORABLE</v>
      </c>
      <c r="T39" s="288" t="s">
        <v>319</v>
      </c>
      <c r="U39" s="288" t="s">
        <v>319</v>
      </c>
      <c r="V39" s="268" t="s">
        <v>322</v>
      </c>
      <c r="W39" s="283" t="s">
        <v>343</v>
      </c>
      <c r="X39" s="268" t="s">
        <v>322</v>
      </c>
    </row>
    <row r="40" spans="1:24" s="319" customFormat="1" ht="111" hidden="1" customHeight="1">
      <c r="A40" s="271">
        <v>37</v>
      </c>
      <c r="B40" s="1030"/>
      <c r="C40" s="1028"/>
      <c r="D40" s="698"/>
      <c r="E40" s="271" t="s">
        <v>116</v>
      </c>
      <c r="F40" s="1036" t="s">
        <v>344</v>
      </c>
      <c r="G40" s="298" t="s">
        <v>345</v>
      </c>
      <c r="H40" s="268" t="s">
        <v>346</v>
      </c>
      <c r="I40" s="268" t="s">
        <v>347</v>
      </c>
      <c r="J40" s="268" t="s">
        <v>646</v>
      </c>
      <c r="K40" s="268" t="s">
        <v>495</v>
      </c>
      <c r="L40" s="268" t="s">
        <v>350</v>
      </c>
      <c r="M40" s="271">
        <v>2</v>
      </c>
      <c r="N40" s="271">
        <v>4</v>
      </c>
      <c r="O40" s="271">
        <f t="shared" si="4"/>
        <v>8</v>
      </c>
      <c r="P40" s="268">
        <v>25</v>
      </c>
      <c r="Q40" s="271">
        <f t="shared" si="5"/>
        <v>200</v>
      </c>
      <c r="R40" s="270" t="str">
        <f t="shared" si="6"/>
        <v>II</v>
      </c>
      <c r="S40" s="270" t="str">
        <f t="shared" si="7"/>
        <v>RIESGO ACEPTABLE CON CONTROL ESPECIFICO</v>
      </c>
      <c r="T40" s="268" t="s">
        <v>308</v>
      </c>
      <c r="U40" s="268" t="s">
        <v>308</v>
      </c>
      <c r="V40" s="268" t="s">
        <v>351</v>
      </c>
      <c r="W40" s="268" t="s">
        <v>352</v>
      </c>
      <c r="X40" s="268" t="s">
        <v>322</v>
      </c>
    </row>
    <row r="41" spans="1:24" s="319" customFormat="1" ht="111" hidden="1" customHeight="1">
      <c r="A41" s="271">
        <v>38</v>
      </c>
      <c r="B41" s="1030"/>
      <c r="C41" s="1028"/>
      <c r="D41" s="698"/>
      <c r="E41" s="271" t="s">
        <v>116</v>
      </c>
      <c r="F41" s="1036"/>
      <c r="G41" s="297" t="s">
        <v>353</v>
      </c>
      <c r="H41" s="268" t="s">
        <v>354</v>
      </c>
      <c r="I41" s="268" t="s">
        <v>355</v>
      </c>
      <c r="J41" s="268" t="s">
        <v>316</v>
      </c>
      <c r="K41" s="268" t="s">
        <v>647</v>
      </c>
      <c r="L41" s="268" t="s">
        <v>350</v>
      </c>
      <c r="M41" s="271">
        <v>2</v>
      </c>
      <c r="N41" s="271">
        <v>4</v>
      </c>
      <c r="O41" s="271">
        <f t="shared" si="4"/>
        <v>8</v>
      </c>
      <c r="P41" s="268">
        <v>25</v>
      </c>
      <c r="Q41" s="271">
        <f t="shared" si="5"/>
        <v>200</v>
      </c>
      <c r="R41" s="270" t="str">
        <f t="shared" si="6"/>
        <v>II</v>
      </c>
      <c r="S41" s="270" t="str">
        <f t="shared" si="7"/>
        <v>RIESGO ACEPTABLE CON CONTROL ESPECIFICO</v>
      </c>
      <c r="T41" s="268" t="s">
        <v>308</v>
      </c>
      <c r="U41" s="268" t="s">
        <v>308</v>
      </c>
      <c r="V41" s="268" t="s">
        <v>351</v>
      </c>
      <c r="W41" s="268" t="s">
        <v>352</v>
      </c>
      <c r="X41" s="268" t="s">
        <v>322</v>
      </c>
    </row>
    <row r="42" spans="1:24" s="319" customFormat="1" ht="111" hidden="1" customHeight="1">
      <c r="A42" s="271">
        <v>39</v>
      </c>
      <c r="B42" s="1030"/>
      <c r="C42" s="1028"/>
      <c r="D42" s="698"/>
      <c r="E42" s="271" t="s">
        <v>116</v>
      </c>
      <c r="F42" s="1037" t="s">
        <v>356</v>
      </c>
      <c r="G42" s="282" t="s">
        <v>357</v>
      </c>
      <c r="H42" s="275" t="s">
        <v>358</v>
      </c>
      <c r="I42" s="268" t="s">
        <v>359</v>
      </c>
      <c r="J42" s="268" t="s">
        <v>316</v>
      </c>
      <c r="K42" s="268" t="s">
        <v>648</v>
      </c>
      <c r="L42" s="268" t="s">
        <v>316</v>
      </c>
      <c r="M42" s="271">
        <v>2</v>
      </c>
      <c r="N42" s="271">
        <v>2</v>
      </c>
      <c r="O42" s="271">
        <f t="shared" si="4"/>
        <v>4</v>
      </c>
      <c r="P42" s="268">
        <v>25</v>
      </c>
      <c r="Q42" s="271">
        <f t="shared" si="5"/>
        <v>100</v>
      </c>
      <c r="R42" s="270" t="str">
        <f t="shared" si="6"/>
        <v>III</v>
      </c>
      <c r="S42" s="270" t="str">
        <f t="shared" si="7"/>
        <v>RIESGO MEJORABLE</v>
      </c>
      <c r="T42" s="268" t="s">
        <v>308</v>
      </c>
      <c r="U42" s="268" t="s">
        <v>308</v>
      </c>
      <c r="V42" s="268" t="s">
        <v>361</v>
      </c>
      <c r="W42" s="268" t="s">
        <v>308</v>
      </c>
      <c r="X42" s="268" t="s">
        <v>308</v>
      </c>
    </row>
    <row r="43" spans="1:24" s="319" customFormat="1" ht="111" hidden="1" customHeight="1">
      <c r="A43" s="271">
        <v>40</v>
      </c>
      <c r="B43" s="1030"/>
      <c r="C43" s="1028"/>
      <c r="D43" s="698"/>
      <c r="E43" s="271" t="s">
        <v>116</v>
      </c>
      <c r="F43" s="1037"/>
      <c r="G43" s="282" t="s">
        <v>362</v>
      </c>
      <c r="H43" s="275" t="s">
        <v>363</v>
      </c>
      <c r="I43" s="268" t="s">
        <v>364</v>
      </c>
      <c r="J43" s="268" t="s">
        <v>365</v>
      </c>
      <c r="K43" s="268" t="s">
        <v>648</v>
      </c>
      <c r="L43" s="271" t="s">
        <v>367</v>
      </c>
      <c r="M43" s="271">
        <v>2</v>
      </c>
      <c r="N43" s="271">
        <v>2</v>
      </c>
      <c r="O43" s="271">
        <f t="shared" si="4"/>
        <v>4</v>
      </c>
      <c r="P43" s="268">
        <v>10</v>
      </c>
      <c r="Q43" s="271">
        <f t="shared" si="5"/>
        <v>40</v>
      </c>
      <c r="R43" s="270" t="str">
        <f t="shared" si="6"/>
        <v>III</v>
      </c>
      <c r="S43" s="270" t="str">
        <f t="shared" si="7"/>
        <v>RIESGO MEJORABLE</v>
      </c>
      <c r="T43" s="268" t="s">
        <v>308</v>
      </c>
      <c r="U43" s="268" t="s">
        <v>308</v>
      </c>
      <c r="V43" s="268" t="s">
        <v>308</v>
      </c>
      <c r="W43" s="268" t="s">
        <v>368</v>
      </c>
      <c r="X43" s="268" t="s">
        <v>308</v>
      </c>
    </row>
    <row r="44" spans="1:24" s="319" customFormat="1" ht="111" hidden="1" customHeight="1">
      <c r="A44" s="271">
        <v>41</v>
      </c>
      <c r="B44" s="1030"/>
      <c r="C44" s="1028"/>
      <c r="D44" s="698"/>
      <c r="E44" s="271" t="s">
        <v>116</v>
      </c>
      <c r="F44" s="1037"/>
      <c r="G44" s="282" t="s">
        <v>369</v>
      </c>
      <c r="H44" s="275" t="s">
        <v>370</v>
      </c>
      <c r="I44" s="268" t="s">
        <v>371</v>
      </c>
      <c r="J44" s="271" t="s">
        <v>326</v>
      </c>
      <c r="K44" s="268" t="s">
        <v>649</v>
      </c>
      <c r="L44" s="271" t="s">
        <v>326</v>
      </c>
      <c r="M44" s="271">
        <v>4</v>
      </c>
      <c r="N44" s="271">
        <v>1</v>
      </c>
      <c r="O44" s="271">
        <f t="shared" si="4"/>
        <v>4</v>
      </c>
      <c r="P44" s="268">
        <v>10</v>
      </c>
      <c r="Q44" s="271">
        <f t="shared" si="5"/>
        <v>40</v>
      </c>
      <c r="R44" s="270" t="str">
        <f t="shared" si="6"/>
        <v>III</v>
      </c>
      <c r="S44" s="270" t="str">
        <f t="shared" si="7"/>
        <v>RIESGO MEJORABLE</v>
      </c>
      <c r="T44" s="268" t="s">
        <v>308</v>
      </c>
      <c r="U44" s="268" t="s">
        <v>308</v>
      </c>
      <c r="V44" s="268" t="s">
        <v>308</v>
      </c>
      <c r="W44" s="268" t="s">
        <v>373</v>
      </c>
      <c r="X44" s="268" t="s">
        <v>308</v>
      </c>
    </row>
    <row r="45" spans="1:24" s="319" customFormat="1" ht="111" hidden="1" customHeight="1">
      <c r="A45" s="271">
        <v>42</v>
      </c>
      <c r="B45" s="1030"/>
      <c r="C45" s="1029" t="s">
        <v>658</v>
      </c>
      <c r="D45" s="698" t="s">
        <v>659</v>
      </c>
      <c r="E45" s="271" t="s">
        <v>116</v>
      </c>
      <c r="F45" s="296" t="s">
        <v>301</v>
      </c>
      <c r="G45" s="282" t="s">
        <v>302</v>
      </c>
      <c r="H45" s="275" t="s">
        <v>303</v>
      </c>
      <c r="I45" s="275" t="s">
        <v>304</v>
      </c>
      <c r="J45" s="275" t="s">
        <v>644</v>
      </c>
      <c r="K45" s="275" t="s">
        <v>645</v>
      </c>
      <c r="L45" s="275" t="s">
        <v>488</v>
      </c>
      <c r="M45" s="266">
        <v>2</v>
      </c>
      <c r="N45" s="266">
        <v>1</v>
      </c>
      <c r="O45" s="266">
        <f t="shared" si="4"/>
        <v>2</v>
      </c>
      <c r="P45" s="266">
        <v>10</v>
      </c>
      <c r="Q45" s="271">
        <f t="shared" si="5"/>
        <v>20</v>
      </c>
      <c r="R45" s="270" t="str">
        <f t="shared" si="6"/>
        <v>IV</v>
      </c>
      <c r="S45" s="270" t="str">
        <f t="shared" si="7"/>
        <v>RIESGO ACEPTABLE</v>
      </c>
      <c r="T45" s="268" t="s">
        <v>308</v>
      </c>
      <c r="U45" s="268" t="s">
        <v>308</v>
      </c>
      <c r="V45" s="295" t="s">
        <v>309</v>
      </c>
      <c r="W45" s="295" t="s">
        <v>310</v>
      </c>
      <c r="X45" s="268" t="s">
        <v>311</v>
      </c>
    </row>
    <row r="46" spans="1:24" s="319" customFormat="1" ht="111" hidden="1" customHeight="1">
      <c r="A46" s="271">
        <v>43</v>
      </c>
      <c r="B46" s="1030"/>
      <c r="C46" s="1030"/>
      <c r="D46" s="698"/>
      <c r="E46" s="271" t="s">
        <v>116</v>
      </c>
      <c r="F46" s="1036" t="s">
        <v>312</v>
      </c>
      <c r="G46" s="300" t="s">
        <v>313</v>
      </c>
      <c r="H46" s="290" t="s">
        <v>314</v>
      </c>
      <c r="I46" s="290" t="s">
        <v>315</v>
      </c>
      <c r="J46" s="275" t="s">
        <v>316</v>
      </c>
      <c r="K46" s="275" t="s">
        <v>317</v>
      </c>
      <c r="L46" s="290" t="s">
        <v>318</v>
      </c>
      <c r="M46" s="266">
        <v>2</v>
      </c>
      <c r="N46" s="266">
        <v>2</v>
      </c>
      <c r="O46" s="266">
        <f t="shared" si="4"/>
        <v>4</v>
      </c>
      <c r="P46" s="266">
        <v>25</v>
      </c>
      <c r="Q46" s="271">
        <f t="shared" si="5"/>
        <v>100</v>
      </c>
      <c r="R46" s="270" t="str">
        <f t="shared" si="6"/>
        <v>III</v>
      </c>
      <c r="S46" s="270" t="str">
        <f t="shared" si="7"/>
        <v>RIESGO MEJORABLE</v>
      </c>
      <c r="T46" s="288" t="s">
        <v>319</v>
      </c>
      <c r="U46" s="288" t="s">
        <v>319</v>
      </c>
      <c r="V46" s="294" t="s">
        <v>320</v>
      </c>
      <c r="W46" s="293" t="s">
        <v>321</v>
      </c>
      <c r="X46" s="268" t="s">
        <v>322</v>
      </c>
    </row>
    <row r="47" spans="1:24" s="319" customFormat="1" ht="111" hidden="1" customHeight="1">
      <c r="A47" s="271">
        <v>44</v>
      </c>
      <c r="B47" s="1030"/>
      <c r="C47" s="1030"/>
      <c r="D47" s="698"/>
      <c r="E47" s="271" t="s">
        <v>116</v>
      </c>
      <c r="F47" s="1036"/>
      <c r="G47" s="292" t="s">
        <v>323</v>
      </c>
      <c r="H47" s="290" t="s">
        <v>324</v>
      </c>
      <c r="I47" s="290" t="s">
        <v>325</v>
      </c>
      <c r="J47" s="274" t="s">
        <v>326</v>
      </c>
      <c r="K47" s="274" t="s">
        <v>327</v>
      </c>
      <c r="L47" s="274" t="s">
        <v>328</v>
      </c>
      <c r="M47" s="266">
        <v>2</v>
      </c>
      <c r="N47" s="266">
        <v>1</v>
      </c>
      <c r="O47" s="266">
        <f t="shared" si="4"/>
        <v>2</v>
      </c>
      <c r="P47" s="266">
        <v>10</v>
      </c>
      <c r="Q47" s="271">
        <f t="shared" si="5"/>
        <v>20</v>
      </c>
      <c r="R47" s="270" t="str">
        <f t="shared" si="6"/>
        <v>IV</v>
      </c>
      <c r="S47" s="270" t="str">
        <f t="shared" si="7"/>
        <v>RIESGO ACEPTABLE</v>
      </c>
      <c r="T47" s="268" t="s">
        <v>308</v>
      </c>
      <c r="U47" s="268" t="s">
        <v>308</v>
      </c>
      <c r="V47" s="268" t="s">
        <v>308</v>
      </c>
      <c r="W47" s="274" t="s">
        <v>329</v>
      </c>
      <c r="X47" s="274" t="s">
        <v>123</v>
      </c>
    </row>
    <row r="48" spans="1:24" s="319" customFormat="1" ht="111" hidden="1" customHeight="1">
      <c r="A48" s="271">
        <v>45</v>
      </c>
      <c r="B48" s="1030"/>
      <c r="C48" s="1030"/>
      <c r="D48" s="698"/>
      <c r="E48" s="271" t="s">
        <v>116</v>
      </c>
      <c r="F48" s="1036"/>
      <c r="G48" s="300" t="s">
        <v>330</v>
      </c>
      <c r="H48" s="290" t="s">
        <v>331</v>
      </c>
      <c r="I48" s="290" t="s">
        <v>332</v>
      </c>
      <c r="J48" s="289" t="s">
        <v>333</v>
      </c>
      <c r="K48" s="289" t="s">
        <v>334</v>
      </c>
      <c r="L48" s="290" t="s">
        <v>335</v>
      </c>
      <c r="M48" s="266">
        <v>2</v>
      </c>
      <c r="N48" s="266">
        <v>2</v>
      </c>
      <c r="O48" s="266">
        <f t="shared" si="4"/>
        <v>4</v>
      </c>
      <c r="P48" s="266">
        <v>10</v>
      </c>
      <c r="Q48" s="271">
        <f t="shared" si="5"/>
        <v>40</v>
      </c>
      <c r="R48" s="270" t="str">
        <f t="shared" si="6"/>
        <v>III</v>
      </c>
      <c r="S48" s="270" t="str">
        <f t="shared" si="7"/>
        <v>RIESGO MEJORABLE</v>
      </c>
      <c r="T48" s="288" t="s">
        <v>319</v>
      </c>
      <c r="U48" s="288" t="s">
        <v>319</v>
      </c>
      <c r="V48" s="279" t="s">
        <v>336</v>
      </c>
      <c r="W48" s="283" t="s">
        <v>337</v>
      </c>
      <c r="X48" s="268" t="s">
        <v>322</v>
      </c>
    </row>
    <row r="49" spans="1:24" s="319" customFormat="1" ht="111" hidden="1" customHeight="1">
      <c r="A49" s="271">
        <v>46</v>
      </c>
      <c r="B49" s="1030"/>
      <c r="C49" s="1030"/>
      <c r="D49" s="698"/>
      <c r="E49" s="271" t="s">
        <v>116</v>
      </c>
      <c r="F49" s="286" t="s">
        <v>338</v>
      </c>
      <c r="G49" s="299" t="s">
        <v>339</v>
      </c>
      <c r="H49" s="289" t="s">
        <v>340</v>
      </c>
      <c r="I49" s="290" t="s">
        <v>341</v>
      </c>
      <c r="J49" s="275" t="s">
        <v>316</v>
      </c>
      <c r="K49" s="275" t="s">
        <v>316</v>
      </c>
      <c r="L49" s="289" t="s">
        <v>342</v>
      </c>
      <c r="M49" s="266">
        <v>2</v>
      </c>
      <c r="N49" s="266">
        <v>3</v>
      </c>
      <c r="O49" s="266">
        <f t="shared" si="4"/>
        <v>6</v>
      </c>
      <c r="P49" s="266">
        <v>10</v>
      </c>
      <c r="Q49" s="271">
        <f t="shared" si="5"/>
        <v>60</v>
      </c>
      <c r="R49" s="270" t="str">
        <f t="shared" si="6"/>
        <v>III</v>
      </c>
      <c r="S49" s="270" t="str">
        <f t="shared" si="7"/>
        <v>RIESGO MEJORABLE</v>
      </c>
      <c r="T49" s="288" t="s">
        <v>319</v>
      </c>
      <c r="U49" s="288" t="s">
        <v>319</v>
      </c>
      <c r="V49" s="268" t="s">
        <v>322</v>
      </c>
      <c r="W49" s="283" t="s">
        <v>343</v>
      </c>
      <c r="X49" s="268" t="s">
        <v>322</v>
      </c>
    </row>
    <row r="50" spans="1:24" s="319" customFormat="1" ht="111" hidden="1" customHeight="1">
      <c r="A50" s="271">
        <v>47</v>
      </c>
      <c r="B50" s="1030"/>
      <c r="C50" s="1030"/>
      <c r="D50" s="698"/>
      <c r="E50" s="271" t="s">
        <v>116</v>
      </c>
      <c r="F50" s="1036" t="s">
        <v>344</v>
      </c>
      <c r="G50" s="298" t="s">
        <v>345</v>
      </c>
      <c r="H50" s="268" t="s">
        <v>346</v>
      </c>
      <c r="I50" s="268" t="s">
        <v>347</v>
      </c>
      <c r="J50" s="268" t="s">
        <v>646</v>
      </c>
      <c r="K50" s="268" t="s">
        <v>495</v>
      </c>
      <c r="L50" s="268" t="s">
        <v>350</v>
      </c>
      <c r="M50" s="271">
        <v>2</v>
      </c>
      <c r="N50" s="271">
        <v>4</v>
      </c>
      <c r="O50" s="271">
        <f t="shared" si="4"/>
        <v>8</v>
      </c>
      <c r="P50" s="268">
        <v>25</v>
      </c>
      <c r="Q50" s="271">
        <f t="shared" si="5"/>
        <v>200</v>
      </c>
      <c r="R50" s="270" t="str">
        <f t="shared" si="6"/>
        <v>II</v>
      </c>
      <c r="S50" s="270" t="str">
        <f t="shared" si="7"/>
        <v>RIESGO ACEPTABLE CON CONTROL ESPECIFICO</v>
      </c>
      <c r="T50" s="268" t="s">
        <v>308</v>
      </c>
      <c r="U50" s="268" t="s">
        <v>308</v>
      </c>
      <c r="V50" s="268" t="s">
        <v>351</v>
      </c>
      <c r="W50" s="268" t="s">
        <v>352</v>
      </c>
      <c r="X50" s="268" t="s">
        <v>322</v>
      </c>
    </row>
    <row r="51" spans="1:24" s="319" customFormat="1" ht="111" hidden="1" customHeight="1">
      <c r="A51" s="271">
        <v>48</v>
      </c>
      <c r="B51" s="1030"/>
      <c r="C51" s="1030"/>
      <c r="D51" s="698"/>
      <c r="E51" s="271" t="s">
        <v>116</v>
      </c>
      <c r="F51" s="1036"/>
      <c r="G51" s="297" t="s">
        <v>353</v>
      </c>
      <c r="H51" s="268" t="s">
        <v>354</v>
      </c>
      <c r="I51" s="268" t="s">
        <v>355</v>
      </c>
      <c r="J51" s="268" t="s">
        <v>316</v>
      </c>
      <c r="K51" s="268" t="s">
        <v>647</v>
      </c>
      <c r="L51" s="268" t="s">
        <v>350</v>
      </c>
      <c r="M51" s="271">
        <v>2</v>
      </c>
      <c r="N51" s="271">
        <v>4</v>
      </c>
      <c r="O51" s="271">
        <f t="shared" si="4"/>
        <v>8</v>
      </c>
      <c r="P51" s="268">
        <v>25</v>
      </c>
      <c r="Q51" s="271">
        <f t="shared" si="5"/>
        <v>200</v>
      </c>
      <c r="R51" s="270" t="str">
        <f t="shared" si="6"/>
        <v>II</v>
      </c>
      <c r="S51" s="270" t="str">
        <f t="shared" si="7"/>
        <v>RIESGO ACEPTABLE CON CONTROL ESPECIFICO</v>
      </c>
      <c r="T51" s="268" t="s">
        <v>308</v>
      </c>
      <c r="U51" s="268" t="s">
        <v>308</v>
      </c>
      <c r="V51" s="268" t="s">
        <v>351</v>
      </c>
      <c r="W51" s="268" t="s">
        <v>352</v>
      </c>
      <c r="X51" s="268" t="s">
        <v>322</v>
      </c>
    </row>
    <row r="52" spans="1:24" s="319" customFormat="1" ht="111" hidden="1" customHeight="1">
      <c r="A52" s="271">
        <v>49</v>
      </c>
      <c r="B52" s="1030"/>
      <c r="C52" s="1030"/>
      <c r="D52" s="698"/>
      <c r="E52" s="271" t="s">
        <v>116</v>
      </c>
      <c r="F52" s="1037" t="s">
        <v>356</v>
      </c>
      <c r="G52" s="282" t="s">
        <v>357</v>
      </c>
      <c r="H52" s="275" t="s">
        <v>358</v>
      </c>
      <c r="I52" s="268" t="s">
        <v>359</v>
      </c>
      <c r="J52" s="268" t="s">
        <v>316</v>
      </c>
      <c r="K52" s="268" t="s">
        <v>648</v>
      </c>
      <c r="L52" s="268" t="s">
        <v>316</v>
      </c>
      <c r="M52" s="271">
        <v>2</v>
      </c>
      <c r="N52" s="271">
        <v>2</v>
      </c>
      <c r="O52" s="271">
        <f t="shared" si="4"/>
        <v>4</v>
      </c>
      <c r="P52" s="268">
        <v>25</v>
      </c>
      <c r="Q52" s="271">
        <f t="shared" si="5"/>
        <v>100</v>
      </c>
      <c r="R52" s="270" t="str">
        <f t="shared" si="6"/>
        <v>III</v>
      </c>
      <c r="S52" s="270" t="str">
        <f t="shared" si="7"/>
        <v>RIESGO MEJORABLE</v>
      </c>
      <c r="T52" s="268" t="s">
        <v>308</v>
      </c>
      <c r="U52" s="268" t="s">
        <v>308</v>
      </c>
      <c r="V52" s="268" t="s">
        <v>361</v>
      </c>
      <c r="W52" s="268" t="s">
        <v>308</v>
      </c>
      <c r="X52" s="268" t="s">
        <v>308</v>
      </c>
    </row>
    <row r="53" spans="1:24" s="319" customFormat="1" ht="111" hidden="1" customHeight="1">
      <c r="A53" s="271">
        <v>50</v>
      </c>
      <c r="B53" s="1030"/>
      <c r="C53" s="1030"/>
      <c r="D53" s="698"/>
      <c r="E53" s="271" t="s">
        <v>116</v>
      </c>
      <c r="F53" s="1037"/>
      <c r="G53" s="282" t="s">
        <v>362</v>
      </c>
      <c r="H53" s="275" t="s">
        <v>363</v>
      </c>
      <c r="I53" s="268" t="s">
        <v>364</v>
      </c>
      <c r="J53" s="268" t="s">
        <v>365</v>
      </c>
      <c r="K53" s="268" t="s">
        <v>648</v>
      </c>
      <c r="L53" s="271" t="s">
        <v>367</v>
      </c>
      <c r="M53" s="271">
        <v>2</v>
      </c>
      <c r="N53" s="271">
        <v>2</v>
      </c>
      <c r="O53" s="271">
        <f t="shared" si="4"/>
        <v>4</v>
      </c>
      <c r="P53" s="268">
        <v>10</v>
      </c>
      <c r="Q53" s="271">
        <f t="shared" si="5"/>
        <v>40</v>
      </c>
      <c r="R53" s="270" t="str">
        <f t="shared" si="6"/>
        <v>III</v>
      </c>
      <c r="S53" s="270" t="str">
        <f t="shared" si="7"/>
        <v>RIESGO MEJORABLE</v>
      </c>
      <c r="T53" s="268" t="s">
        <v>308</v>
      </c>
      <c r="U53" s="268" t="s">
        <v>308</v>
      </c>
      <c r="V53" s="268" t="s">
        <v>308</v>
      </c>
      <c r="W53" s="268" t="s">
        <v>368</v>
      </c>
      <c r="X53" s="268" t="s">
        <v>308</v>
      </c>
    </row>
    <row r="54" spans="1:24" s="319" customFormat="1" ht="111" hidden="1" customHeight="1">
      <c r="A54" s="271">
        <v>51</v>
      </c>
      <c r="B54" s="1030"/>
      <c r="C54" s="1030"/>
      <c r="D54" s="698"/>
      <c r="E54" s="271" t="s">
        <v>116</v>
      </c>
      <c r="F54" s="1037"/>
      <c r="G54" s="282" t="s">
        <v>369</v>
      </c>
      <c r="H54" s="275" t="s">
        <v>370</v>
      </c>
      <c r="I54" s="268" t="s">
        <v>371</v>
      </c>
      <c r="J54" s="271" t="s">
        <v>326</v>
      </c>
      <c r="K54" s="268" t="s">
        <v>649</v>
      </c>
      <c r="L54" s="271" t="s">
        <v>326</v>
      </c>
      <c r="M54" s="271">
        <v>4</v>
      </c>
      <c r="N54" s="271">
        <v>1</v>
      </c>
      <c r="O54" s="271">
        <f t="shared" si="4"/>
        <v>4</v>
      </c>
      <c r="P54" s="268">
        <v>10</v>
      </c>
      <c r="Q54" s="271">
        <f t="shared" si="5"/>
        <v>40</v>
      </c>
      <c r="R54" s="270" t="str">
        <f t="shared" si="6"/>
        <v>III</v>
      </c>
      <c r="S54" s="270" t="str">
        <f t="shared" si="7"/>
        <v>RIESGO MEJORABLE</v>
      </c>
      <c r="T54" s="268" t="s">
        <v>308</v>
      </c>
      <c r="U54" s="268" t="s">
        <v>308</v>
      </c>
      <c r="V54" s="268" t="s">
        <v>308</v>
      </c>
      <c r="W54" s="268" t="s">
        <v>373</v>
      </c>
      <c r="X54" s="268" t="s">
        <v>308</v>
      </c>
    </row>
    <row r="55" spans="1:24" s="319" customFormat="1" ht="111" hidden="1" customHeight="1">
      <c r="A55" s="271">
        <v>52</v>
      </c>
      <c r="B55" s="1030"/>
      <c r="C55" s="1030"/>
      <c r="D55" s="1040" t="s">
        <v>660</v>
      </c>
      <c r="E55" s="1069" t="s">
        <v>116</v>
      </c>
      <c r="F55" s="1071" t="s">
        <v>344</v>
      </c>
      <c r="G55" s="274" t="s">
        <v>441</v>
      </c>
      <c r="H55" s="1069" t="s">
        <v>661</v>
      </c>
      <c r="I55" s="274" t="s">
        <v>494</v>
      </c>
      <c r="J55" s="321" t="s">
        <v>123</v>
      </c>
      <c r="K55" s="321" t="s">
        <v>662</v>
      </c>
      <c r="L55" s="321" t="s">
        <v>663</v>
      </c>
      <c r="M55" s="274">
        <v>1</v>
      </c>
      <c r="N55" s="274">
        <v>2</v>
      </c>
      <c r="O55" s="306">
        <f t="shared" ref="O55:O68" si="8">IF(AND(M55="",N55=""),"",M55*N55)</f>
        <v>2</v>
      </c>
      <c r="P55" s="274">
        <v>10</v>
      </c>
      <c r="Q55" s="306">
        <f t="shared" si="5"/>
        <v>20</v>
      </c>
      <c r="R55" s="306" t="str">
        <f t="shared" ref="R55:R68" si="9">IF(Q55&lt;=20,"4",IF(AND(Q55&gt;=21,Q55&lt;=120),"3",IF(AND(Q55&gt;=121,Q55&lt;=500),"2",IF(Q55&gt;=501,"1"))))</f>
        <v>4</v>
      </c>
      <c r="S55" s="270" t="str">
        <f t="shared" si="7"/>
        <v>RIESGO ACEPTABLE</v>
      </c>
      <c r="T55" s="274" t="s">
        <v>123</v>
      </c>
      <c r="U55" s="274" t="s">
        <v>123</v>
      </c>
      <c r="V55" s="274" t="s">
        <v>123</v>
      </c>
      <c r="W55" s="274" t="s">
        <v>664</v>
      </c>
      <c r="X55" s="274" t="s">
        <v>123</v>
      </c>
    </row>
    <row r="56" spans="1:24" s="319" customFormat="1" ht="111" hidden="1" customHeight="1">
      <c r="A56" s="271">
        <v>53</v>
      </c>
      <c r="B56" s="1030"/>
      <c r="C56" s="1030"/>
      <c r="D56" s="1064"/>
      <c r="E56" s="1070"/>
      <c r="F56" s="1072"/>
      <c r="G56" s="274" t="s">
        <v>464</v>
      </c>
      <c r="H56" s="1070"/>
      <c r="I56" s="274" t="s">
        <v>466</v>
      </c>
      <c r="J56" s="274" t="s">
        <v>123</v>
      </c>
      <c r="K56" s="321" t="s">
        <v>662</v>
      </c>
      <c r="L56" s="274" t="s">
        <v>663</v>
      </c>
      <c r="M56" s="274">
        <v>1</v>
      </c>
      <c r="N56" s="274">
        <v>1</v>
      </c>
      <c r="O56" s="306">
        <f t="shared" si="8"/>
        <v>1</v>
      </c>
      <c r="P56" s="274">
        <v>10</v>
      </c>
      <c r="Q56" s="306">
        <f t="shared" si="5"/>
        <v>10</v>
      </c>
      <c r="R56" s="306" t="str">
        <f t="shared" si="9"/>
        <v>4</v>
      </c>
      <c r="S56" s="270" t="str">
        <f t="shared" si="7"/>
        <v>RIESGO ACEPTABLE</v>
      </c>
      <c r="T56" s="274" t="s">
        <v>123</v>
      </c>
      <c r="U56" s="274" t="s">
        <v>123</v>
      </c>
      <c r="V56" s="274" t="s">
        <v>123</v>
      </c>
      <c r="W56" s="274" t="s">
        <v>664</v>
      </c>
      <c r="X56" s="274" t="s">
        <v>123</v>
      </c>
    </row>
    <row r="57" spans="1:24" s="319" customFormat="1" ht="111" hidden="1" customHeight="1">
      <c r="A57" s="271">
        <v>54</v>
      </c>
      <c r="B57" s="1030"/>
      <c r="C57" s="1030"/>
      <c r="D57" s="1064"/>
      <c r="E57" s="271" t="s">
        <v>116</v>
      </c>
      <c r="F57" s="286" t="s">
        <v>301</v>
      </c>
      <c r="G57" s="299" t="s">
        <v>528</v>
      </c>
      <c r="H57" s="289" t="s">
        <v>665</v>
      </c>
      <c r="I57" s="290" t="s">
        <v>666</v>
      </c>
      <c r="J57" s="275" t="s">
        <v>123</v>
      </c>
      <c r="K57" s="275" t="s">
        <v>662</v>
      </c>
      <c r="L57" s="289" t="s">
        <v>667</v>
      </c>
      <c r="M57" s="274">
        <v>1</v>
      </c>
      <c r="N57" s="274">
        <v>2</v>
      </c>
      <c r="O57" s="306">
        <f t="shared" si="8"/>
        <v>2</v>
      </c>
      <c r="P57" s="274">
        <v>10</v>
      </c>
      <c r="Q57" s="306">
        <f t="shared" si="5"/>
        <v>20</v>
      </c>
      <c r="R57" s="306" t="str">
        <f t="shared" si="9"/>
        <v>4</v>
      </c>
      <c r="S57" s="270" t="str">
        <f t="shared" si="7"/>
        <v>RIESGO ACEPTABLE</v>
      </c>
      <c r="T57" s="274" t="s">
        <v>123</v>
      </c>
      <c r="U57" s="274" t="s">
        <v>123</v>
      </c>
      <c r="V57" s="274" t="s">
        <v>123</v>
      </c>
      <c r="W57" s="274" t="s">
        <v>664</v>
      </c>
      <c r="X57" s="274" t="s">
        <v>123</v>
      </c>
    </row>
    <row r="58" spans="1:24" s="319" customFormat="1" ht="111" hidden="1" customHeight="1">
      <c r="A58" s="271">
        <v>55</v>
      </c>
      <c r="B58" s="1030"/>
      <c r="C58" s="1030"/>
      <c r="D58" s="1064"/>
      <c r="E58" s="271" t="s">
        <v>116</v>
      </c>
      <c r="F58" s="286" t="s">
        <v>301</v>
      </c>
      <c r="G58" s="299" t="s">
        <v>398</v>
      </c>
      <c r="H58" s="289" t="s">
        <v>668</v>
      </c>
      <c r="I58" s="290" t="s">
        <v>669</v>
      </c>
      <c r="J58" s="275" t="s">
        <v>123</v>
      </c>
      <c r="K58" s="275" t="s">
        <v>662</v>
      </c>
      <c r="L58" s="289" t="s">
        <v>670</v>
      </c>
      <c r="M58" s="274">
        <v>1</v>
      </c>
      <c r="N58" s="274">
        <v>2</v>
      </c>
      <c r="O58" s="306">
        <f t="shared" si="8"/>
        <v>2</v>
      </c>
      <c r="P58" s="274">
        <v>10</v>
      </c>
      <c r="Q58" s="306">
        <f t="shared" si="5"/>
        <v>20</v>
      </c>
      <c r="R58" s="306" t="str">
        <f t="shared" si="9"/>
        <v>4</v>
      </c>
      <c r="S58" s="270" t="str">
        <f t="shared" si="7"/>
        <v>RIESGO ACEPTABLE</v>
      </c>
      <c r="T58" s="274" t="s">
        <v>123</v>
      </c>
      <c r="U58" s="274" t="s">
        <v>123</v>
      </c>
      <c r="V58" s="274" t="s">
        <v>123</v>
      </c>
      <c r="W58" s="274" t="s">
        <v>664</v>
      </c>
      <c r="X58" s="274" t="s">
        <v>123</v>
      </c>
    </row>
    <row r="59" spans="1:24" s="319" customFormat="1" ht="111" hidden="1" customHeight="1">
      <c r="A59" s="271">
        <v>56</v>
      </c>
      <c r="B59" s="1030"/>
      <c r="C59" s="1030"/>
      <c r="D59" s="1064"/>
      <c r="E59" s="271" t="s">
        <v>116</v>
      </c>
      <c r="F59" s="286" t="s">
        <v>301</v>
      </c>
      <c r="G59" s="299" t="s">
        <v>428</v>
      </c>
      <c r="H59" s="289" t="s">
        <v>671</v>
      </c>
      <c r="I59" s="290" t="s">
        <v>537</v>
      </c>
      <c r="J59" s="275" t="s">
        <v>123</v>
      </c>
      <c r="K59" s="275" t="s">
        <v>662</v>
      </c>
      <c r="L59" s="289" t="s">
        <v>670</v>
      </c>
      <c r="M59" s="274">
        <v>2</v>
      </c>
      <c r="N59" s="274">
        <v>3</v>
      </c>
      <c r="O59" s="306">
        <f t="shared" si="8"/>
        <v>6</v>
      </c>
      <c r="P59" s="274">
        <v>60</v>
      </c>
      <c r="Q59" s="306">
        <f t="shared" si="5"/>
        <v>360</v>
      </c>
      <c r="R59" s="306" t="str">
        <f t="shared" si="9"/>
        <v>2</v>
      </c>
      <c r="S59" s="270" t="str">
        <f t="shared" si="7"/>
        <v>RIESGO ACEPTABLE CON CONTROL ESPECIFICO</v>
      </c>
      <c r="T59" s="274" t="s">
        <v>123</v>
      </c>
      <c r="U59" s="274" t="s">
        <v>123</v>
      </c>
      <c r="V59" s="274" t="s">
        <v>123</v>
      </c>
      <c r="W59" s="274" t="s">
        <v>664</v>
      </c>
      <c r="X59" s="274" t="s">
        <v>123</v>
      </c>
    </row>
    <row r="60" spans="1:24" s="319" customFormat="1" ht="111" hidden="1" customHeight="1">
      <c r="A60" s="271">
        <v>57</v>
      </c>
      <c r="B60" s="1030"/>
      <c r="C60" s="1030"/>
      <c r="D60" s="1064"/>
      <c r="E60" s="271" t="s">
        <v>116</v>
      </c>
      <c r="F60" s="286" t="s">
        <v>499</v>
      </c>
      <c r="G60" s="299" t="s">
        <v>500</v>
      </c>
      <c r="H60" s="289" t="s">
        <v>672</v>
      </c>
      <c r="I60" s="290" t="s">
        <v>501</v>
      </c>
      <c r="J60" s="275" t="s">
        <v>123</v>
      </c>
      <c r="K60" s="275" t="s">
        <v>662</v>
      </c>
      <c r="L60" s="289" t="s">
        <v>673</v>
      </c>
      <c r="M60" s="274">
        <v>1</v>
      </c>
      <c r="N60" s="274">
        <v>2</v>
      </c>
      <c r="O60" s="306">
        <f t="shared" si="8"/>
        <v>2</v>
      </c>
      <c r="P60" s="274">
        <v>10</v>
      </c>
      <c r="Q60" s="306">
        <f t="shared" si="5"/>
        <v>20</v>
      </c>
      <c r="R60" s="306" t="str">
        <f t="shared" si="9"/>
        <v>4</v>
      </c>
      <c r="S60" s="270" t="str">
        <f t="shared" si="7"/>
        <v>RIESGO ACEPTABLE</v>
      </c>
      <c r="T60" s="274" t="s">
        <v>123</v>
      </c>
      <c r="U60" s="274" t="s">
        <v>123</v>
      </c>
      <c r="V60" s="274" t="s">
        <v>123</v>
      </c>
      <c r="W60" s="274" t="s">
        <v>664</v>
      </c>
      <c r="X60" s="274" t="s">
        <v>123</v>
      </c>
    </row>
    <row r="61" spans="1:24" s="319" customFormat="1" ht="111" hidden="1" customHeight="1">
      <c r="A61" s="271">
        <v>58</v>
      </c>
      <c r="B61" s="1030"/>
      <c r="C61" s="1030"/>
      <c r="D61" s="1064"/>
      <c r="E61" s="271" t="s">
        <v>116</v>
      </c>
      <c r="F61" s="286" t="s">
        <v>499</v>
      </c>
      <c r="G61" s="299" t="s">
        <v>500</v>
      </c>
      <c r="H61" s="289" t="s">
        <v>674</v>
      </c>
      <c r="I61" s="290" t="s">
        <v>501</v>
      </c>
      <c r="J61" s="275" t="s">
        <v>123</v>
      </c>
      <c r="K61" s="275" t="s">
        <v>662</v>
      </c>
      <c r="L61" s="289" t="s">
        <v>675</v>
      </c>
      <c r="M61" s="274">
        <v>1</v>
      </c>
      <c r="N61" s="274">
        <v>2</v>
      </c>
      <c r="O61" s="306">
        <f t="shared" si="8"/>
        <v>2</v>
      </c>
      <c r="P61" s="274">
        <v>10</v>
      </c>
      <c r="Q61" s="306">
        <f t="shared" si="5"/>
        <v>20</v>
      </c>
      <c r="R61" s="306" t="str">
        <f t="shared" si="9"/>
        <v>4</v>
      </c>
      <c r="S61" s="270" t="str">
        <f t="shared" si="7"/>
        <v>RIESGO ACEPTABLE</v>
      </c>
      <c r="T61" s="274" t="s">
        <v>123</v>
      </c>
      <c r="U61" s="274" t="s">
        <v>123</v>
      </c>
      <c r="V61" s="274" t="s">
        <v>123</v>
      </c>
      <c r="W61" s="274" t="s">
        <v>664</v>
      </c>
      <c r="X61" s="274" t="s">
        <v>123</v>
      </c>
    </row>
    <row r="62" spans="1:24" s="319" customFormat="1" ht="111" hidden="1" customHeight="1">
      <c r="A62" s="271">
        <v>59</v>
      </c>
      <c r="B62" s="1030"/>
      <c r="C62" s="1030"/>
      <c r="D62" s="1064"/>
      <c r="E62" s="271" t="s">
        <v>116</v>
      </c>
      <c r="F62" s="286" t="s">
        <v>312</v>
      </c>
      <c r="G62" s="299" t="s">
        <v>323</v>
      </c>
      <c r="H62" s="289" t="s">
        <v>676</v>
      </c>
      <c r="I62" s="290" t="s">
        <v>677</v>
      </c>
      <c r="J62" s="275" t="s">
        <v>123</v>
      </c>
      <c r="K62" s="275" t="s">
        <v>662</v>
      </c>
      <c r="L62" s="289" t="s">
        <v>678</v>
      </c>
      <c r="M62" s="274">
        <v>1</v>
      </c>
      <c r="N62" s="274">
        <v>2</v>
      </c>
      <c r="O62" s="306">
        <f t="shared" si="8"/>
        <v>2</v>
      </c>
      <c r="P62" s="274">
        <v>10</v>
      </c>
      <c r="Q62" s="306">
        <f t="shared" si="5"/>
        <v>20</v>
      </c>
      <c r="R62" s="306" t="str">
        <f t="shared" si="9"/>
        <v>4</v>
      </c>
      <c r="S62" s="270" t="str">
        <f t="shared" si="7"/>
        <v>RIESGO ACEPTABLE</v>
      </c>
      <c r="T62" s="274" t="s">
        <v>123</v>
      </c>
      <c r="U62" s="274" t="s">
        <v>123</v>
      </c>
      <c r="V62" s="274" t="s">
        <v>123</v>
      </c>
      <c r="W62" s="274" t="s">
        <v>664</v>
      </c>
      <c r="X62" s="274" t="s">
        <v>123</v>
      </c>
    </row>
    <row r="63" spans="1:24" s="319" customFormat="1" ht="111" hidden="1" customHeight="1">
      <c r="A63" s="271">
        <v>60</v>
      </c>
      <c r="B63" s="1030"/>
      <c r="C63" s="1030"/>
      <c r="D63" s="1041"/>
      <c r="E63" s="271" t="s">
        <v>116</v>
      </c>
      <c r="F63" s="286" t="s">
        <v>499</v>
      </c>
      <c r="G63" s="299" t="s">
        <v>567</v>
      </c>
      <c r="H63" s="289" t="s">
        <v>679</v>
      </c>
      <c r="I63" s="290" t="s">
        <v>569</v>
      </c>
      <c r="J63" s="275" t="s">
        <v>123</v>
      </c>
      <c r="K63" s="275" t="s">
        <v>662</v>
      </c>
      <c r="L63" s="289" t="s">
        <v>675</v>
      </c>
      <c r="M63" s="274">
        <v>1</v>
      </c>
      <c r="N63" s="274">
        <v>2</v>
      </c>
      <c r="O63" s="306">
        <f t="shared" si="8"/>
        <v>2</v>
      </c>
      <c r="P63" s="274">
        <v>10</v>
      </c>
      <c r="Q63" s="306">
        <f t="shared" si="5"/>
        <v>20</v>
      </c>
      <c r="R63" s="306" t="str">
        <f t="shared" si="9"/>
        <v>4</v>
      </c>
      <c r="S63" s="270" t="str">
        <f t="shared" si="7"/>
        <v>RIESGO ACEPTABLE</v>
      </c>
      <c r="T63" s="274" t="s">
        <v>123</v>
      </c>
      <c r="U63" s="274" t="s">
        <v>123</v>
      </c>
      <c r="V63" s="274" t="s">
        <v>123</v>
      </c>
      <c r="W63" s="274" t="s">
        <v>664</v>
      </c>
      <c r="X63" s="274" t="s">
        <v>123</v>
      </c>
    </row>
    <row r="64" spans="1:24" s="319" customFormat="1" ht="111" hidden="1" customHeight="1">
      <c r="A64" s="271">
        <v>61</v>
      </c>
      <c r="B64" s="1030"/>
      <c r="C64" s="1030"/>
      <c r="D64" s="1040" t="s">
        <v>680</v>
      </c>
      <c r="E64" s="271" t="s">
        <v>116</v>
      </c>
      <c r="F64" s="286" t="s">
        <v>681</v>
      </c>
      <c r="G64" s="299" t="s">
        <v>417</v>
      </c>
      <c r="H64" s="289" t="s">
        <v>682</v>
      </c>
      <c r="I64" s="290" t="s">
        <v>683</v>
      </c>
      <c r="J64" s="275" t="s">
        <v>123</v>
      </c>
      <c r="K64" s="275" t="s">
        <v>684</v>
      </c>
      <c r="L64" s="289" t="s">
        <v>685</v>
      </c>
      <c r="M64" s="274">
        <v>2</v>
      </c>
      <c r="N64" s="274">
        <v>1</v>
      </c>
      <c r="O64" s="306">
        <f t="shared" si="8"/>
        <v>2</v>
      </c>
      <c r="P64" s="274">
        <v>10</v>
      </c>
      <c r="Q64" s="306">
        <f t="shared" si="5"/>
        <v>20</v>
      </c>
      <c r="R64" s="306" t="str">
        <f t="shared" si="9"/>
        <v>4</v>
      </c>
      <c r="S64" s="270" t="str">
        <f t="shared" si="7"/>
        <v>RIESGO ACEPTABLE</v>
      </c>
      <c r="T64" s="274" t="s">
        <v>123</v>
      </c>
      <c r="U64" s="274" t="s">
        <v>123</v>
      </c>
      <c r="V64" s="274" t="s">
        <v>123</v>
      </c>
      <c r="W64" s="274" t="s">
        <v>686</v>
      </c>
      <c r="X64" s="274" t="s">
        <v>123</v>
      </c>
    </row>
    <row r="65" spans="1:24" s="319" customFormat="1" ht="111" hidden="1" customHeight="1">
      <c r="A65" s="271">
        <v>62</v>
      </c>
      <c r="B65" s="1030"/>
      <c r="C65" s="1030"/>
      <c r="D65" s="1064"/>
      <c r="E65" s="271" t="s">
        <v>116</v>
      </c>
      <c r="F65" s="286" t="s">
        <v>597</v>
      </c>
      <c r="G65" s="299" t="s">
        <v>598</v>
      </c>
      <c r="H65" s="289" t="s">
        <v>687</v>
      </c>
      <c r="I65" s="290" t="s">
        <v>688</v>
      </c>
      <c r="J65" s="275" t="s">
        <v>123</v>
      </c>
      <c r="K65" s="275" t="s">
        <v>689</v>
      </c>
      <c r="L65" s="289" t="s">
        <v>123</v>
      </c>
      <c r="M65" s="274">
        <v>2</v>
      </c>
      <c r="N65" s="274">
        <v>1</v>
      </c>
      <c r="O65" s="306">
        <f t="shared" si="8"/>
        <v>2</v>
      </c>
      <c r="P65" s="274">
        <v>25</v>
      </c>
      <c r="Q65" s="306">
        <f t="shared" si="5"/>
        <v>50</v>
      </c>
      <c r="R65" s="306" t="str">
        <f t="shared" si="9"/>
        <v>3</v>
      </c>
      <c r="S65" s="270" t="str">
        <f t="shared" si="7"/>
        <v>RIESGO MEJORABLE</v>
      </c>
      <c r="T65" s="274" t="s">
        <v>123</v>
      </c>
      <c r="U65" s="274" t="s">
        <v>123</v>
      </c>
      <c r="V65" s="274" t="s">
        <v>123</v>
      </c>
      <c r="W65" s="274" t="s">
        <v>686</v>
      </c>
      <c r="X65" s="274" t="s">
        <v>123</v>
      </c>
    </row>
    <row r="66" spans="1:24" s="319" customFormat="1" ht="111" hidden="1" customHeight="1">
      <c r="A66" s="271">
        <v>63</v>
      </c>
      <c r="B66" s="1030"/>
      <c r="C66" s="1030"/>
      <c r="D66" s="1064"/>
      <c r="E66" s="271" t="s">
        <v>116</v>
      </c>
      <c r="F66" s="286" t="s">
        <v>601</v>
      </c>
      <c r="G66" s="299" t="s">
        <v>410</v>
      </c>
      <c r="H66" s="289" t="s">
        <v>690</v>
      </c>
      <c r="I66" s="290" t="s">
        <v>691</v>
      </c>
      <c r="J66" s="275" t="s">
        <v>123</v>
      </c>
      <c r="K66" s="275" t="s">
        <v>692</v>
      </c>
      <c r="L66" s="289" t="s">
        <v>414</v>
      </c>
      <c r="M66" s="274">
        <v>1</v>
      </c>
      <c r="N66" s="274">
        <v>2</v>
      </c>
      <c r="O66" s="306">
        <f t="shared" si="8"/>
        <v>2</v>
      </c>
      <c r="P66" s="274">
        <v>10</v>
      </c>
      <c r="Q66" s="306">
        <f t="shared" si="5"/>
        <v>20</v>
      </c>
      <c r="R66" s="306" t="str">
        <f t="shared" si="9"/>
        <v>4</v>
      </c>
      <c r="S66" s="270" t="str">
        <f t="shared" si="7"/>
        <v>RIESGO ACEPTABLE</v>
      </c>
      <c r="T66" s="274" t="s">
        <v>123</v>
      </c>
      <c r="U66" s="274" t="s">
        <v>123</v>
      </c>
      <c r="V66" s="274" t="s">
        <v>123</v>
      </c>
      <c r="W66" s="274" t="s">
        <v>686</v>
      </c>
      <c r="X66" s="274" t="s">
        <v>123</v>
      </c>
    </row>
    <row r="67" spans="1:24" s="319" customFormat="1" ht="111" hidden="1" customHeight="1">
      <c r="A67" s="271">
        <v>64</v>
      </c>
      <c r="B67" s="1030"/>
      <c r="C67" s="1030"/>
      <c r="D67" s="1041"/>
      <c r="E67" s="271" t="s">
        <v>116</v>
      </c>
      <c r="F67" s="286" t="s">
        <v>499</v>
      </c>
      <c r="G67" s="299" t="s">
        <v>567</v>
      </c>
      <c r="H67" s="289" t="s">
        <v>693</v>
      </c>
      <c r="I67" s="290" t="s">
        <v>569</v>
      </c>
      <c r="J67" s="275" t="s">
        <v>123</v>
      </c>
      <c r="K67" s="275" t="s">
        <v>694</v>
      </c>
      <c r="L67" s="289" t="s">
        <v>675</v>
      </c>
      <c r="M67" s="274">
        <v>1</v>
      </c>
      <c r="N67" s="274">
        <v>2</v>
      </c>
      <c r="O67" s="306">
        <f t="shared" si="8"/>
        <v>2</v>
      </c>
      <c r="P67" s="274">
        <v>10</v>
      </c>
      <c r="Q67" s="306">
        <f t="shared" si="5"/>
        <v>20</v>
      </c>
      <c r="R67" s="306" t="str">
        <f t="shared" si="9"/>
        <v>4</v>
      </c>
      <c r="S67" s="270" t="str">
        <f t="shared" si="7"/>
        <v>RIESGO ACEPTABLE</v>
      </c>
      <c r="T67" s="274" t="s">
        <v>123</v>
      </c>
      <c r="U67" s="274" t="s">
        <v>123</v>
      </c>
      <c r="V67" s="274" t="s">
        <v>123</v>
      </c>
      <c r="W67" s="274" t="s">
        <v>686</v>
      </c>
      <c r="X67" s="274" t="s">
        <v>123</v>
      </c>
    </row>
    <row r="68" spans="1:24" s="319" customFormat="1" ht="111" hidden="1" customHeight="1">
      <c r="A68" s="271">
        <v>65</v>
      </c>
      <c r="B68" s="1030"/>
      <c r="C68" s="1030"/>
      <c r="D68" s="323" t="s">
        <v>695</v>
      </c>
      <c r="E68" s="271" t="s">
        <v>385</v>
      </c>
      <c r="F68" s="286" t="s">
        <v>616</v>
      </c>
      <c r="G68" s="299" t="s">
        <v>617</v>
      </c>
      <c r="H68" s="289" t="s">
        <v>696</v>
      </c>
      <c r="I68" s="290" t="s">
        <v>697</v>
      </c>
      <c r="J68" s="275" t="s">
        <v>123</v>
      </c>
      <c r="K68" s="275" t="s">
        <v>662</v>
      </c>
      <c r="L68" s="289" t="s">
        <v>123</v>
      </c>
      <c r="M68" s="274">
        <v>1</v>
      </c>
      <c r="N68" s="274">
        <v>1</v>
      </c>
      <c r="O68" s="306">
        <f t="shared" si="8"/>
        <v>1</v>
      </c>
      <c r="P68" s="274">
        <v>10</v>
      </c>
      <c r="Q68" s="306">
        <f t="shared" ref="Q68:Q99" si="10">O68*P68</f>
        <v>10</v>
      </c>
      <c r="R68" s="306" t="str">
        <f t="shared" si="9"/>
        <v>4</v>
      </c>
      <c r="S68" s="270" t="str">
        <f t="shared" ref="S68:S99" si="11">IF(AND(Q68&gt;=0,Q68&lt;=20),"RIESGO ACEPTABLE",IF(AND(Q68&gt;=40,Q68&lt;=120),"RIESGO MEJORABLE",IF(AND(Q68&gt;=150,Q68&lt;=500),"RIESGO ACEPTABLE CON CONTROL ESPECIFICO",IF(AND(Q68&gt;=600,Q68&lt;=4000),"RIESGO NO ACEPTABLE"))))</f>
        <v>RIESGO ACEPTABLE</v>
      </c>
      <c r="T68" s="274" t="s">
        <v>123</v>
      </c>
      <c r="U68" s="274" t="s">
        <v>123</v>
      </c>
      <c r="V68" s="274" t="s">
        <v>123</v>
      </c>
      <c r="W68" s="274" t="s">
        <v>664</v>
      </c>
      <c r="X68" s="274" t="s">
        <v>123</v>
      </c>
    </row>
    <row r="69" spans="1:24" s="319" customFormat="1" ht="111" hidden="1" customHeight="1">
      <c r="A69" s="271">
        <v>66</v>
      </c>
      <c r="B69" s="1030"/>
      <c r="C69" s="1030"/>
      <c r="D69" s="698" t="s">
        <v>698</v>
      </c>
      <c r="E69" s="271" t="s">
        <v>116</v>
      </c>
      <c r="F69" s="286" t="s">
        <v>301</v>
      </c>
      <c r="G69" s="299" t="s">
        <v>302</v>
      </c>
      <c r="H69" s="289" t="s">
        <v>303</v>
      </c>
      <c r="I69" s="275" t="s">
        <v>304</v>
      </c>
      <c r="J69" s="275" t="s">
        <v>699</v>
      </c>
      <c r="K69" s="275" t="s">
        <v>645</v>
      </c>
      <c r="L69" s="289" t="s">
        <v>700</v>
      </c>
      <c r="M69" s="271">
        <v>2</v>
      </c>
      <c r="N69" s="271">
        <v>1</v>
      </c>
      <c r="O69" s="271">
        <f t="shared" ref="O69:O100" si="12">M69*N69</f>
        <v>2</v>
      </c>
      <c r="P69" s="268">
        <v>10</v>
      </c>
      <c r="Q69" s="271">
        <f t="shared" si="10"/>
        <v>20</v>
      </c>
      <c r="R69" s="270" t="str">
        <f t="shared" ref="R69:R100" si="13">IF(AND(Q69&gt;=0,Q69&lt;=20),"IV",IF(AND(Q69&lt;=120,Q69&gt;=40),"III",IF(AND(Q69&gt;=150,Q69&lt;=500),"II",IF(AND(Q69&gt;=600,Q69&lt;=4000),"I"))))</f>
        <v>IV</v>
      </c>
      <c r="S69" s="270" t="str">
        <f t="shared" si="11"/>
        <v>RIESGO ACEPTABLE</v>
      </c>
      <c r="T69" s="268" t="s">
        <v>308</v>
      </c>
      <c r="U69" s="268" t="s">
        <v>308</v>
      </c>
      <c r="V69" s="295" t="s">
        <v>309</v>
      </c>
      <c r="W69" s="295" t="s">
        <v>701</v>
      </c>
      <c r="X69" s="268" t="s">
        <v>311</v>
      </c>
    </row>
    <row r="70" spans="1:24" s="319" customFormat="1" ht="111" hidden="1" customHeight="1">
      <c r="A70" s="271">
        <v>67</v>
      </c>
      <c r="B70" s="1030"/>
      <c r="C70" s="1030"/>
      <c r="D70" s="698"/>
      <c r="E70" s="271" t="s">
        <v>116</v>
      </c>
      <c r="F70" s="286" t="s">
        <v>344</v>
      </c>
      <c r="G70" s="299" t="s">
        <v>457</v>
      </c>
      <c r="H70" s="289" t="s">
        <v>587</v>
      </c>
      <c r="I70" s="290" t="s">
        <v>494</v>
      </c>
      <c r="J70" s="275" t="s">
        <v>123</v>
      </c>
      <c r="K70" s="275" t="s">
        <v>702</v>
      </c>
      <c r="L70" s="289" t="s">
        <v>588</v>
      </c>
      <c r="M70" s="271">
        <v>2</v>
      </c>
      <c r="N70" s="271">
        <v>1</v>
      </c>
      <c r="O70" s="271">
        <f t="shared" si="12"/>
        <v>2</v>
      </c>
      <c r="P70" s="268">
        <v>10</v>
      </c>
      <c r="Q70" s="271">
        <f t="shared" si="10"/>
        <v>20</v>
      </c>
      <c r="R70" s="270" t="str">
        <f t="shared" si="13"/>
        <v>IV</v>
      </c>
      <c r="S70" s="270" t="str">
        <f t="shared" si="11"/>
        <v>RIESGO ACEPTABLE</v>
      </c>
      <c r="T70" s="268" t="s">
        <v>308</v>
      </c>
      <c r="U70" s="268" t="s">
        <v>308</v>
      </c>
      <c r="V70" s="268" t="s">
        <v>308</v>
      </c>
      <c r="W70" s="268" t="s">
        <v>308</v>
      </c>
      <c r="X70" s="268" t="s">
        <v>308</v>
      </c>
    </row>
    <row r="71" spans="1:24" s="319" customFormat="1" ht="111" hidden="1" customHeight="1">
      <c r="A71" s="271">
        <v>68</v>
      </c>
      <c r="B71" s="1030"/>
      <c r="C71" s="1030"/>
      <c r="D71" s="698"/>
      <c r="E71" s="271" t="s">
        <v>116</v>
      </c>
      <c r="F71" s="286" t="s">
        <v>338</v>
      </c>
      <c r="G71" s="299" t="s">
        <v>339</v>
      </c>
      <c r="H71" s="289" t="s">
        <v>340</v>
      </c>
      <c r="I71" s="290" t="s">
        <v>341</v>
      </c>
      <c r="J71" s="275" t="s">
        <v>316</v>
      </c>
      <c r="K71" s="275" t="s">
        <v>316</v>
      </c>
      <c r="L71" s="289" t="s">
        <v>342</v>
      </c>
      <c r="M71" s="266">
        <v>2</v>
      </c>
      <c r="N71" s="266">
        <v>3</v>
      </c>
      <c r="O71" s="266">
        <f t="shared" si="12"/>
        <v>6</v>
      </c>
      <c r="P71" s="266">
        <v>10</v>
      </c>
      <c r="Q71" s="271">
        <f t="shared" si="10"/>
        <v>60</v>
      </c>
      <c r="R71" s="270" t="str">
        <f t="shared" si="13"/>
        <v>III</v>
      </c>
      <c r="S71" s="270" t="str">
        <f t="shared" si="11"/>
        <v>RIESGO MEJORABLE</v>
      </c>
      <c r="T71" s="268" t="s">
        <v>308</v>
      </c>
      <c r="U71" s="268" t="s">
        <v>308</v>
      </c>
      <c r="V71" s="268" t="s">
        <v>322</v>
      </c>
      <c r="W71" s="283" t="s">
        <v>343</v>
      </c>
      <c r="X71" s="268" t="s">
        <v>322</v>
      </c>
    </row>
    <row r="72" spans="1:24" s="319" customFormat="1" ht="111" hidden="1" customHeight="1">
      <c r="A72" s="271">
        <v>69</v>
      </c>
      <c r="B72" s="1030"/>
      <c r="C72" s="1030"/>
      <c r="D72" s="698"/>
      <c r="E72" s="271" t="s">
        <v>703</v>
      </c>
      <c r="F72" s="1049" t="s">
        <v>356</v>
      </c>
      <c r="G72" s="299" t="s">
        <v>704</v>
      </c>
      <c r="H72" s="289" t="s">
        <v>705</v>
      </c>
      <c r="I72" s="290" t="s">
        <v>706</v>
      </c>
      <c r="J72" s="275" t="s">
        <v>707</v>
      </c>
      <c r="K72" s="275" t="s">
        <v>708</v>
      </c>
      <c r="L72" s="289" t="s">
        <v>709</v>
      </c>
      <c r="M72" s="271">
        <v>2</v>
      </c>
      <c r="N72" s="271">
        <v>2</v>
      </c>
      <c r="O72" s="271">
        <f t="shared" si="12"/>
        <v>4</v>
      </c>
      <c r="P72" s="268">
        <v>10</v>
      </c>
      <c r="Q72" s="271">
        <f t="shared" si="10"/>
        <v>40</v>
      </c>
      <c r="R72" s="270" t="str">
        <f t="shared" si="13"/>
        <v>III</v>
      </c>
      <c r="S72" s="270" t="str">
        <f t="shared" si="11"/>
        <v>RIESGO MEJORABLE</v>
      </c>
      <c r="T72" s="268" t="s">
        <v>308</v>
      </c>
      <c r="U72" s="268" t="s">
        <v>308</v>
      </c>
      <c r="V72" s="268" t="s">
        <v>308</v>
      </c>
      <c r="W72" s="268" t="s">
        <v>710</v>
      </c>
      <c r="X72" s="268" t="s">
        <v>308</v>
      </c>
    </row>
    <row r="73" spans="1:24" s="319" customFormat="1" ht="111" hidden="1" customHeight="1">
      <c r="A73" s="271">
        <v>70</v>
      </c>
      <c r="B73" s="1030"/>
      <c r="C73" s="1030"/>
      <c r="D73" s="698"/>
      <c r="E73" s="271" t="s">
        <v>116</v>
      </c>
      <c r="F73" s="1051"/>
      <c r="G73" s="299" t="s">
        <v>369</v>
      </c>
      <c r="H73" s="289" t="s">
        <v>370</v>
      </c>
      <c r="I73" s="290" t="s">
        <v>371</v>
      </c>
      <c r="J73" s="275" t="s">
        <v>326</v>
      </c>
      <c r="K73" s="275" t="s">
        <v>649</v>
      </c>
      <c r="L73" s="289" t="s">
        <v>326</v>
      </c>
      <c r="M73" s="271">
        <v>4</v>
      </c>
      <c r="N73" s="271">
        <v>1</v>
      </c>
      <c r="O73" s="271">
        <f t="shared" si="12"/>
        <v>4</v>
      </c>
      <c r="P73" s="268">
        <v>10</v>
      </c>
      <c r="Q73" s="271">
        <f t="shared" si="10"/>
        <v>40</v>
      </c>
      <c r="R73" s="270" t="str">
        <f t="shared" si="13"/>
        <v>III</v>
      </c>
      <c r="S73" s="270" t="str">
        <f t="shared" si="11"/>
        <v>RIESGO MEJORABLE</v>
      </c>
      <c r="T73" s="268" t="s">
        <v>308</v>
      </c>
      <c r="U73" s="268" t="s">
        <v>308</v>
      </c>
      <c r="V73" s="268" t="s">
        <v>308</v>
      </c>
      <c r="W73" s="268" t="s">
        <v>373</v>
      </c>
      <c r="X73" s="268" t="s">
        <v>308</v>
      </c>
    </row>
    <row r="74" spans="1:24" s="319" customFormat="1" ht="339.75" customHeight="1">
      <c r="A74" s="271">
        <v>71</v>
      </c>
      <c r="B74" s="1032"/>
      <c r="C74" s="1032"/>
      <c r="D74" s="1073"/>
      <c r="E74" s="271" t="s">
        <v>116</v>
      </c>
      <c r="F74" s="277" t="s">
        <v>475</v>
      </c>
      <c r="G74" s="561" t="s">
        <v>476</v>
      </c>
      <c r="H74" s="289" t="s">
        <v>711</v>
      </c>
      <c r="I74" s="290" t="s">
        <v>478</v>
      </c>
      <c r="J74" s="275" t="s">
        <v>123</v>
      </c>
      <c r="K74" s="268" t="s">
        <v>712</v>
      </c>
      <c r="L74" s="289" t="s">
        <v>480</v>
      </c>
      <c r="M74" s="271">
        <v>1</v>
      </c>
      <c r="N74" s="271">
        <v>1</v>
      </c>
      <c r="O74" s="271">
        <f t="shared" si="12"/>
        <v>1</v>
      </c>
      <c r="P74" s="268">
        <v>10</v>
      </c>
      <c r="Q74" s="271">
        <f t="shared" si="10"/>
        <v>10</v>
      </c>
      <c r="R74" s="270" t="str">
        <f t="shared" si="13"/>
        <v>IV</v>
      </c>
      <c r="S74" s="270" t="str">
        <f t="shared" si="11"/>
        <v>RIESGO ACEPTABLE</v>
      </c>
      <c r="T74" s="268" t="s">
        <v>308</v>
      </c>
      <c r="U74" s="268" t="s">
        <v>308</v>
      </c>
      <c r="V74" s="268" t="s">
        <v>713</v>
      </c>
      <c r="W74" s="268" t="s">
        <v>714</v>
      </c>
      <c r="X74" s="268" t="s">
        <v>308</v>
      </c>
    </row>
    <row r="75" spans="1:24" s="319" customFormat="1" ht="156" hidden="1" customHeight="1">
      <c r="A75" s="271">
        <v>72</v>
      </c>
      <c r="B75" s="1030" t="s">
        <v>715</v>
      </c>
      <c r="C75" s="1028" t="s">
        <v>716</v>
      </c>
      <c r="D75" s="698" t="s">
        <v>717</v>
      </c>
      <c r="E75" s="271" t="s">
        <v>116</v>
      </c>
      <c r="F75" s="1055" t="s">
        <v>301</v>
      </c>
      <c r="G75" s="1047" t="s">
        <v>398</v>
      </c>
      <c r="H75" s="275" t="s">
        <v>303</v>
      </c>
      <c r="I75" s="275" t="s">
        <v>304</v>
      </c>
      <c r="J75" s="275" t="s">
        <v>644</v>
      </c>
      <c r="K75" s="275" t="s">
        <v>645</v>
      </c>
      <c r="L75" s="275" t="s">
        <v>488</v>
      </c>
      <c r="M75" s="266">
        <v>2</v>
      </c>
      <c r="N75" s="266">
        <v>1</v>
      </c>
      <c r="O75" s="266">
        <f t="shared" si="12"/>
        <v>2</v>
      </c>
      <c r="P75" s="266">
        <v>10</v>
      </c>
      <c r="Q75" s="271">
        <f t="shared" si="10"/>
        <v>20</v>
      </c>
      <c r="R75" s="270" t="str">
        <f t="shared" si="13"/>
        <v>IV</v>
      </c>
      <c r="S75" s="270" t="str">
        <f t="shared" si="11"/>
        <v>RIESGO ACEPTABLE</v>
      </c>
      <c r="T75" s="268" t="s">
        <v>308</v>
      </c>
      <c r="U75" s="268" t="s">
        <v>308</v>
      </c>
      <c r="V75" s="295" t="s">
        <v>309</v>
      </c>
      <c r="W75" s="295" t="s">
        <v>310</v>
      </c>
      <c r="X75" s="268" t="s">
        <v>311</v>
      </c>
    </row>
    <row r="76" spans="1:24" s="319" customFormat="1" ht="111" hidden="1" customHeight="1">
      <c r="A76" s="271">
        <v>73</v>
      </c>
      <c r="B76" s="1030"/>
      <c r="C76" s="1028"/>
      <c r="D76" s="698"/>
      <c r="E76" s="321" t="s">
        <v>116</v>
      </c>
      <c r="F76" s="1056"/>
      <c r="G76" s="1048"/>
      <c r="H76" s="275" t="s">
        <v>489</v>
      </c>
      <c r="I76" s="275" t="s">
        <v>400</v>
      </c>
      <c r="J76" s="275" t="s">
        <v>123</v>
      </c>
      <c r="K76" s="275" t="s">
        <v>490</v>
      </c>
      <c r="L76" s="275" t="s">
        <v>491</v>
      </c>
      <c r="M76" s="266">
        <v>2</v>
      </c>
      <c r="N76" s="266">
        <v>1</v>
      </c>
      <c r="O76" s="266">
        <f t="shared" si="12"/>
        <v>2</v>
      </c>
      <c r="P76" s="266">
        <v>10</v>
      </c>
      <c r="Q76" s="271">
        <f t="shared" si="10"/>
        <v>20</v>
      </c>
      <c r="R76" s="270" t="str">
        <f t="shared" si="13"/>
        <v>IV</v>
      </c>
      <c r="S76" s="270" t="str">
        <f t="shared" si="11"/>
        <v>RIESGO ACEPTABLE</v>
      </c>
      <c r="T76" s="274" t="s">
        <v>123</v>
      </c>
      <c r="U76" s="274" t="s">
        <v>123</v>
      </c>
      <c r="V76" s="274" t="s">
        <v>123</v>
      </c>
      <c r="W76" s="274" t="s">
        <v>492</v>
      </c>
      <c r="X76" s="274" t="s">
        <v>123</v>
      </c>
    </row>
    <row r="77" spans="1:24" s="319" customFormat="1" ht="111" hidden="1" customHeight="1">
      <c r="A77" s="271">
        <v>74</v>
      </c>
      <c r="B77" s="1030"/>
      <c r="C77" s="1028"/>
      <c r="D77" s="698"/>
      <c r="E77" s="271" t="s">
        <v>116</v>
      </c>
      <c r="F77" s="1036" t="s">
        <v>312</v>
      </c>
      <c r="G77" s="300" t="s">
        <v>313</v>
      </c>
      <c r="H77" s="290" t="s">
        <v>314</v>
      </c>
      <c r="I77" s="290" t="s">
        <v>315</v>
      </c>
      <c r="J77" s="275" t="s">
        <v>316</v>
      </c>
      <c r="K77" s="275" t="s">
        <v>317</v>
      </c>
      <c r="L77" s="290" t="s">
        <v>318</v>
      </c>
      <c r="M77" s="266">
        <v>2</v>
      </c>
      <c r="N77" s="266">
        <v>2</v>
      </c>
      <c r="O77" s="266">
        <f t="shared" si="12"/>
        <v>4</v>
      </c>
      <c r="P77" s="266">
        <v>25</v>
      </c>
      <c r="Q77" s="271">
        <f t="shared" si="10"/>
        <v>100</v>
      </c>
      <c r="R77" s="270" t="str">
        <f t="shared" si="13"/>
        <v>III</v>
      </c>
      <c r="S77" s="270" t="str">
        <f t="shared" si="11"/>
        <v>RIESGO MEJORABLE</v>
      </c>
      <c r="T77" s="288" t="s">
        <v>319</v>
      </c>
      <c r="U77" s="288" t="s">
        <v>319</v>
      </c>
      <c r="V77" s="294" t="s">
        <v>320</v>
      </c>
      <c r="W77" s="293" t="s">
        <v>321</v>
      </c>
      <c r="X77" s="268" t="s">
        <v>322</v>
      </c>
    </row>
    <row r="78" spans="1:24" s="319" customFormat="1" ht="111" hidden="1" customHeight="1">
      <c r="A78" s="271">
        <v>75</v>
      </c>
      <c r="B78" s="1030"/>
      <c r="C78" s="1028"/>
      <c r="D78" s="698"/>
      <c r="E78" s="271" t="s">
        <v>116</v>
      </c>
      <c r="F78" s="1036"/>
      <c r="G78" s="292" t="s">
        <v>323</v>
      </c>
      <c r="H78" s="290" t="s">
        <v>324</v>
      </c>
      <c r="I78" s="290" t="s">
        <v>325</v>
      </c>
      <c r="J78" s="274" t="s">
        <v>326</v>
      </c>
      <c r="K78" s="274" t="s">
        <v>327</v>
      </c>
      <c r="L78" s="274" t="s">
        <v>328</v>
      </c>
      <c r="M78" s="266">
        <v>2</v>
      </c>
      <c r="N78" s="266">
        <v>1</v>
      </c>
      <c r="O78" s="266">
        <f t="shared" si="12"/>
        <v>2</v>
      </c>
      <c r="P78" s="266">
        <v>10</v>
      </c>
      <c r="Q78" s="271">
        <f t="shared" si="10"/>
        <v>20</v>
      </c>
      <c r="R78" s="270" t="str">
        <f t="shared" si="13"/>
        <v>IV</v>
      </c>
      <c r="S78" s="270" t="str">
        <f t="shared" si="11"/>
        <v>RIESGO ACEPTABLE</v>
      </c>
      <c r="T78" s="268" t="s">
        <v>308</v>
      </c>
      <c r="U78" s="268" t="s">
        <v>308</v>
      </c>
      <c r="V78" s="268" t="s">
        <v>308</v>
      </c>
      <c r="W78" s="274" t="s">
        <v>329</v>
      </c>
      <c r="X78" s="274" t="s">
        <v>123</v>
      </c>
    </row>
    <row r="79" spans="1:24" s="319" customFormat="1" ht="111" hidden="1" customHeight="1">
      <c r="A79" s="271">
        <v>76</v>
      </c>
      <c r="B79" s="1030"/>
      <c r="C79" s="1028"/>
      <c r="D79" s="698"/>
      <c r="E79" s="271" t="s">
        <v>116</v>
      </c>
      <c r="F79" s="1036"/>
      <c r="G79" s="300" t="s">
        <v>330</v>
      </c>
      <c r="H79" s="290" t="s">
        <v>331</v>
      </c>
      <c r="I79" s="290" t="s">
        <v>332</v>
      </c>
      <c r="J79" s="289" t="s">
        <v>333</v>
      </c>
      <c r="K79" s="289" t="s">
        <v>334</v>
      </c>
      <c r="L79" s="290" t="s">
        <v>335</v>
      </c>
      <c r="M79" s="266">
        <v>2</v>
      </c>
      <c r="N79" s="266">
        <v>2</v>
      </c>
      <c r="O79" s="266">
        <f t="shared" si="12"/>
        <v>4</v>
      </c>
      <c r="P79" s="266">
        <v>10</v>
      </c>
      <c r="Q79" s="271">
        <f t="shared" si="10"/>
        <v>40</v>
      </c>
      <c r="R79" s="270" t="str">
        <f t="shared" si="13"/>
        <v>III</v>
      </c>
      <c r="S79" s="270" t="str">
        <f t="shared" si="11"/>
        <v>RIESGO MEJORABLE</v>
      </c>
      <c r="T79" s="288" t="s">
        <v>319</v>
      </c>
      <c r="U79" s="288" t="s">
        <v>319</v>
      </c>
      <c r="V79" s="279" t="s">
        <v>336</v>
      </c>
      <c r="W79" s="283" t="s">
        <v>337</v>
      </c>
      <c r="X79" s="268" t="s">
        <v>322</v>
      </c>
    </row>
    <row r="80" spans="1:24" s="319" customFormat="1" ht="111" hidden="1" customHeight="1">
      <c r="A80" s="271">
        <v>77</v>
      </c>
      <c r="B80" s="1030"/>
      <c r="C80" s="1028"/>
      <c r="D80" s="698"/>
      <c r="E80" s="271" t="s">
        <v>116</v>
      </c>
      <c r="F80" s="286" t="s">
        <v>338</v>
      </c>
      <c r="G80" s="299" t="s">
        <v>339</v>
      </c>
      <c r="H80" s="289" t="s">
        <v>340</v>
      </c>
      <c r="I80" s="290" t="s">
        <v>341</v>
      </c>
      <c r="J80" s="275" t="s">
        <v>316</v>
      </c>
      <c r="K80" s="275" t="s">
        <v>316</v>
      </c>
      <c r="L80" s="289" t="s">
        <v>342</v>
      </c>
      <c r="M80" s="266">
        <v>2</v>
      </c>
      <c r="N80" s="266">
        <v>3</v>
      </c>
      <c r="O80" s="266">
        <f t="shared" si="12"/>
        <v>6</v>
      </c>
      <c r="P80" s="266">
        <v>10</v>
      </c>
      <c r="Q80" s="271">
        <f t="shared" si="10"/>
        <v>60</v>
      </c>
      <c r="R80" s="270" t="str">
        <f t="shared" si="13"/>
        <v>III</v>
      </c>
      <c r="S80" s="270" t="str">
        <f t="shared" si="11"/>
        <v>RIESGO MEJORABLE</v>
      </c>
      <c r="T80" s="288" t="s">
        <v>319</v>
      </c>
      <c r="U80" s="288" t="s">
        <v>319</v>
      </c>
      <c r="V80" s="268" t="s">
        <v>322</v>
      </c>
      <c r="W80" s="283" t="s">
        <v>343</v>
      </c>
      <c r="X80" s="268" t="s">
        <v>322</v>
      </c>
    </row>
    <row r="81" spans="1:24" s="319" customFormat="1" ht="111" hidden="1" customHeight="1">
      <c r="A81" s="271">
        <v>78</v>
      </c>
      <c r="B81" s="1030"/>
      <c r="C81" s="1028"/>
      <c r="D81" s="698"/>
      <c r="E81" s="271" t="s">
        <v>116</v>
      </c>
      <c r="F81" s="1036" t="s">
        <v>344</v>
      </c>
      <c r="G81" s="320" t="s">
        <v>457</v>
      </c>
      <c r="H81" s="268" t="s">
        <v>493</v>
      </c>
      <c r="I81" s="268" t="s">
        <v>494</v>
      </c>
      <c r="J81" s="268" t="s">
        <v>646</v>
      </c>
      <c r="K81" s="268" t="s">
        <v>495</v>
      </c>
      <c r="L81" s="268" t="s">
        <v>350</v>
      </c>
      <c r="M81" s="271">
        <v>2</v>
      </c>
      <c r="N81" s="271">
        <v>4</v>
      </c>
      <c r="O81" s="271">
        <f t="shared" si="12"/>
        <v>8</v>
      </c>
      <c r="P81" s="268">
        <v>10</v>
      </c>
      <c r="Q81" s="271">
        <f t="shared" si="10"/>
        <v>80</v>
      </c>
      <c r="R81" s="270" t="str">
        <f t="shared" si="13"/>
        <v>III</v>
      </c>
      <c r="S81" s="270" t="str">
        <f t="shared" si="11"/>
        <v>RIESGO MEJORABLE</v>
      </c>
      <c r="T81" s="268" t="s">
        <v>308</v>
      </c>
      <c r="U81" s="268" t="s">
        <v>308</v>
      </c>
      <c r="V81" s="268" t="s">
        <v>351</v>
      </c>
      <c r="W81" s="268" t="s">
        <v>496</v>
      </c>
      <c r="X81" s="268" t="s">
        <v>322</v>
      </c>
    </row>
    <row r="82" spans="1:24" s="319" customFormat="1" ht="123.75" hidden="1" customHeight="1">
      <c r="A82" s="271">
        <v>79</v>
      </c>
      <c r="B82" s="1030"/>
      <c r="C82" s="1028"/>
      <c r="D82" s="698"/>
      <c r="E82" s="271" t="s">
        <v>116</v>
      </c>
      <c r="F82" s="1036"/>
      <c r="G82" s="297" t="s">
        <v>353</v>
      </c>
      <c r="H82" s="268" t="s">
        <v>497</v>
      </c>
      <c r="I82" s="268" t="s">
        <v>498</v>
      </c>
      <c r="J82" s="268" t="s">
        <v>316</v>
      </c>
      <c r="K82" s="268" t="s">
        <v>495</v>
      </c>
      <c r="L82" s="268" t="s">
        <v>350</v>
      </c>
      <c r="M82" s="271">
        <v>2</v>
      </c>
      <c r="N82" s="271">
        <v>4</v>
      </c>
      <c r="O82" s="271">
        <f t="shared" si="12"/>
        <v>8</v>
      </c>
      <c r="P82" s="268">
        <v>10</v>
      </c>
      <c r="Q82" s="271">
        <f t="shared" si="10"/>
        <v>80</v>
      </c>
      <c r="R82" s="270" t="str">
        <f t="shared" si="13"/>
        <v>III</v>
      </c>
      <c r="S82" s="270" t="str">
        <f t="shared" si="11"/>
        <v>RIESGO MEJORABLE</v>
      </c>
      <c r="T82" s="268" t="s">
        <v>308</v>
      </c>
      <c r="U82" s="268" t="s">
        <v>308</v>
      </c>
      <c r="V82" s="268" t="s">
        <v>351</v>
      </c>
      <c r="W82" s="268" t="s">
        <v>496</v>
      </c>
      <c r="X82" s="268" t="s">
        <v>322</v>
      </c>
    </row>
    <row r="83" spans="1:24" s="319" customFormat="1" ht="123.75" hidden="1" customHeight="1">
      <c r="A83" s="271">
        <v>80</v>
      </c>
      <c r="B83" s="1030"/>
      <c r="C83" s="1028"/>
      <c r="D83" s="698"/>
      <c r="E83" s="274" t="s">
        <v>116</v>
      </c>
      <c r="F83" s="277" t="s">
        <v>499</v>
      </c>
      <c r="G83" s="281" t="s">
        <v>500</v>
      </c>
      <c r="H83" s="280" t="s">
        <v>489</v>
      </c>
      <c r="I83" s="280" t="s">
        <v>501</v>
      </c>
      <c r="J83" s="274" t="s">
        <v>123</v>
      </c>
      <c r="K83" s="274" t="s">
        <v>502</v>
      </c>
      <c r="L83" s="274" t="s">
        <v>718</v>
      </c>
      <c r="M83" s="271">
        <v>2</v>
      </c>
      <c r="N83" s="271">
        <v>4</v>
      </c>
      <c r="O83" s="271">
        <f t="shared" si="12"/>
        <v>8</v>
      </c>
      <c r="P83" s="268">
        <v>10</v>
      </c>
      <c r="Q83" s="271">
        <f t="shared" si="10"/>
        <v>80</v>
      </c>
      <c r="R83" s="270" t="str">
        <f t="shared" si="13"/>
        <v>III</v>
      </c>
      <c r="S83" s="270" t="str">
        <f t="shared" si="11"/>
        <v>RIESGO MEJORABLE</v>
      </c>
      <c r="T83" s="274" t="s">
        <v>123</v>
      </c>
      <c r="U83" s="274" t="s">
        <v>123</v>
      </c>
      <c r="V83" s="274" t="s">
        <v>123</v>
      </c>
      <c r="W83" s="274" t="s">
        <v>492</v>
      </c>
      <c r="X83" s="274" t="s">
        <v>123</v>
      </c>
    </row>
    <row r="84" spans="1:24" s="319" customFormat="1" ht="111" hidden="1" customHeight="1">
      <c r="A84" s="271">
        <v>81</v>
      </c>
      <c r="B84" s="1030"/>
      <c r="C84" s="1028"/>
      <c r="D84" s="698"/>
      <c r="E84" s="271" t="s">
        <v>116</v>
      </c>
      <c r="F84" s="1037" t="s">
        <v>356</v>
      </c>
      <c r="G84" s="282" t="s">
        <v>357</v>
      </c>
      <c r="H84" s="275" t="s">
        <v>503</v>
      </c>
      <c r="I84" s="268" t="s">
        <v>359</v>
      </c>
      <c r="J84" s="268" t="s">
        <v>316</v>
      </c>
      <c r="K84" s="268" t="s">
        <v>648</v>
      </c>
      <c r="L84" s="268" t="s">
        <v>316</v>
      </c>
      <c r="M84" s="271">
        <v>2</v>
      </c>
      <c r="N84" s="271">
        <v>2</v>
      </c>
      <c r="O84" s="271">
        <f t="shared" si="12"/>
        <v>4</v>
      </c>
      <c r="P84" s="268">
        <v>25</v>
      </c>
      <c r="Q84" s="271">
        <f t="shared" si="10"/>
        <v>100</v>
      </c>
      <c r="R84" s="270" t="str">
        <f t="shared" si="13"/>
        <v>III</v>
      </c>
      <c r="S84" s="270" t="str">
        <f t="shared" si="11"/>
        <v>RIESGO MEJORABLE</v>
      </c>
      <c r="T84" s="268" t="s">
        <v>308</v>
      </c>
      <c r="U84" s="268" t="s">
        <v>308</v>
      </c>
      <c r="V84" s="268" t="s">
        <v>361</v>
      </c>
      <c r="W84" s="268" t="s">
        <v>308</v>
      </c>
      <c r="X84" s="268" t="s">
        <v>308</v>
      </c>
    </row>
    <row r="85" spans="1:24" s="319" customFormat="1" ht="111" hidden="1" customHeight="1">
      <c r="A85" s="271">
        <v>82</v>
      </c>
      <c r="B85" s="1030"/>
      <c r="C85" s="1028"/>
      <c r="D85" s="698"/>
      <c r="E85" s="271" t="s">
        <v>116</v>
      </c>
      <c r="F85" s="1037"/>
      <c r="G85" s="282" t="s">
        <v>362</v>
      </c>
      <c r="H85" s="275" t="s">
        <v>363</v>
      </c>
      <c r="I85" s="268" t="s">
        <v>364</v>
      </c>
      <c r="J85" s="268" t="s">
        <v>365</v>
      </c>
      <c r="K85" s="268" t="s">
        <v>648</v>
      </c>
      <c r="L85" s="271" t="s">
        <v>367</v>
      </c>
      <c r="M85" s="271">
        <v>2</v>
      </c>
      <c r="N85" s="271">
        <v>2</v>
      </c>
      <c r="O85" s="271">
        <f t="shared" si="12"/>
        <v>4</v>
      </c>
      <c r="P85" s="268">
        <v>10</v>
      </c>
      <c r="Q85" s="271">
        <f t="shared" si="10"/>
        <v>40</v>
      </c>
      <c r="R85" s="270" t="str">
        <f t="shared" si="13"/>
        <v>III</v>
      </c>
      <c r="S85" s="270" t="str">
        <f t="shared" si="11"/>
        <v>RIESGO MEJORABLE</v>
      </c>
      <c r="T85" s="268" t="s">
        <v>308</v>
      </c>
      <c r="U85" s="268" t="s">
        <v>308</v>
      </c>
      <c r="V85" s="268" t="s">
        <v>308</v>
      </c>
      <c r="W85" s="268" t="s">
        <v>368</v>
      </c>
      <c r="X85" s="268" t="s">
        <v>308</v>
      </c>
    </row>
    <row r="86" spans="1:24" s="319" customFormat="1" ht="111" hidden="1" customHeight="1">
      <c r="A86" s="271">
        <v>83</v>
      </c>
      <c r="B86" s="1032"/>
      <c r="C86" s="1028"/>
      <c r="D86" s="698"/>
      <c r="E86" s="271" t="s">
        <v>116</v>
      </c>
      <c r="F86" s="1037"/>
      <c r="G86" s="282" t="s">
        <v>369</v>
      </c>
      <c r="H86" s="275" t="s">
        <v>370</v>
      </c>
      <c r="I86" s="268" t="s">
        <v>371</v>
      </c>
      <c r="J86" s="271" t="s">
        <v>326</v>
      </c>
      <c r="K86" s="268" t="s">
        <v>649</v>
      </c>
      <c r="L86" s="271" t="s">
        <v>326</v>
      </c>
      <c r="M86" s="271">
        <v>4</v>
      </c>
      <c r="N86" s="271">
        <v>1</v>
      </c>
      <c r="O86" s="271">
        <f t="shared" si="12"/>
        <v>4</v>
      </c>
      <c r="P86" s="268">
        <v>10</v>
      </c>
      <c r="Q86" s="271">
        <f t="shared" si="10"/>
        <v>40</v>
      </c>
      <c r="R86" s="270" t="str">
        <f t="shared" si="13"/>
        <v>III</v>
      </c>
      <c r="S86" s="270" t="str">
        <f t="shared" si="11"/>
        <v>RIESGO MEJORABLE</v>
      </c>
      <c r="T86" s="268" t="s">
        <v>308</v>
      </c>
      <c r="U86" s="268" t="s">
        <v>308</v>
      </c>
      <c r="V86" s="268" t="s">
        <v>308</v>
      </c>
      <c r="W86" s="268" t="s">
        <v>373</v>
      </c>
      <c r="X86" s="268" t="s">
        <v>308</v>
      </c>
    </row>
    <row r="87" spans="1:24" s="319" customFormat="1" ht="111" hidden="1" customHeight="1">
      <c r="A87" s="271">
        <v>84</v>
      </c>
      <c r="B87" s="1029" t="s">
        <v>719</v>
      </c>
      <c r="C87" s="1028" t="s">
        <v>720</v>
      </c>
      <c r="D87" s="1031" t="s">
        <v>721</v>
      </c>
      <c r="E87" s="271" t="s">
        <v>116</v>
      </c>
      <c r="F87" s="277" t="s">
        <v>374</v>
      </c>
      <c r="G87" s="281" t="s">
        <v>375</v>
      </c>
      <c r="H87" s="322" t="s">
        <v>376</v>
      </c>
      <c r="I87" s="280" t="s">
        <v>377</v>
      </c>
      <c r="J87" s="275" t="s">
        <v>316</v>
      </c>
      <c r="K87" s="280" t="s">
        <v>525</v>
      </c>
      <c r="L87" s="280" t="s">
        <v>379</v>
      </c>
      <c r="M87" s="266">
        <v>2</v>
      </c>
      <c r="N87" s="266">
        <v>2</v>
      </c>
      <c r="O87" s="266">
        <f t="shared" si="12"/>
        <v>4</v>
      </c>
      <c r="P87" s="268">
        <v>11</v>
      </c>
      <c r="Q87" s="271">
        <f t="shared" si="10"/>
        <v>44</v>
      </c>
      <c r="R87" s="270" t="str">
        <f t="shared" si="13"/>
        <v>III</v>
      </c>
      <c r="S87" s="270" t="str">
        <f t="shared" si="11"/>
        <v>RIESGO MEJORABLE</v>
      </c>
      <c r="T87" s="268" t="s">
        <v>308</v>
      </c>
      <c r="U87" s="268" t="s">
        <v>308</v>
      </c>
      <c r="V87" s="279" t="s">
        <v>380</v>
      </c>
      <c r="W87" s="283" t="s">
        <v>381</v>
      </c>
      <c r="X87" s="268" t="s">
        <v>308</v>
      </c>
    </row>
    <row r="88" spans="1:24" s="319" customFormat="1" ht="111" hidden="1" customHeight="1">
      <c r="A88" s="271">
        <v>85</v>
      </c>
      <c r="B88" s="1030"/>
      <c r="C88" s="1028"/>
      <c r="D88" s="1031"/>
      <c r="E88" s="271" t="s">
        <v>116</v>
      </c>
      <c r="F88" s="1036" t="s">
        <v>312</v>
      </c>
      <c r="G88" s="300" t="s">
        <v>313</v>
      </c>
      <c r="H88" s="290" t="s">
        <v>314</v>
      </c>
      <c r="I88" s="290" t="s">
        <v>315</v>
      </c>
      <c r="J88" s="275" t="s">
        <v>316</v>
      </c>
      <c r="K88" s="275" t="s">
        <v>317</v>
      </c>
      <c r="L88" s="290" t="s">
        <v>318</v>
      </c>
      <c r="M88" s="266">
        <v>2</v>
      </c>
      <c r="N88" s="266">
        <v>2</v>
      </c>
      <c r="O88" s="266">
        <f t="shared" si="12"/>
        <v>4</v>
      </c>
      <c r="P88" s="266">
        <v>25</v>
      </c>
      <c r="Q88" s="271">
        <f t="shared" si="10"/>
        <v>100</v>
      </c>
      <c r="R88" s="270" t="str">
        <f t="shared" si="13"/>
        <v>III</v>
      </c>
      <c r="S88" s="270" t="str">
        <f t="shared" si="11"/>
        <v>RIESGO MEJORABLE</v>
      </c>
      <c r="T88" s="288" t="s">
        <v>319</v>
      </c>
      <c r="U88" s="288" t="s">
        <v>319</v>
      </c>
      <c r="V88" s="294" t="s">
        <v>320</v>
      </c>
      <c r="W88" s="293" t="s">
        <v>321</v>
      </c>
      <c r="X88" s="268" t="s">
        <v>322</v>
      </c>
    </row>
    <row r="89" spans="1:24" s="319" customFormat="1" ht="111" hidden="1" customHeight="1">
      <c r="A89" s="271">
        <v>86</v>
      </c>
      <c r="B89" s="1030"/>
      <c r="C89" s="1028"/>
      <c r="D89" s="1031"/>
      <c r="E89" s="271" t="s">
        <v>116</v>
      </c>
      <c r="F89" s="1036"/>
      <c r="G89" s="292" t="s">
        <v>323</v>
      </c>
      <c r="H89" s="290" t="s">
        <v>324</v>
      </c>
      <c r="I89" s="290" t="s">
        <v>325</v>
      </c>
      <c r="J89" s="274" t="s">
        <v>326</v>
      </c>
      <c r="K89" s="274" t="s">
        <v>327</v>
      </c>
      <c r="L89" s="274" t="s">
        <v>328</v>
      </c>
      <c r="M89" s="266">
        <v>2</v>
      </c>
      <c r="N89" s="266">
        <v>1</v>
      </c>
      <c r="O89" s="266">
        <f t="shared" si="12"/>
        <v>2</v>
      </c>
      <c r="P89" s="266">
        <v>10</v>
      </c>
      <c r="Q89" s="271">
        <f t="shared" si="10"/>
        <v>20</v>
      </c>
      <c r="R89" s="270" t="str">
        <f t="shared" si="13"/>
        <v>IV</v>
      </c>
      <c r="S89" s="270" t="str">
        <f t="shared" si="11"/>
        <v>RIESGO ACEPTABLE</v>
      </c>
      <c r="T89" s="268" t="s">
        <v>308</v>
      </c>
      <c r="U89" s="268" t="s">
        <v>308</v>
      </c>
      <c r="V89" s="268" t="s">
        <v>308</v>
      </c>
      <c r="W89" s="274" t="s">
        <v>329</v>
      </c>
      <c r="X89" s="274" t="s">
        <v>123</v>
      </c>
    </row>
    <row r="90" spans="1:24" s="319" customFormat="1" ht="111" hidden="1" customHeight="1">
      <c r="A90" s="271">
        <v>87</v>
      </c>
      <c r="B90" s="1030"/>
      <c r="C90" s="1028"/>
      <c r="D90" s="1031"/>
      <c r="E90" s="271" t="s">
        <v>116</v>
      </c>
      <c r="F90" s="1036"/>
      <c r="G90" s="300" t="s">
        <v>330</v>
      </c>
      <c r="H90" s="290" t="s">
        <v>331</v>
      </c>
      <c r="I90" s="290" t="s">
        <v>332</v>
      </c>
      <c r="J90" s="289" t="s">
        <v>333</v>
      </c>
      <c r="K90" s="289" t="s">
        <v>334</v>
      </c>
      <c r="L90" s="290" t="s">
        <v>335</v>
      </c>
      <c r="M90" s="266">
        <v>2</v>
      </c>
      <c r="N90" s="266">
        <v>2</v>
      </c>
      <c r="O90" s="266">
        <f t="shared" si="12"/>
        <v>4</v>
      </c>
      <c r="P90" s="266">
        <v>10</v>
      </c>
      <c r="Q90" s="271">
        <f t="shared" si="10"/>
        <v>40</v>
      </c>
      <c r="R90" s="270" t="str">
        <f t="shared" si="13"/>
        <v>III</v>
      </c>
      <c r="S90" s="270" t="str">
        <f t="shared" si="11"/>
        <v>RIESGO MEJORABLE</v>
      </c>
      <c r="T90" s="288" t="s">
        <v>319</v>
      </c>
      <c r="U90" s="288" t="s">
        <v>319</v>
      </c>
      <c r="V90" s="279" t="s">
        <v>336</v>
      </c>
      <c r="W90" s="283" t="s">
        <v>337</v>
      </c>
      <c r="X90" s="268" t="s">
        <v>322</v>
      </c>
    </row>
    <row r="91" spans="1:24" s="319" customFormat="1" ht="111" hidden="1" customHeight="1">
      <c r="A91" s="271">
        <v>88</v>
      </c>
      <c r="B91" s="1030"/>
      <c r="C91" s="1028"/>
      <c r="D91" s="1031"/>
      <c r="E91" s="271" t="s">
        <v>116</v>
      </c>
      <c r="F91" s="286" t="s">
        <v>338</v>
      </c>
      <c r="G91" s="299" t="s">
        <v>339</v>
      </c>
      <c r="H91" s="289" t="s">
        <v>340</v>
      </c>
      <c r="I91" s="290" t="s">
        <v>341</v>
      </c>
      <c r="J91" s="275" t="s">
        <v>316</v>
      </c>
      <c r="K91" s="275" t="s">
        <v>316</v>
      </c>
      <c r="L91" s="289" t="s">
        <v>342</v>
      </c>
      <c r="M91" s="266">
        <v>2</v>
      </c>
      <c r="N91" s="266">
        <v>3</v>
      </c>
      <c r="O91" s="266">
        <f t="shared" si="12"/>
        <v>6</v>
      </c>
      <c r="P91" s="266">
        <v>10</v>
      </c>
      <c r="Q91" s="271">
        <f t="shared" si="10"/>
        <v>60</v>
      </c>
      <c r="R91" s="270" t="str">
        <f t="shared" si="13"/>
        <v>III</v>
      </c>
      <c r="S91" s="270" t="str">
        <f t="shared" si="11"/>
        <v>RIESGO MEJORABLE</v>
      </c>
      <c r="T91" s="288" t="s">
        <v>319</v>
      </c>
      <c r="U91" s="288" t="s">
        <v>319</v>
      </c>
      <c r="V91" s="268" t="s">
        <v>322</v>
      </c>
      <c r="W91" s="283" t="s">
        <v>343</v>
      </c>
      <c r="X91" s="268" t="s">
        <v>322</v>
      </c>
    </row>
    <row r="92" spans="1:24" s="319" customFormat="1" ht="111" hidden="1" customHeight="1">
      <c r="A92" s="271">
        <v>89</v>
      </c>
      <c r="B92" s="1030"/>
      <c r="C92" s="1028"/>
      <c r="D92" s="1031"/>
      <c r="E92" s="271" t="s">
        <v>116</v>
      </c>
      <c r="F92" s="1036" t="s">
        <v>344</v>
      </c>
      <c r="G92" s="298" t="s">
        <v>345</v>
      </c>
      <c r="H92" s="268" t="s">
        <v>346</v>
      </c>
      <c r="I92" s="268" t="s">
        <v>347</v>
      </c>
      <c r="J92" s="268" t="s">
        <v>646</v>
      </c>
      <c r="K92" s="268" t="s">
        <v>495</v>
      </c>
      <c r="L92" s="268" t="s">
        <v>350</v>
      </c>
      <c r="M92" s="271">
        <v>2</v>
      </c>
      <c r="N92" s="271">
        <v>4</v>
      </c>
      <c r="O92" s="271">
        <f t="shared" si="12"/>
        <v>8</v>
      </c>
      <c r="P92" s="268">
        <v>25</v>
      </c>
      <c r="Q92" s="271">
        <f t="shared" si="10"/>
        <v>200</v>
      </c>
      <c r="R92" s="270" t="str">
        <f t="shared" si="13"/>
        <v>II</v>
      </c>
      <c r="S92" s="270" t="str">
        <f t="shared" si="11"/>
        <v>RIESGO ACEPTABLE CON CONTROL ESPECIFICO</v>
      </c>
      <c r="T92" s="268" t="s">
        <v>308</v>
      </c>
      <c r="U92" s="268" t="s">
        <v>308</v>
      </c>
      <c r="V92" s="268" t="s">
        <v>351</v>
      </c>
      <c r="W92" s="268" t="s">
        <v>352</v>
      </c>
      <c r="X92" s="268" t="s">
        <v>322</v>
      </c>
    </row>
    <row r="93" spans="1:24" s="319" customFormat="1" ht="111" hidden="1" customHeight="1">
      <c r="A93" s="271">
        <v>90</v>
      </c>
      <c r="B93" s="1030"/>
      <c r="C93" s="1028"/>
      <c r="D93" s="1031"/>
      <c r="E93" s="271" t="s">
        <v>116</v>
      </c>
      <c r="F93" s="1036"/>
      <c r="G93" s="297" t="s">
        <v>353</v>
      </c>
      <c r="H93" s="268" t="s">
        <v>354</v>
      </c>
      <c r="I93" s="268" t="s">
        <v>355</v>
      </c>
      <c r="J93" s="268" t="s">
        <v>316</v>
      </c>
      <c r="K93" s="268" t="s">
        <v>647</v>
      </c>
      <c r="L93" s="268" t="s">
        <v>350</v>
      </c>
      <c r="M93" s="271">
        <v>2</v>
      </c>
      <c r="N93" s="271">
        <v>4</v>
      </c>
      <c r="O93" s="271">
        <f t="shared" si="12"/>
        <v>8</v>
      </c>
      <c r="P93" s="268">
        <v>25</v>
      </c>
      <c r="Q93" s="271">
        <f t="shared" si="10"/>
        <v>200</v>
      </c>
      <c r="R93" s="270" t="str">
        <f t="shared" si="13"/>
        <v>II</v>
      </c>
      <c r="S93" s="270" t="str">
        <f t="shared" si="11"/>
        <v>RIESGO ACEPTABLE CON CONTROL ESPECIFICO</v>
      </c>
      <c r="T93" s="268" t="s">
        <v>308</v>
      </c>
      <c r="U93" s="268" t="s">
        <v>308</v>
      </c>
      <c r="V93" s="268" t="s">
        <v>351</v>
      </c>
      <c r="W93" s="268" t="s">
        <v>352</v>
      </c>
      <c r="X93" s="268" t="s">
        <v>322</v>
      </c>
    </row>
    <row r="94" spans="1:24" s="319" customFormat="1" ht="111" hidden="1" customHeight="1">
      <c r="A94" s="271">
        <v>91</v>
      </c>
      <c r="B94" s="1030"/>
      <c r="C94" s="1028"/>
      <c r="D94" s="1031"/>
      <c r="E94" s="271" t="s">
        <v>116</v>
      </c>
      <c r="F94" s="1037" t="s">
        <v>356</v>
      </c>
      <c r="G94" s="282" t="s">
        <v>357</v>
      </c>
      <c r="H94" s="275" t="s">
        <v>358</v>
      </c>
      <c r="I94" s="268" t="s">
        <v>359</v>
      </c>
      <c r="J94" s="268" t="s">
        <v>316</v>
      </c>
      <c r="K94" s="268" t="s">
        <v>648</v>
      </c>
      <c r="L94" s="268" t="s">
        <v>316</v>
      </c>
      <c r="M94" s="271">
        <v>2</v>
      </c>
      <c r="N94" s="271">
        <v>2</v>
      </c>
      <c r="O94" s="271">
        <f t="shared" si="12"/>
        <v>4</v>
      </c>
      <c r="P94" s="268">
        <v>25</v>
      </c>
      <c r="Q94" s="271">
        <f t="shared" si="10"/>
        <v>100</v>
      </c>
      <c r="R94" s="270" t="str">
        <f t="shared" si="13"/>
        <v>III</v>
      </c>
      <c r="S94" s="270" t="str">
        <f t="shared" si="11"/>
        <v>RIESGO MEJORABLE</v>
      </c>
      <c r="T94" s="268" t="s">
        <v>308</v>
      </c>
      <c r="U94" s="268" t="s">
        <v>308</v>
      </c>
      <c r="V94" s="268" t="s">
        <v>361</v>
      </c>
      <c r="W94" s="268" t="s">
        <v>308</v>
      </c>
      <c r="X94" s="268" t="s">
        <v>308</v>
      </c>
    </row>
    <row r="95" spans="1:24" s="319" customFormat="1" ht="111" hidden="1" customHeight="1">
      <c r="A95" s="271">
        <v>92</v>
      </c>
      <c r="B95" s="1030"/>
      <c r="C95" s="1028"/>
      <c r="D95" s="1031"/>
      <c r="E95" s="271" t="s">
        <v>116</v>
      </c>
      <c r="F95" s="1037"/>
      <c r="G95" s="282" t="s">
        <v>362</v>
      </c>
      <c r="H95" s="275" t="s">
        <v>363</v>
      </c>
      <c r="I95" s="268" t="s">
        <v>364</v>
      </c>
      <c r="J95" s="268" t="s">
        <v>365</v>
      </c>
      <c r="K95" s="268" t="s">
        <v>648</v>
      </c>
      <c r="L95" s="271" t="s">
        <v>367</v>
      </c>
      <c r="M95" s="271">
        <v>2</v>
      </c>
      <c r="N95" s="271">
        <v>2</v>
      </c>
      <c r="O95" s="271">
        <f t="shared" si="12"/>
        <v>4</v>
      </c>
      <c r="P95" s="268">
        <v>10</v>
      </c>
      <c r="Q95" s="271">
        <f t="shared" si="10"/>
        <v>40</v>
      </c>
      <c r="R95" s="270" t="str">
        <f t="shared" si="13"/>
        <v>III</v>
      </c>
      <c r="S95" s="270" t="str">
        <f t="shared" si="11"/>
        <v>RIESGO MEJORABLE</v>
      </c>
      <c r="T95" s="268" t="s">
        <v>308</v>
      </c>
      <c r="U95" s="268" t="s">
        <v>308</v>
      </c>
      <c r="V95" s="268" t="s">
        <v>308</v>
      </c>
      <c r="W95" s="268" t="s">
        <v>368</v>
      </c>
      <c r="X95" s="268" t="s">
        <v>308</v>
      </c>
    </row>
    <row r="96" spans="1:24" s="319" customFormat="1" ht="111" hidden="1" customHeight="1">
      <c r="A96" s="271">
        <v>93</v>
      </c>
      <c r="B96" s="1030"/>
      <c r="C96" s="1028"/>
      <c r="D96" s="1031"/>
      <c r="E96" s="271" t="s">
        <v>116</v>
      </c>
      <c r="F96" s="1037"/>
      <c r="G96" s="282" t="s">
        <v>369</v>
      </c>
      <c r="H96" s="275" t="s">
        <v>370</v>
      </c>
      <c r="I96" s="268" t="s">
        <v>371</v>
      </c>
      <c r="J96" s="271" t="s">
        <v>326</v>
      </c>
      <c r="K96" s="268" t="s">
        <v>649</v>
      </c>
      <c r="L96" s="271" t="s">
        <v>326</v>
      </c>
      <c r="M96" s="271">
        <v>4</v>
      </c>
      <c r="N96" s="271">
        <v>1</v>
      </c>
      <c r="O96" s="271">
        <f t="shared" si="12"/>
        <v>4</v>
      </c>
      <c r="P96" s="268">
        <v>10</v>
      </c>
      <c r="Q96" s="271">
        <f t="shared" si="10"/>
        <v>40</v>
      </c>
      <c r="R96" s="270" t="str">
        <f t="shared" si="13"/>
        <v>III</v>
      </c>
      <c r="S96" s="270" t="str">
        <f t="shared" si="11"/>
        <v>RIESGO MEJORABLE</v>
      </c>
      <c r="T96" s="268" t="s">
        <v>308</v>
      </c>
      <c r="U96" s="268" t="s">
        <v>308</v>
      </c>
      <c r="V96" s="268" t="s">
        <v>308</v>
      </c>
      <c r="W96" s="268" t="s">
        <v>373</v>
      </c>
      <c r="X96" s="268" t="s">
        <v>308</v>
      </c>
    </row>
    <row r="97" spans="1:24" s="319" customFormat="1" ht="111" hidden="1" customHeight="1">
      <c r="A97" s="271">
        <v>94</v>
      </c>
      <c r="B97" s="1032"/>
      <c r="C97" s="1028"/>
      <c r="D97" s="1031"/>
      <c r="E97" s="271" t="s">
        <v>116</v>
      </c>
      <c r="F97" s="277" t="s">
        <v>374</v>
      </c>
      <c r="G97" s="281" t="s">
        <v>375</v>
      </c>
      <c r="H97" s="322" t="s">
        <v>376</v>
      </c>
      <c r="I97" s="280" t="s">
        <v>377</v>
      </c>
      <c r="J97" s="275" t="s">
        <v>316</v>
      </c>
      <c r="K97" s="280" t="s">
        <v>525</v>
      </c>
      <c r="L97" s="280" t="s">
        <v>379</v>
      </c>
      <c r="M97" s="266">
        <v>2</v>
      </c>
      <c r="N97" s="266">
        <v>2</v>
      </c>
      <c r="O97" s="266">
        <f t="shared" si="12"/>
        <v>4</v>
      </c>
      <c r="P97" s="268">
        <v>11</v>
      </c>
      <c r="Q97" s="271">
        <f t="shared" si="10"/>
        <v>44</v>
      </c>
      <c r="R97" s="270" t="str">
        <f t="shared" si="13"/>
        <v>III</v>
      </c>
      <c r="S97" s="270" t="str">
        <f t="shared" si="11"/>
        <v>RIESGO MEJORABLE</v>
      </c>
      <c r="T97" s="268" t="s">
        <v>308</v>
      </c>
      <c r="U97" s="268" t="s">
        <v>308</v>
      </c>
      <c r="V97" s="279" t="s">
        <v>380</v>
      </c>
      <c r="W97" s="283" t="s">
        <v>381</v>
      </c>
      <c r="X97" s="268" t="s">
        <v>308</v>
      </c>
    </row>
    <row r="98" spans="1:24" s="319" customFormat="1" ht="111" hidden="1" customHeight="1">
      <c r="A98" s="271">
        <v>95</v>
      </c>
      <c r="B98" s="1028" t="s">
        <v>722</v>
      </c>
      <c r="C98" s="1028" t="s">
        <v>723</v>
      </c>
      <c r="D98" s="1031" t="s">
        <v>724</v>
      </c>
      <c r="E98" s="271" t="s">
        <v>116</v>
      </c>
      <c r="F98" s="296" t="s">
        <v>301</v>
      </c>
      <c r="G98" s="282" t="s">
        <v>302</v>
      </c>
      <c r="H98" s="275" t="s">
        <v>303</v>
      </c>
      <c r="I98" s="275" t="s">
        <v>304</v>
      </c>
      <c r="J98" s="275" t="s">
        <v>644</v>
      </c>
      <c r="K98" s="275" t="s">
        <v>645</v>
      </c>
      <c r="L98" s="275" t="s">
        <v>488</v>
      </c>
      <c r="M98" s="266">
        <v>2</v>
      </c>
      <c r="N98" s="266">
        <v>1</v>
      </c>
      <c r="O98" s="266">
        <f t="shared" si="12"/>
        <v>2</v>
      </c>
      <c r="P98" s="266">
        <v>10</v>
      </c>
      <c r="Q98" s="271">
        <f t="shared" si="10"/>
        <v>20</v>
      </c>
      <c r="R98" s="270" t="str">
        <f t="shared" si="13"/>
        <v>IV</v>
      </c>
      <c r="S98" s="270" t="str">
        <f t="shared" si="11"/>
        <v>RIESGO ACEPTABLE</v>
      </c>
      <c r="T98" s="268" t="s">
        <v>308</v>
      </c>
      <c r="U98" s="268" t="s">
        <v>308</v>
      </c>
      <c r="V98" s="295" t="s">
        <v>309</v>
      </c>
      <c r="W98" s="295" t="s">
        <v>310</v>
      </c>
      <c r="X98" s="268" t="s">
        <v>311</v>
      </c>
    </row>
    <row r="99" spans="1:24" s="319" customFormat="1" ht="111" hidden="1" customHeight="1">
      <c r="A99" s="271">
        <v>96</v>
      </c>
      <c r="B99" s="1028"/>
      <c r="C99" s="1028"/>
      <c r="D99" s="1031"/>
      <c r="E99" s="271" t="s">
        <v>116</v>
      </c>
      <c r="F99" s="1036" t="s">
        <v>312</v>
      </c>
      <c r="G99" s="300" t="s">
        <v>313</v>
      </c>
      <c r="H99" s="290" t="s">
        <v>314</v>
      </c>
      <c r="I99" s="290" t="s">
        <v>315</v>
      </c>
      <c r="J99" s="275" t="s">
        <v>316</v>
      </c>
      <c r="K99" s="275" t="s">
        <v>317</v>
      </c>
      <c r="L99" s="290" t="s">
        <v>318</v>
      </c>
      <c r="M99" s="266">
        <v>2</v>
      </c>
      <c r="N99" s="266">
        <v>2</v>
      </c>
      <c r="O99" s="266">
        <f t="shared" si="12"/>
        <v>4</v>
      </c>
      <c r="P99" s="266">
        <v>25</v>
      </c>
      <c r="Q99" s="271">
        <f t="shared" si="10"/>
        <v>100</v>
      </c>
      <c r="R99" s="270" t="str">
        <f t="shared" si="13"/>
        <v>III</v>
      </c>
      <c r="S99" s="270" t="str">
        <f t="shared" si="11"/>
        <v>RIESGO MEJORABLE</v>
      </c>
      <c r="T99" s="288" t="s">
        <v>319</v>
      </c>
      <c r="U99" s="288" t="s">
        <v>319</v>
      </c>
      <c r="V99" s="294" t="s">
        <v>320</v>
      </c>
      <c r="W99" s="293" t="s">
        <v>321</v>
      </c>
      <c r="X99" s="268" t="s">
        <v>322</v>
      </c>
    </row>
    <row r="100" spans="1:24" s="319" customFormat="1" ht="111" hidden="1" customHeight="1">
      <c r="A100" s="271">
        <v>97</v>
      </c>
      <c r="B100" s="1028"/>
      <c r="C100" s="1028"/>
      <c r="D100" s="1031"/>
      <c r="E100" s="271" t="s">
        <v>116</v>
      </c>
      <c r="F100" s="1036"/>
      <c r="G100" s="292" t="s">
        <v>323</v>
      </c>
      <c r="H100" s="290" t="s">
        <v>324</v>
      </c>
      <c r="I100" s="290" t="s">
        <v>325</v>
      </c>
      <c r="J100" s="274" t="s">
        <v>326</v>
      </c>
      <c r="K100" s="274" t="s">
        <v>327</v>
      </c>
      <c r="L100" s="274" t="s">
        <v>328</v>
      </c>
      <c r="M100" s="266">
        <v>2</v>
      </c>
      <c r="N100" s="266">
        <v>1</v>
      </c>
      <c r="O100" s="266">
        <f t="shared" si="12"/>
        <v>2</v>
      </c>
      <c r="P100" s="266">
        <v>10</v>
      </c>
      <c r="Q100" s="271">
        <f t="shared" ref="Q100:Q131" si="14">O100*P100</f>
        <v>20</v>
      </c>
      <c r="R100" s="270" t="str">
        <f t="shared" si="13"/>
        <v>IV</v>
      </c>
      <c r="S100" s="270" t="str">
        <f t="shared" ref="S100:S132" si="15">IF(AND(Q100&gt;=0,Q100&lt;=20),"RIESGO ACEPTABLE",IF(AND(Q100&gt;=40,Q100&lt;=120),"RIESGO MEJORABLE",IF(AND(Q100&gt;=150,Q100&lt;=500),"RIESGO ACEPTABLE CON CONTROL ESPECIFICO",IF(AND(Q100&gt;=600,Q100&lt;=4000),"RIESGO NO ACEPTABLE"))))</f>
        <v>RIESGO ACEPTABLE</v>
      </c>
      <c r="T100" s="268" t="s">
        <v>308</v>
      </c>
      <c r="U100" s="268" t="s">
        <v>308</v>
      </c>
      <c r="V100" s="268" t="s">
        <v>308</v>
      </c>
      <c r="W100" s="274" t="s">
        <v>329</v>
      </c>
      <c r="X100" s="274" t="s">
        <v>123</v>
      </c>
    </row>
    <row r="101" spans="1:24" s="319" customFormat="1" ht="111" hidden="1" customHeight="1">
      <c r="A101" s="271">
        <v>98</v>
      </c>
      <c r="B101" s="1028"/>
      <c r="C101" s="1028"/>
      <c r="D101" s="1031"/>
      <c r="E101" s="271" t="s">
        <v>116</v>
      </c>
      <c r="F101" s="1036"/>
      <c r="G101" s="300" t="s">
        <v>330</v>
      </c>
      <c r="H101" s="290" t="s">
        <v>331</v>
      </c>
      <c r="I101" s="290" t="s">
        <v>332</v>
      </c>
      <c r="J101" s="289" t="s">
        <v>333</v>
      </c>
      <c r="K101" s="289" t="s">
        <v>334</v>
      </c>
      <c r="L101" s="290" t="s">
        <v>335</v>
      </c>
      <c r="M101" s="266">
        <v>2</v>
      </c>
      <c r="N101" s="266">
        <v>2</v>
      </c>
      <c r="O101" s="266">
        <f t="shared" ref="O101:O132" si="16">M101*N101</f>
        <v>4</v>
      </c>
      <c r="P101" s="266">
        <v>10</v>
      </c>
      <c r="Q101" s="271">
        <f t="shared" si="14"/>
        <v>40</v>
      </c>
      <c r="R101" s="270" t="str">
        <f t="shared" ref="R101:R132" si="17">IF(AND(Q101&gt;=0,Q101&lt;=20),"IV",IF(AND(Q101&lt;=120,Q101&gt;=40),"III",IF(AND(Q101&gt;=150,Q101&lt;=500),"II",IF(AND(Q101&gt;=600,Q101&lt;=4000),"I"))))</f>
        <v>III</v>
      </c>
      <c r="S101" s="270" t="str">
        <f t="shared" si="15"/>
        <v>RIESGO MEJORABLE</v>
      </c>
      <c r="T101" s="288" t="s">
        <v>319</v>
      </c>
      <c r="U101" s="288" t="s">
        <v>319</v>
      </c>
      <c r="V101" s="279" t="s">
        <v>336</v>
      </c>
      <c r="W101" s="283" t="s">
        <v>337</v>
      </c>
      <c r="X101" s="268" t="s">
        <v>322</v>
      </c>
    </row>
    <row r="102" spans="1:24" s="319" customFormat="1" ht="111" hidden="1" customHeight="1">
      <c r="A102" s="271">
        <v>99</v>
      </c>
      <c r="B102" s="1028"/>
      <c r="C102" s="1028"/>
      <c r="D102" s="1031"/>
      <c r="E102" s="271" t="s">
        <v>116</v>
      </c>
      <c r="F102" s="286" t="s">
        <v>338</v>
      </c>
      <c r="G102" s="299" t="s">
        <v>339</v>
      </c>
      <c r="H102" s="289" t="s">
        <v>340</v>
      </c>
      <c r="I102" s="290" t="s">
        <v>341</v>
      </c>
      <c r="J102" s="275" t="s">
        <v>316</v>
      </c>
      <c r="K102" s="275" t="s">
        <v>316</v>
      </c>
      <c r="L102" s="289" t="s">
        <v>342</v>
      </c>
      <c r="M102" s="266">
        <v>2</v>
      </c>
      <c r="N102" s="266">
        <v>3</v>
      </c>
      <c r="O102" s="266">
        <f t="shared" si="16"/>
        <v>6</v>
      </c>
      <c r="P102" s="266">
        <v>10</v>
      </c>
      <c r="Q102" s="271">
        <f t="shared" si="14"/>
        <v>60</v>
      </c>
      <c r="R102" s="270" t="str">
        <f t="shared" si="17"/>
        <v>III</v>
      </c>
      <c r="S102" s="270" t="str">
        <f t="shared" si="15"/>
        <v>RIESGO MEJORABLE</v>
      </c>
      <c r="T102" s="288" t="s">
        <v>319</v>
      </c>
      <c r="U102" s="288" t="s">
        <v>319</v>
      </c>
      <c r="V102" s="268" t="s">
        <v>322</v>
      </c>
      <c r="W102" s="283" t="s">
        <v>343</v>
      </c>
      <c r="X102" s="268" t="s">
        <v>322</v>
      </c>
    </row>
    <row r="103" spans="1:24" s="319" customFormat="1" ht="111" hidden="1" customHeight="1">
      <c r="A103" s="271">
        <v>100</v>
      </c>
      <c r="B103" s="1028"/>
      <c r="C103" s="1028"/>
      <c r="D103" s="1031"/>
      <c r="E103" s="271" t="s">
        <v>116</v>
      </c>
      <c r="F103" s="1036" t="s">
        <v>344</v>
      </c>
      <c r="G103" s="298" t="s">
        <v>345</v>
      </c>
      <c r="H103" s="268" t="s">
        <v>346</v>
      </c>
      <c r="I103" s="268" t="s">
        <v>347</v>
      </c>
      <c r="J103" s="268" t="s">
        <v>646</v>
      </c>
      <c r="K103" s="268" t="s">
        <v>495</v>
      </c>
      <c r="L103" s="268" t="s">
        <v>350</v>
      </c>
      <c r="M103" s="271">
        <v>2</v>
      </c>
      <c r="N103" s="271">
        <v>4</v>
      </c>
      <c r="O103" s="271">
        <f t="shared" si="16"/>
        <v>8</v>
      </c>
      <c r="P103" s="268">
        <v>25</v>
      </c>
      <c r="Q103" s="271">
        <f t="shared" si="14"/>
        <v>200</v>
      </c>
      <c r="R103" s="270" t="str">
        <f t="shared" si="17"/>
        <v>II</v>
      </c>
      <c r="S103" s="270" t="str">
        <f t="shared" si="15"/>
        <v>RIESGO ACEPTABLE CON CONTROL ESPECIFICO</v>
      </c>
      <c r="T103" s="268" t="s">
        <v>308</v>
      </c>
      <c r="U103" s="268" t="s">
        <v>308</v>
      </c>
      <c r="V103" s="268" t="s">
        <v>351</v>
      </c>
      <c r="W103" s="268" t="s">
        <v>352</v>
      </c>
      <c r="X103" s="268" t="s">
        <v>322</v>
      </c>
    </row>
    <row r="104" spans="1:24" s="319" customFormat="1" ht="111" hidden="1" customHeight="1">
      <c r="A104" s="271">
        <v>101</v>
      </c>
      <c r="B104" s="1028"/>
      <c r="C104" s="1028"/>
      <c r="D104" s="1031"/>
      <c r="E104" s="271" t="s">
        <v>116</v>
      </c>
      <c r="F104" s="1036"/>
      <c r="G104" s="297" t="s">
        <v>353</v>
      </c>
      <c r="H104" s="268" t="s">
        <v>354</v>
      </c>
      <c r="I104" s="268" t="s">
        <v>355</v>
      </c>
      <c r="J104" s="268" t="s">
        <v>316</v>
      </c>
      <c r="K104" s="268" t="s">
        <v>647</v>
      </c>
      <c r="L104" s="268" t="s">
        <v>350</v>
      </c>
      <c r="M104" s="271">
        <v>2</v>
      </c>
      <c r="N104" s="271">
        <v>4</v>
      </c>
      <c r="O104" s="271">
        <f t="shared" si="16"/>
        <v>8</v>
      </c>
      <c r="P104" s="268">
        <v>25</v>
      </c>
      <c r="Q104" s="271">
        <f t="shared" si="14"/>
        <v>200</v>
      </c>
      <c r="R104" s="270" t="str">
        <f t="shared" si="17"/>
        <v>II</v>
      </c>
      <c r="S104" s="270" t="str">
        <f t="shared" si="15"/>
        <v>RIESGO ACEPTABLE CON CONTROL ESPECIFICO</v>
      </c>
      <c r="T104" s="268" t="s">
        <v>308</v>
      </c>
      <c r="U104" s="268" t="s">
        <v>308</v>
      </c>
      <c r="V104" s="268" t="s">
        <v>351</v>
      </c>
      <c r="W104" s="268" t="s">
        <v>352</v>
      </c>
      <c r="X104" s="268" t="s">
        <v>322</v>
      </c>
    </row>
    <row r="105" spans="1:24" s="319" customFormat="1" ht="111" hidden="1" customHeight="1">
      <c r="A105" s="271">
        <v>102</v>
      </c>
      <c r="B105" s="1028"/>
      <c r="C105" s="1028"/>
      <c r="D105" s="1031"/>
      <c r="E105" s="271" t="s">
        <v>116</v>
      </c>
      <c r="F105" s="1037" t="s">
        <v>356</v>
      </c>
      <c r="G105" s="282" t="s">
        <v>357</v>
      </c>
      <c r="H105" s="275" t="s">
        <v>358</v>
      </c>
      <c r="I105" s="268" t="s">
        <v>359</v>
      </c>
      <c r="J105" s="268" t="s">
        <v>316</v>
      </c>
      <c r="K105" s="268" t="s">
        <v>648</v>
      </c>
      <c r="L105" s="268" t="s">
        <v>316</v>
      </c>
      <c r="M105" s="271">
        <v>2</v>
      </c>
      <c r="N105" s="271">
        <v>2</v>
      </c>
      <c r="O105" s="271">
        <f t="shared" si="16"/>
        <v>4</v>
      </c>
      <c r="P105" s="268">
        <v>25</v>
      </c>
      <c r="Q105" s="271">
        <f t="shared" si="14"/>
        <v>100</v>
      </c>
      <c r="R105" s="270" t="str">
        <f t="shared" si="17"/>
        <v>III</v>
      </c>
      <c r="S105" s="270" t="str">
        <f t="shared" si="15"/>
        <v>RIESGO MEJORABLE</v>
      </c>
      <c r="T105" s="268" t="s">
        <v>308</v>
      </c>
      <c r="U105" s="268" t="s">
        <v>308</v>
      </c>
      <c r="V105" s="268" t="s">
        <v>361</v>
      </c>
      <c r="W105" s="268" t="s">
        <v>308</v>
      </c>
      <c r="X105" s="268" t="s">
        <v>308</v>
      </c>
    </row>
    <row r="106" spans="1:24" s="319" customFormat="1" ht="111" hidden="1" customHeight="1">
      <c r="A106" s="271">
        <v>103</v>
      </c>
      <c r="B106" s="1028"/>
      <c r="C106" s="1028"/>
      <c r="D106" s="1031"/>
      <c r="E106" s="271" t="s">
        <v>116</v>
      </c>
      <c r="F106" s="1037"/>
      <c r="G106" s="282" t="s">
        <v>362</v>
      </c>
      <c r="H106" s="275" t="s">
        <v>363</v>
      </c>
      <c r="I106" s="268" t="s">
        <v>364</v>
      </c>
      <c r="J106" s="268" t="s">
        <v>365</v>
      </c>
      <c r="K106" s="268" t="s">
        <v>648</v>
      </c>
      <c r="L106" s="271" t="s">
        <v>367</v>
      </c>
      <c r="M106" s="271">
        <v>2</v>
      </c>
      <c r="N106" s="271">
        <v>2</v>
      </c>
      <c r="O106" s="271">
        <f t="shared" si="16"/>
        <v>4</v>
      </c>
      <c r="P106" s="268">
        <v>10</v>
      </c>
      <c r="Q106" s="271">
        <f t="shared" si="14"/>
        <v>40</v>
      </c>
      <c r="R106" s="270" t="str">
        <f t="shared" si="17"/>
        <v>III</v>
      </c>
      <c r="S106" s="270" t="str">
        <f t="shared" si="15"/>
        <v>RIESGO MEJORABLE</v>
      </c>
      <c r="T106" s="268" t="s">
        <v>308</v>
      </c>
      <c r="U106" s="268" t="s">
        <v>308</v>
      </c>
      <c r="V106" s="268" t="s">
        <v>308</v>
      </c>
      <c r="W106" s="268" t="s">
        <v>368</v>
      </c>
      <c r="X106" s="268" t="s">
        <v>308</v>
      </c>
    </row>
    <row r="107" spans="1:24" s="319" customFormat="1" ht="111" hidden="1" customHeight="1">
      <c r="A107" s="271">
        <v>104</v>
      </c>
      <c r="B107" s="1028"/>
      <c r="C107" s="1028"/>
      <c r="D107" s="1031"/>
      <c r="E107" s="271" t="s">
        <v>116</v>
      </c>
      <c r="F107" s="1037"/>
      <c r="G107" s="282" t="s">
        <v>369</v>
      </c>
      <c r="H107" s="275" t="s">
        <v>370</v>
      </c>
      <c r="I107" s="268" t="s">
        <v>371</v>
      </c>
      <c r="J107" s="271" t="s">
        <v>326</v>
      </c>
      <c r="K107" s="268" t="s">
        <v>649</v>
      </c>
      <c r="L107" s="271" t="s">
        <v>326</v>
      </c>
      <c r="M107" s="271">
        <v>4</v>
      </c>
      <c r="N107" s="271">
        <v>1</v>
      </c>
      <c r="O107" s="271">
        <f t="shared" si="16"/>
        <v>4</v>
      </c>
      <c r="P107" s="268">
        <v>10</v>
      </c>
      <c r="Q107" s="271">
        <f t="shared" si="14"/>
        <v>40</v>
      </c>
      <c r="R107" s="270" t="str">
        <f t="shared" si="17"/>
        <v>III</v>
      </c>
      <c r="S107" s="270" t="str">
        <f t="shared" si="15"/>
        <v>RIESGO MEJORABLE</v>
      </c>
      <c r="T107" s="268" t="s">
        <v>308</v>
      </c>
      <c r="U107" s="268" t="s">
        <v>308</v>
      </c>
      <c r="V107" s="268" t="s">
        <v>308</v>
      </c>
      <c r="W107" s="268" t="s">
        <v>373</v>
      </c>
      <c r="X107" s="268" t="s">
        <v>308</v>
      </c>
    </row>
    <row r="108" spans="1:24" s="319" customFormat="1" ht="111" hidden="1" customHeight="1">
      <c r="A108" s="271">
        <v>105</v>
      </c>
      <c r="B108" s="1028" t="s">
        <v>725</v>
      </c>
      <c r="C108" s="1028" t="s">
        <v>726</v>
      </c>
      <c r="D108" s="1031" t="s">
        <v>727</v>
      </c>
      <c r="E108" s="271" t="s">
        <v>116</v>
      </c>
      <c r="F108" s="296" t="s">
        <v>301</v>
      </c>
      <c r="G108" s="282" t="s">
        <v>302</v>
      </c>
      <c r="H108" s="275" t="s">
        <v>303</v>
      </c>
      <c r="I108" s="275" t="s">
        <v>304</v>
      </c>
      <c r="J108" s="275" t="s">
        <v>644</v>
      </c>
      <c r="K108" s="275" t="s">
        <v>645</v>
      </c>
      <c r="L108" s="275" t="s">
        <v>488</v>
      </c>
      <c r="M108" s="266">
        <v>2</v>
      </c>
      <c r="N108" s="266">
        <v>1</v>
      </c>
      <c r="O108" s="266">
        <f t="shared" si="16"/>
        <v>2</v>
      </c>
      <c r="P108" s="266">
        <v>10</v>
      </c>
      <c r="Q108" s="271">
        <f t="shared" si="14"/>
        <v>20</v>
      </c>
      <c r="R108" s="270" t="str">
        <f t="shared" si="17"/>
        <v>IV</v>
      </c>
      <c r="S108" s="270" t="str">
        <f t="shared" si="15"/>
        <v>RIESGO ACEPTABLE</v>
      </c>
      <c r="T108" s="268" t="s">
        <v>308</v>
      </c>
      <c r="U108" s="268" t="s">
        <v>308</v>
      </c>
      <c r="V108" s="295" t="s">
        <v>309</v>
      </c>
      <c r="W108" s="295" t="s">
        <v>310</v>
      </c>
      <c r="X108" s="268" t="s">
        <v>311</v>
      </c>
    </row>
    <row r="109" spans="1:24" s="319" customFormat="1" ht="111" hidden="1" customHeight="1">
      <c r="A109" s="271">
        <v>106</v>
      </c>
      <c r="B109" s="1028"/>
      <c r="C109" s="1028"/>
      <c r="D109" s="1031"/>
      <c r="E109" s="271" t="s">
        <v>116</v>
      </c>
      <c r="F109" s="1036" t="s">
        <v>312</v>
      </c>
      <c r="G109" s="300" t="s">
        <v>313</v>
      </c>
      <c r="H109" s="290" t="s">
        <v>314</v>
      </c>
      <c r="I109" s="290" t="s">
        <v>315</v>
      </c>
      <c r="J109" s="275" t="s">
        <v>316</v>
      </c>
      <c r="K109" s="275" t="s">
        <v>317</v>
      </c>
      <c r="L109" s="290" t="s">
        <v>318</v>
      </c>
      <c r="M109" s="266">
        <v>2</v>
      </c>
      <c r="N109" s="266">
        <v>2</v>
      </c>
      <c r="O109" s="266">
        <f t="shared" si="16"/>
        <v>4</v>
      </c>
      <c r="P109" s="266">
        <v>25</v>
      </c>
      <c r="Q109" s="271">
        <f t="shared" si="14"/>
        <v>100</v>
      </c>
      <c r="R109" s="270" t="str">
        <f t="shared" si="17"/>
        <v>III</v>
      </c>
      <c r="S109" s="270" t="str">
        <f t="shared" si="15"/>
        <v>RIESGO MEJORABLE</v>
      </c>
      <c r="T109" s="288" t="s">
        <v>319</v>
      </c>
      <c r="U109" s="288" t="s">
        <v>319</v>
      </c>
      <c r="V109" s="294" t="s">
        <v>320</v>
      </c>
      <c r="W109" s="293" t="s">
        <v>321</v>
      </c>
      <c r="X109" s="268" t="s">
        <v>322</v>
      </c>
    </row>
    <row r="110" spans="1:24" s="319" customFormat="1" ht="111" hidden="1" customHeight="1">
      <c r="A110" s="271">
        <v>107</v>
      </c>
      <c r="B110" s="1028"/>
      <c r="C110" s="1028"/>
      <c r="D110" s="1031"/>
      <c r="E110" s="271" t="s">
        <v>116</v>
      </c>
      <c r="F110" s="1036"/>
      <c r="G110" s="292" t="s">
        <v>323</v>
      </c>
      <c r="H110" s="290" t="s">
        <v>324</v>
      </c>
      <c r="I110" s="290" t="s">
        <v>325</v>
      </c>
      <c r="J110" s="274" t="s">
        <v>326</v>
      </c>
      <c r="K110" s="274" t="s">
        <v>327</v>
      </c>
      <c r="L110" s="274" t="s">
        <v>328</v>
      </c>
      <c r="M110" s="266">
        <v>2</v>
      </c>
      <c r="N110" s="266">
        <v>1</v>
      </c>
      <c r="O110" s="266">
        <f t="shared" si="16"/>
        <v>2</v>
      </c>
      <c r="P110" s="266">
        <v>10</v>
      </c>
      <c r="Q110" s="271">
        <f t="shared" si="14"/>
        <v>20</v>
      </c>
      <c r="R110" s="270" t="str">
        <f t="shared" si="17"/>
        <v>IV</v>
      </c>
      <c r="S110" s="270" t="str">
        <f t="shared" si="15"/>
        <v>RIESGO ACEPTABLE</v>
      </c>
      <c r="T110" s="268" t="s">
        <v>308</v>
      </c>
      <c r="U110" s="268" t="s">
        <v>308</v>
      </c>
      <c r="V110" s="268" t="s">
        <v>308</v>
      </c>
      <c r="W110" s="274" t="s">
        <v>329</v>
      </c>
      <c r="X110" s="274" t="s">
        <v>123</v>
      </c>
    </row>
    <row r="111" spans="1:24" s="319" customFormat="1" ht="111" hidden="1" customHeight="1">
      <c r="A111" s="271">
        <v>108</v>
      </c>
      <c r="B111" s="1028"/>
      <c r="C111" s="1028"/>
      <c r="D111" s="1031"/>
      <c r="E111" s="271" t="s">
        <v>116</v>
      </c>
      <c r="F111" s="1036"/>
      <c r="G111" s="300" t="s">
        <v>330</v>
      </c>
      <c r="H111" s="290" t="s">
        <v>331</v>
      </c>
      <c r="I111" s="290" t="s">
        <v>332</v>
      </c>
      <c r="J111" s="289" t="s">
        <v>333</v>
      </c>
      <c r="K111" s="289" t="s">
        <v>334</v>
      </c>
      <c r="L111" s="290" t="s">
        <v>335</v>
      </c>
      <c r="M111" s="266">
        <v>2</v>
      </c>
      <c r="N111" s="266">
        <v>2</v>
      </c>
      <c r="O111" s="266">
        <f t="shared" si="16"/>
        <v>4</v>
      </c>
      <c r="P111" s="266">
        <v>10</v>
      </c>
      <c r="Q111" s="271">
        <f t="shared" si="14"/>
        <v>40</v>
      </c>
      <c r="R111" s="270" t="str">
        <f t="shared" si="17"/>
        <v>III</v>
      </c>
      <c r="S111" s="270" t="str">
        <f t="shared" si="15"/>
        <v>RIESGO MEJORABLE</v>
      </c>
      <c r="T111" s="288" t="s">
        <v>319</v>
      </c>
      <c r="U111" s="288" t="s">
        <v>319</v>
      </c>
      <c r="V111" s="279" t="s">
        <v>336</v>
      </c>
      <c r="W111" s="283" t="s">
        <v>337</v>
      </c>
      <c r="X111" s="268" t="s">
        <v>322</v>
      </c>
    </row>
    <row r="112" spans="1:24" s="319" customFormat="1" ht="111" hidden="1" customHeight="1">
      <c r="A112" s="271">
        <v>109</v>
      </c>
      <c r="B112" s="1028"/>
      <c r="C112" s="1028"/>
      <c r="D112" s="1031"/>
      <c r="E112" s="271" t="s">
        <v>116</v>
      </c>
      <c r="F112" s="286" t="s">
        <v>338</v>
      </c>
      <c r="G112" s="299" t="s">
        <v>339</v>
      </c>
      <c r="H112" s="289" t="s">
        <v>340</v>
      </c>
      <c r="I112" s="290" t="s">
        <v>341</v>
      </c>
      <c r="J112" s="275" t="s">
        <v>316</v>
      </c>
      <c r="K112" s="275" t="s">
        <v>316</v>
      </c>
      <c r="L112" s="289" t="s">
        <v>342</v>
      </c>
      <c r="M112" s="266">
        <v>2</v>
      </c>
      <c r="N112" s="266">
        <v>3</v>
      </c>
      <c r="O112" s="266">
        <f t="shared" si="16"/>
        <v>6</v>
      </c>
      <c r="P112" s="266">
        <v>10</v>
      </c>
      <c r="Q112" s="271">
        <f t="shared" si="14"/>
        <v>60</v>
      </c>
      <c r="R112" s="270" t="str">
        <f t="shared" si="17"/>
        <v>III</v>
      </c>
      <c r="S112" s="270" t="str">
        <f t="shared" si="15"/>
        <v>RIESGO MEJORABLE</v>
      </c>
      <c r="T112" s="288" t="s">
        <v>319</v>
      </c>
      <c r="U112" s="288" t="s">
        <v>319</v>
      </c>
      <c r="V112" s="268" t="s">
        <v>322</v>
      </c>
      <c r="W112" s="283" t="s">
        <v>343</v>
      </c>
      <c r="X112" s="268" t="s">
        <v>322</v>
      </c>
    </row>
    <row r="113" spans="1:24" s="319" customFormat="1" ht="111" hidden="1" customHeight="1">
      <c r="A113" s="271">
        <v>110</v>
      </c>
      <c r="B113" s="1028"/>
      <c r="C113" s="1028"/>
      <c r="D113" s="1031"/>
      <c r="E113" s="271" t="s">
        <v>116</v>
      </c>
      <c r="F113" s="1036" t="s">
        <v>344</v>
      </c>
      <c r="G113" s="298" t="s">
        <v>345</v>
      </c>
      <c r="H113" s="268" t="s">
        <v>346</v>
      </c>
      <c r="I113" s="268" t="s">
        <v>347</v>
      </c>
      <c r="J113" s="268" t="s">
        <v>646</v>
      </c>
      <c r="K113" s="268" t="s">
        <v>495</v>
      </c>
      <c r="L113" s="268" t="s">
        <v>350</v>
      </c>
      <c r="M113" s="271">
        <v>2</v>
      </c>
      <c r="N113" s="271">
        <v>4</v>
      </c>
      <c r="O113" s="271">
        <f t="shared" si="16"/>
        <v>8</v>
      </c>
      <c r="P113" s="268">
        <v>25</v>
      </c>
      <c r="Q113" s="271">
        <f t="shared" si="14"/>
        <v>200</v>
      </c>
      <c r="R113" s="270" t="str">
        <f t="shared" si="17"/>
        <v>II</v>
      </c>
      <c r="S113" s="270" t="str">
        <f t="shared" si="15"/>
        <v>RIESGO ACEPTABLE CON CONTROL ESPECIFICO</v>
      </c>
      <c r="T113" s="268" t="s">
        <v>308</v>
      </c>
      <c r="U113" s="268" t="s">
        <v>308</v>
      </c>
      <c r="V113" s="268" t="s">
        <v>351</v>
      </c>
      <c r="W113" s="268" t="s">
        <v>352</v>
      </c>
      <c r="X113" s="268" t="s">
        <v>322</v>
      </c>
    </row>
    <row r="114" spans="1:24" s="319" customFormat="1" ht="111" hidden="1" customHeight="1">
      <c r="A114" s="271">
        <v>111</v>
      </c>
      <c r="B114" s="1028"/>
      <c r="C114" s="1028"/>
      <c r="D114" s="1031"/>
      <c r="E114" s="271" t="s">
        <v>116</v>
      </c>
      <c r="F114" s="1036"/>
      <c r="G114" s="297" t="s">
        <v>353</v>
      </c>
      <c r="H114" s="268" t="s">
        <v>354</v>
      </c>
      <c r="I114" s="268" t="s">
        <v>355</v>
      </c>
      <c r="J114" s="268" t="s">
        <v>316</v>
      </c>
      <c r="K114" s="268" t="s">
        <v>647</v>
      </c>
      <c r="L114" s="268" t="s">
        <v>350</v>
      </c>
      <c r="M114" s="271">
        <v>2</v>
      </c>
      <c r="N114" s="271">
        <v>4</v>
      </c>
      <c r="O114" s="271">
        <f t="shared" si="16"/>
        <v>8</v>
      </c>
      <c r="P114" s="268">
        <v>25</v>
      </c>
      <c r="Q114" s="271">
        <f t="shared" si="14"/>
        <v>200</v>
      </c>
      <c r="R114" s="270" t="str">
        <f t="shared" si="17"/>
        <v>II</v>
      </c>
      <c r="S114" s="270" t="str">
        <f t="shared" si="15"/>
        <v>RIESGO ACEPTABLE CON CONTROL ESPECIFICO</v>
      </c>
      <c r="T114" s="268" t="s">
        <v>308</v>
      </c>
      <c r="U114" s="268" t="s">
        <v>308</v>
      </c>
      <c r="V114" s="268" t="s">
        <v>351</v>
      </c>
      <c r="W114" s="268" t="s">
        <v>352</v>
      </c>
      <c r="X114" s="268" t="s">
        <v>322</v>
      </c>
    </row>
    <row r="115" spans="1:24" s="319" customFormat="1" ht="111" hidden="1" customHeight="1">
      <c r="A115" s="271">
        <v>112</v>
      </c>
      <c r="B115" s="1028"/>
      <c r="C115" s="1028"/>
      <c r="D115" s="1031"/>
      <c r="E115" s="271" t="s">
        <v>116</v>
      </c>
      <c r="F115" s="1037" t="s">
        <v>356</v>
      </c>
      <c r="G115" s="282" t="s">
        <v>357</v>
      </c>
      <c r="H115" s="275" t="s">
        <v>358</v>
      </c>
      <c r="I115" s="268" t="s">
        <v>359</v>
      </c>
      <c r="J115" s="268" t="s">
        <v>316</v>
      </c>
      <c r="K115" s="268" t="s">
        <v>648</v>
      </c>
      <c r="L115" s="268" t="s">
        <v>316</v>
      </c>
      <c r="M115" s="271">
        <v>2</v>
      </c>
      <c r="N115" s="271">
        <v>2</v>
      </c>
      <c r="O115" s="271">
        <f t="shared" si="16"/>
        <v>4</v>
      </c>
      <c r="P115" s="268">
        <v>25</v>
      </c>
      <c r="Q115" s="271">
        <f t="shared" si="14"/>
        <v>100</v>
      </c>
      <c r="R115" s="270" t="str">
        <f t="shared" si="17"/>
        <v>III</v>
      </c>
      <c r="S115" s="270" t="str">
        <f t="shared" si="15"/>
        <v>RIESGO MEJORABLE</v>
      </c>
      <c r="T115" s="268" t="s">
        <v>308</v>
      </c>
      <c r="U115" s="268" t="s">
        <v>308</v>
      </c>
      <c r="V115" s="268" t="s">
        <v>361</v>
      </c>
      <c r="W115" s="268" t="s">
        <v>308</v>
      </c>
      <c r="X115" s="268" t="s">
        <v>308</v>
      </c>
    </row>
    <row r="116" spans="1:24" s="319" customFormat="1" ht="111" hidden="1" customHeight="1">
      <c r="A116" s="271">
        <v>113</v>
      </c>
      <c r="B116" s="1028"/>
      <c r="C116" s="1028"/>
      <c r="D116" s="1031"/>
      <c r="E116" s="271" t="s">
        <v>116</v>
      </c>
      <c r="F116" s="1037"/>
      <c r="G116" s="282" t="s">
        <v>362</v>
      </c>
      <c r="H116" s="275" t="s">
        <v>363</v>
      </c>
      <c r="I116" s="268" t="s">
        <v>364</v>
      </c>
      <c r="J116" s="268" t="s">
        <v>365</v>
      </c>
      <c r="K116" s="268" t="s">
        <v>648</v>
      </c>
      <c r="L116" s="271" t="s">
        <v>367</v>
      </c>
      <c r="M116" s="271">
        <v>2</v>
      </c>
      <c r="N116" s="271">
        <v>2</v>
      </c>
      <c r="O116" s="271">
        <f t="shared" si="16"/>
        <v>4</v>
      </c>
      <c r="P116" s="268">
        <v>10</v>
      </c>
      <c r="Q116" s="271">
        <f t="shared" si="14"/>
        <v>40</v>
      </c>
      <c r="R116" s="270" t="str">
        <f t="shared" si="17"/>
        <v>III</v>
      </c>
      <c r="S116" s="270" t="str">
        <f t="shared" si="15"/>
        <v>RIESGO MEJORABLE</v>
      </c>
      <c r="T116" s="268" t="s">
        <v>308</v>
      </c>
      <c r="U116" s="268" t="s">
        <v>308</v>
      </c>
      <c r="V116" s="268" t="s">
        <v>308</v>
      </c>
      <c r="W116" s="268" t="s">
        <v>368</v>
      </c>
      <c r="X116" s="268" t="s">
        <v>308</v>
      </c>
    </row>
    <row r="117" spans="1:24" s="319" customFormat="1" ht="111" hidden="1" customHeight="1">
      <c r="A117" s="271">
        <v>114</v>
      </c>
      <c r="B117" s="1028"/>
      <c r="C117" s="1028"/>
      <c r="D117" s="1031"/>
      <c r="E117" s="271" t="s">
        <v>116</v>
      </c>
      <c r="F117" s="1037"/>
      <c r="G117" s="282" t="s">
        <v>369</v>
      </c>
      <c r="H117" s="275" t="s">
        <v>370</v>
      </c>
      <c r="I117" s="268" t="s">
        <v>371</v>
      </c>
      <c r="J117" s="271" t="s">
        <v>326</v>
      </c>
      <c r="K117" s="268" t="s">
        <v>649</v>
      </c>
      <c r="L117" s="271" t="s">
        <v>326</v>
      </c>
      <c r="M117" s="271">
        <v>4</v>
      </c>
      <c r="N117" s="271">
        <v>1</v>
      </c>
      <c r="O117" s="271">
        <f t="shared" si="16"/>
        <v>4</v>
      </c>
      <c r="P117" s="268">
        <v>10</v>
      </c>
      <c r="Q117" s="271">
        <f t="shared" si="14"/>
        <v>40</v>
      </c>
      <c r="R117" s="270" t="str">
        <f t="shared" si="17"/>
        <v>III</v>
      </c>
      <c r="S117" s="270" t="str">
        <f t="shared" si="15"/>
        <v>RIESGO MEJORABLE</v>
      </c>
      <c r="T117" s="268" t="s">
        <v>308</v>
      </c>
      <c r="U117" s="268" t="s">
        <v>308</v>
      </c>
      <c r="V117" s="268" t="s">
        <v>308</v>
      </c>
      <c r="W117" s="268" t="s">
        <v>373</v>
      </c>
      <c r="X117" s="268" t="s">
        <v>308</v>
      </c>
    </row>
    <row r="118" spans="1:24" s="319" customFormat="1" ht="111" hidden="1" customHeight="1">
      <c r="A118" s="271">
        <v>115</v>
      </c>
      <c r="B118" s="1028" t="s">
        <v>728</v>
      </c>
      <c r="C118" s="1029" t="s">
        <v>395</v>
      </c>
      <c r="D118" s="1057" t="s">
        <v>522</v>
      </c>
      <c r="E118" s="271" t="s">
        <v>116</v>
      </c>
      <c r="F118" s="277" t="s">
        <v>301</v>
      </c>
      <c r="G118" s="281" t="s">
        <v>398</v>
      </c>
      <c r="H118" s="280" t="s">
        <v>399</v>
      </c>
      <c r="I118" s="280" t="s">
        <v>400</v>
      </c>
      <c r="J118" s="268" t="s">
        <v>316</v>
      </c>
      <c r="K118" s="280" t="s">
        <v>401</v>
      </c>
      <c r="L118" s="268" t="s">
        <v>316</v>
      </c>
      <c r="M118" s="266">
        <v>2</v>
      </c>
      <c r="N118" s="266">
        <v>2</v>
      </c>
      <c r="O118" s="266">
        <f t="shared" si="16"/>
        <v>4</v>
      </c>
      <c r="P118" s="268">
        <v>10</v>
      </c>
      <c r="Q118" s="271">
        <f t="shared" si="14"/>
        <v>40</v>
      </c>
      <c r="R118" s="270" t="str">
        <f t="shared" si="17"/>
        <v>III</v>
      </c>
      <c r="S118" s="270" t="str">
        <f t="shared" si="15"/>
        <v>RIESGO MEJORABLE</v>
      </c>
      <c r="T118" s="268" t="s">
        <v>308</v>
      </c>
      <c r="U118" s="268" t="s">
        <v>308</v>
      </c>
      <c r="V118" s="279" t="s">
        <v>308</v>
      </c>
      <c r="W118" s="283" t="s">
        <v>308</v>
      </c>
      <c r="X118" s="268" t="s">
        <v>308</v>
      </c>
    </row>
    <row r="119" spans="1:24" s="319" customFormat="1" ht="180" hidden="1" customHeight="1">
      <c r="A119" s="271">
        <v>116</v>
      </c>
      <c r="B119" s="1028"/>
      <c r="C119" s="1030"/>
      <c r="D119" s="1058"/>
      <c r="E119" s="271" t="s">
        <v>116</v>
      </c>
      <c r="F119" s="277" t="s">
        <v>356</v>
      </c>
      <c r="G119" s="281" t="s">
        <v>410</v>
      </c>
      <c r="H119" s="280" t="s">
        <v>523</v>
      </c>
      <c r="I119" s="280" t="s">
        <v>412</v>
      </c>
      <c r="J119" s="268" t="s">
        <v>316</v>
      </c>
      <c r="K119" s="280" t="s">
        <v>413</v>
      </c>
      <c r="L119" s="280" t="s">
        <v>414</v>
      </c>
      <c r="M119" s="266">
        <v>2</v>
      </c>
      <c r="N119" s="266">
        <v>2</v>
      </c>
      <c r="O119" s="266">
        <f t="shared" si="16"/>
        <v>4</v>
      </c>
      <c r="P119" s="268">
        <v>10</v>
      </c>
      <c r="Q119" s="271">
        <f t="shared" si="14"/>
        <v>40</v>
      </c>
      <c r="R119" s="270" t="str">
        <f t="shared" si="17"/>
        <v>III</v>
      </c>
      <c r="S119" s="270" t="str">
        <f t="shared" si="15"/>
        <v>RIESGO MEJORABLE</v>
      </c>
      <c r="T119" s="268" t="s">
        <v>308</v>
      </c>
      <c r="U119" s="268" t="s">
        <v>308</v>
      </c>
      <c r="V119" s="279" t="s">
        <v>308</v>
      </c>
      <c r="W119" s="283" t="s">
        <v>415</v>
      </c>
      <c r="X119" s="268" t="s">
        <v>308</v>
      </c>
    </row>
    <row r="120" spans="1:24" s="319" customFormat="1" ht="111" hidden="1" customHeight="1">
      <c r="A120" s="271">
        <v>117</v>
      </c>
      <c r="B120" s="1028"/>
      <c r="C120" s="1030"/>
      <c r="D120" s="1058"/>
      <c r="E120" s="271" t="s">
        <v>116</v>
      </c>
      <c r="F120" s="277" t="s">
        <v>301</v>
      </c>
      <c r="G120" s="281" t="s">
        <v>428</v>
      </c>
      <c r="H120" s="280" t="s">
        <v>429</v>
      </c>
      <c r="I120" s="280" t="s">
        <v>430</v>
      </c>
      <c r="J120" s="268" t="s">
        <v>316</v>
      </c>
      <c r="K120" s="280" t="s">
        <v>431</v>
      </c>
      <c r="L120" s="268" t="s">
        <v>316</v>
      </c>
      <c r="M120" s="266">
        <v>2</v>
      </c>
      <c r="N120" s="266">
        <v>2</v>
      </c>
      <c r="O120" s="266">
        <f t="shared" si="16"/>
        <v>4</v>
      </c>
      <c r="P120" s="268">
        <v>10</v>
      </c>
      <c r="Q120" s="271">
        <f t="shared" si="14"/>
        <v>40</v>
      </c>
      <c r="R120" s="270" t="str">
        <f t="shared" si="17"/>
        <v>III</v>
      </c>
      <c r="S120" s="270" t="str">
        <f t="shared" si="15"/>
        <v>RIESGO MEJORABLE</v>
      </c>
      <c r="T120" s="268" t="s">
        <v>308</v>
      </c>
      <c r="U120" s="268" t="s">
        <v>308</v>
      </c>
      <c r="V120" s="279" t="s">
        <v>308</v>
      </c>
      <c r="W120" s="283" t="s">
        <v>432</v>
      </c>
      <c r="X120" s="268" t="s">
        <v>308</v>
      </c>
    </row>
    <row r="121" spans="1:24" s="319" customFormat="1" ht="232.5" hidden="1" customHeight="1">
      <c r="A121" s="271">
        <v>118</v>
      </c>
      <c r="B121" s="1028"/>
      <c r="C121" s="1030"/>
      <c r="D121" s="1058"/>
      <c r="E121" s="271" t="s">
        <v>116</v>
      </c>
      <c r="F121" s="277" t="s">
        <v>374</v>
      </c>
      <c r="G121" s="284" t="s">
        <v>524</v>
      </c>
      <c r="H121" s="280" t="s">
        <v>376</v>
      </c>
      <c r="I121" s="280" t="s">
        <v>377</v>
      </c>
      <c r="J121" s="275" t="s">
        <v>316</v>
      </c>
      <c r="K121" s="280" t="s">
        <v>525</v>
      </c>
      <c r="L121" s="280" t="s">
        <v>379</v>
      </c>
      <c r="M121" s="266">
        <v>2</v>
      </c>
      <c r="N121" s="266">
        <v>2</v>
      </c>
      <c r="O121" s="266">
        <f t="shared" si="16"/>
        <v>4</v>
      </c>
      <c r="P121" s="268">
        <v>10</v>
      </c>
      <c r="Q121" s="271">
        <f t="shared" si="14"/>
        <v>40</v>
      </c>
      <c r="R121" s="270" t="str">
        <f t="shared" si="17"/>
        <v>III</v>
      </c>
      <c r="S121" s="270" t="str">
        <f t="shared" si="15"/>
        <v>RIESGO MEJORABLE</v>
      </c>
      <c r="T121" s="268" t="s">
        <v>308</v>
      </c>
      <c r="U121" s="268" t="s">
        <v>308</v>
      </c>
      <c r="V121" s="279" t="s">
        <v>380</v>
      </c>
      <c r="W121" s="283" t="s">
        <v>381</v>
      </c>
      <c r="X121" s="268" t="s">
        <v>308</v>
      </c>
    </row>
    <row r="122" spans="1:24" s="319" customFormat="1" ht="232.5" hidden="1" customHeight="1">
      <c r="A122" s="271">
        <v>119</v>
      </c>
      <c r="B122" s="1028"/>
      <c r="C122" s="1030"/>
      <c r="D122" s="1058"/>
      <c r="E122" s="274" t="s">
        <v>385</v>
      </c>
      <c r="F122" s="277" t="s">
        <v>402</v>
      </c>
      <c r="G122" s="281" t="s">
        <v>403</v>
      </c>
      <c r="H122" s="280" t="s">
        <v>404</v>
      </c>
      <c r="I122" s="280" t="s">
        <v>405</v>
      </c>
      <c r="J122" s="268" t="s">
        <v>123</v>
      </c>
      <c r="K122" s="280" t="s">
        <v>406</v>
      </c>
      <c r="L122" s="280" t="s">
        <v>407</v>
      </c>
      <c r="M122" s="266">
        <v>2</v>
      </c>
      <c r="N122" s="266">
        <v>1</v>
      </c>
      <c r="O122" s="266">
        <f t="shared" si="16"/>
        <v>2</v>
      </c>
      <c r="P122" s="268">
        <v>10</v>
      </c>
      <c r="Q122" s="271">
        <f t="shared" si="14"/>
        <v>20</v>
      </c>
      <c r="R122" s="270" t="str">
        <f t="shared" si="17"/>
        <v>IV</v>
      </c>
      <c r="S122" s="270" t="str">
        <f t="shared" si="15"/>
        <v>RIESGO ACEPTABLE</v>
      </c>
      <c r="T122" s="268" t="s">
        <v>308</v>
      </c>
      <c r="U122" s="268" t="s">
        <v>308</v>
      </c>
      <c r="V122" s="268" t="s">
        <v>308</v>
      </c>
      <c r="W122" s="274" t="s">
        <v>408</v>
      </c>
      <c r="X122" s="274" t="s">
        <v>123</v>
      </c>
    </row>
    <row r="123" spans="1:24" s="319" customFormat="1" ht="232.5" hidden="1" customHeight="1">
      <c r="A123" s="271">
        <v>120</v>
      </c>
      <c r="B123" s="1028"/>
      <c r="C123" s="1030"/>
      <c r="D123" s="1058"/>
      <c r="E123" s="274" t="s">
        <v>116</v>
      </c>
      <c r="F123" s="277" t="s">
        <v>416</v>
      </c>
      <c r="G123" s="281" t="s">
        <v>417</v>
      </c>
      <c r="H123" s="280" t="s">
        <v>418</v>
      </c>
      <c r="I123" s="280" t="s">
        <v>419</v>
      </c>
      <c r="J123" s="268" t="s">
        <v>123</v>
      </c>
      <c r="K123" s="280" t="s">
        <v>123</v>
      </c>
      <c r="L123" s="280" t="s">
        <v>420</v>
      </c>
      <c r="M123" s="266">
        <v>2</v>
      </c>
      <c r="N123" s="266">
        <v>1</v>
      </c>
      <c r="O123" s="266">
        <f t="shared" si="16"/>
        <v>2</v>
      </c>
      <c r="P123" s="268">
        <v>10</v>
      </c>
      <c r="Q123" s="271">
        <f t="shared" si="14"/>
        <v>20</v>
      </c>
      <c r="R123" s="270" t="str">
        <f t="shared" si="17"/>
        <v>IV</v>
      </c>
      <c r="S123" s="270" t="str">
        <f t="shared" si="15"/>
        <v>RIESGO ACEPTABLE</v>
      </c>
      <c r="T123" s="274" t="s">
        <v>123</v>
      </c>
      <c r="U123" s="274" t="s">
        <v>123</v>
      </c>
      <c r="V123" s="274" t="s">
        <v>123</v>
      </c>
      <c r="W123" s="274" t="s">
        <v>421</v>
      </c>
      <c r="X123" s="274" t="s">
        <v>123</v>
      </c>
    </row>
    <row r="124" spans="1:24" s="319" customFormat="1" ht="232.5" hidden="1" customHeight="1">
      <c r="A124" s="271">
        <v>121</v>
      </c>
      <c r="B124" s="1028"/>
      <c r="C124" s="1032"/>
      <c r="D124" s="1059"/>
      <c r="E124" s="274" t="s">
        <v>116</v>
      </c>
      <c r="F124" s="277" t="s">
        <v>416</v>
      </c>
      <c r="G124" s="284" t="s">
        <v>417</v>
      </c>
      <c r="H124" s="280" t="s">
        <v>422</v>
      </c>
      <c r="I124" s="280" t="s">
        <v>423</v>
      </c>
      <c r="J124" s="275" t="s">
        <v>424</v>
      </c>
      <c r="K124" s="280" t="s">
        <v>425</v>
      </c>
      <c r="L124" s="280" t="s">
        <v>420</v>
      </c>
      <c r="M124" s="266">
        <v>2</v>
      </c>
      <c r="N124" s="266">
        <v>2</v>
      </c>
      <c r="O124" s="266">
        <f t="shared" si="16"/>
        <v>4</v>
      </c>
      <c r="P124" s="268">
        <v>25</v>
      </c>
      <c r="Q124" s="271">
        <f t="shared" si="14"/>
        <v>100</v>
      </c>
      <c r="R124" s="270" t="str">
        <f t="shared" si="17"/>
        <v>III</v>
      </c>
      <c r="S124" s="270" t="str">
        <f t="shared" si="15"/>
        <v>RIESGO MEJORABLE</v>
      </c>
      <c r="T124" s="274" t="s">
        <v>123</v>
      </c>
      <c r="U124" s="274" t="s">
        <v>123</v>
      </c>
      <c r="V124" s="274" t="s">
        <v>426</v>
      </c>
      <c r="W124" s="274" t="s">
        <v>427</v>
      </c>
      <c r="X124" s="274" t="s">
        <v>123</v>
      </c>
    </row>
    <row r="125" spans="1:24" s="319" customFormat="1" ht="161.25" hidden="1" customHeight="1">
      <c r="A125" s="271">
        <v>122</v>
      </c>
      <c r="B125" s="1028"/>
      <c r="C125" s="1029" t="s">
        <v>433</v>
      </c>
      <c r="D125" s="1034" t="s">
        <v>434</v>
      </c>
      <c r="E125" s="271" t="s">
        <v>385</v>
      </c>
      <c r="F125" s="277" t="s">
        <v>356</v>
      </c>
      <c r="G125" s="282" t="s">
        <v>435</v>
      </c>
      <c r="H125" s="275" t="s">
        <v>436</v>
      </c>
      <c r="I125" s="268" t="s">
        <v>364</v>
      </c>
      <c r="J125" s="268" t="s">
        <v>316</v>
      </c>
      <c r="K125" s="268" t="s">
        <v>316</v>
      </c>
      <c r="L125" s="268" t="s">
        <v>437</v>
      </c>
      <c r="M125" s="266">
        <v>2</v>
      </c>
      <c r="N125" s="266">
        <v>2</v>
      </c>
      <c r="O125" s="266">
        <f t="shared" si="16"/>
        <v>4</v>
      </c>
      <c r="P125" s="268">
        <v>10</v>
      </c>
      <c r="Q125" s="271">
        <f t="shared" si="14"/>
        <v>40</v>
      </c>
      <c r="R125" s="270" t="str">
        <f t="shared" si="17"/>
        <v>III</v>
      </c>
      <c r="S125" s="270" t="str">
        <f t="shared" si="15"/>
        <v>RIESGO MEJORABLE</v>
      </c>
      <c r="T125" s="268" t="s">
        <v>308</v>
      </c>
      <c r="U125" s="268" t="s">
        <v>308</v>
      </c>
      <c r="V125" s="268" t="s">
        <v>308</v>
      </c>
      <c r="W125" s="1040" t="s">
        <v>438</v>
      </c>
      <c r="X125" s="268" t="s">
        <v>439</v>
      </c>
    </row>
    <row r="126" spans="1:24" s="319" customFormat="1" ht="141" hidden="1" customHeight="1">
      <c r="A126" s="271">
        <v>123</v>
      </c>
      <c r="B126" s="1028"/>
      <c r="C126" s="1030"/>
      <c r="D126" s="1035"/>
      <c r="E126" s="271" t="s">
        <v>385</v>
      </c>
      <c r="F126" s="277" t="s">
        <v>344</v>
      </c>
      <c r="G126" s="281" t="s">
        <v>441</v>
      </c>
      <c r="H126" s="280" t="s">
        <v>442</v>
      </c>
      <c r="I126" s="280" t="s">
        <v>443</v>
      </c>
      <c r="J126" s="275" t="s">
        <v>308</v>
      </c>
      <c r="K126" s="280" t="s">
        <v>444</v>
      </c>
      <c r="L126" s="280" t="s">
        <v>445</v>
      </c>
      <c r="M126" s="266">
        <v>2</v>
      </c>
      <c r="N126" s="266">
        <v>2</v>
      </c>
      <c r="O126" s="266">
        <f t="shared" si="16"/>
        <v>4</v>
      </c>
      <c r="P126" s="268">
        <v>25</v>
      </c>
      <c r="Q126" s="271">
        <f t="shared" si="14"/>
        <v>100</v>
      </c>
      <c r="R126" s="270" t="str">
        <f t="shared" si="17"/>
        <v>III</v>
      </c>
      <c r="S126" s="270" t="str">
        <f t="shared" si="15"/>
        <v>RIESGO MEJORABLE</v>
      </c>
      <c r="T126" s="268" t="s">
        <v>308</v>
      </c>
      <c r="U126" s="268" t="s">
        <v>308</v>
      </c>
      <c r="V126" s="279" t="s">
        <v>308</v>
      </c>
      <c r="W126" s="1041"/>
      <c r="X126" s="268" t="s">
        <v>446</v>
      </c>
    </row>
    <row r="127" spans="1:24" s="319" customFormat="1" ht="204.75" hidden="1" customHeight="1">
      <c r="A127" s="271">
        <v>124</v>
      </c>
      <c r="B127" s="1028"/>
      <c r="C127" s="1029" t="s">
        <v>447</v>
      </c>
      <c r="D127" s="1033" t="s">
        <v>448</v>
      </c>
      <c r="E127" s="271" t="s">
        <v>116</v>
      </c>
      <c r="F127" s="277" t="s">
        <v>338</v>
      </c>
      <c r="G127" s="281" t="s">
        <v>450</v>
      </c>
      <c r="H127" s="280" t="s">
        <v>451</v>
      </c>
      <c r="I127" s="280" t="s">
        <v>452</v>
      </c>
      <c r="J127" s="275" t="s">
        <v>453</v>
      </c>
      <c r="K127" s="280" t="s">
        <v>454</v>
      </c>
      <c r="L127" s="280" t="s">
        <v>455</v>
      </c>
      <c r="M127" s="274">
        <v>2</v>
      </c>
      <c r="N127" s="274">
        <v>3</v>
      </c>
      <c r="O127" s="266">
        <f t="shared" si="16"/>
        <v>6</v>
      </c>
      <c r="P127" s="274">
        <v>10</v>
      </c>
      <c r="Q127" s="271">
        <f t="shared" si="14"/>
        <v>60</v>
      </c>
      <c r="R127" s="270" t="str">
        <f t="shared" si="17"/>
        <v>III</v>
      </c>
      <c r="S127" s="270" t="str">
        <f t="shared" si="15"/>
        <v>RIESGO MEJORABLE</v>
      </c>
      <c r="T127" s="268" t="s">
        <v>308</v>
      </c>
      <c r="U127" s="268" t="s">
        <v>308</v>
      </c>
      <c r="V127" s="279" t="s">
        <v>308</v>
      </c>
      <c r="W127" s="278" t="s">
        <v>456</v>
      </c>
      <c r="X127" s="268" t="s">
        <v>308</v>
      </c>
    </row>
    <row r="128" spans="1:24" s="319" customFormat="1" ht="134.25" hidden="1" customHeight="1">
      <c r="A128" s="271">
        <v>125</v>
      </c>
      <c r="B128" s="1028"/>
      <c r="C128" s="1030"/>
      <c r="D128" s="1033"/>
      <c r="E128" s="271" t="s">
        <v>116</v>
      </c>
      <c r="F128" s="277" t="s">
        <v>344</v>
      </c>
      <c r="G128" s="281" t="s">
        <v>457</v>
      </c>
      <c r="H128" s="280" t="s">
        <v>458</v>
      </c>
      <c r="I128" s="280" t="s">
        <v>459</v>
      </c>
      <c r="J128" s="275" t="s">
        <v>460</v>
      </c>
      <c r="K128" s="280" t="s">
        <v>461</v>
      </c>
      <c r="L128" s="280" t="s">
        <v>462</v>
      </c>
      <c r="M128" s="274">
        <v>2</v>
      </c>
      <c r="N128" s="274">
        <v>3</v>
      </c>
      <c r="O128" s="266">
        <f t="shared" si="16"/>
        <v>6</v>
      </c>
      <c r="P128" s="274">
        <v>10</v>
      </c>
      <c r="Q128" s="271">
        <f t="shared" si="14"/>
        <v>60</v>
      </c>
      <c r="R128" s="270" t="str">
        <f t="shared" si="17"/>
        <v>III</v>
      </c>
      <c r="S128" s="270" t="str">
        <f t="shared" si="15"/>
        <v>RIESGO MEJORABLE</v>
      </c>
      <c r="T128" s="268" t="s">
        <v>308</v>
      </c>
      <c r="U128" s="268" t="s">
        <v>308</v>
      </c>
      <c r="V128" s="279" t="s">
        <v>308</v>
      </c>
      <c r="W128" s="274" t="s">
        <v>463</v>
      </c>
      <c r="X128" s="268" t="s">
        <v>308</v>
      </c>
    </row>
    <row r="129" spans="1:24" s="319" customFormat="1" ht="111" hidden="1" customHeight="1">
      <c r="A129" s="271">
        <v>126</v>
      </c>
      <c r="B129" s="1028"/>
      <c r="C129" s="1030"/>
      <c r="D129" s="1033"/>
      <c r="E129" s="271" t="s">
        <v>116</v>
      </c>
      <c r="F129" s="277" t="s">
        <v>344</v>
      </c>
      <c r="G129" s="281" t="s">
        <v>464</v>
      </c>
      <c r="H129" s="280" t="s">
        <v>465</v>
      </c>
      <c r="I129" s="280" t="s">
        <v>466</v>
      </c>
      <c r="J129" s="275" t="s">
        <v>460</v>
      </c>
      <c r="K129" s="280" t="s">
        <v>461</v>
      </c>
      <c r="L129" s="280" t="s">
        <v>462</v>
      </c>
      <c r="M129" s="274">
        <v>2</v>
      </c>
      <c r="N129" s="274">
        <v>3</v>
      </c>
      <c r="O129" s="266">
        <f t="shared" si="16"/>
        <v>6</v>
      </c>
      <c r="P129" s="274">
        <v>10</v>
      </c>
      <c r="Q129" s="271">
        <f t="shared" si="14"/>
        <v>60</v>
      </c>
      <c r="R129" s="270" t="str">
        <f t="shared" si="17"/>
        <v>III</v>
      </c>
      <c r="S129" s="270" t="str">
        <f t="shared" si="15"/>
        <v>RIESGO MEJORABLE</v>
      </c>
      <c r="T129" s="268" t="s">
        <v>308</v>
      </c>
      <c r="U129" s="268" t="s">
        <v>308</v>
      </c>
      <c r="V129" s="279" t="s">
        <v>308</v>
      </c>
      <c r="W129" s="274" t="s">
        <v>463</v>
      </c>
      <c r="X129" s="268" t="s">
        <v>308</v>
      </c>
    </row>
    <row r="130" spans="1:24" s="319" customFormat="1" ht="218.25" hidden="1" customHeight="1">
      <c r="A130" s="271">
        <v>127</v>
      </c>
      <c r="B130" s="1028"/>
      <c r="C130" s="1030"/>
      <c r="D130" s="1033"/>
      <c r="E130" s="271" t="s">
        <v>116</v>
      </c>
      <c r="F130" s="277" t="s">
        <v>356</v>
      </c>
      <c r="G130" s="281" t="s">
        <v>410</v>
      </c>
      <c r="H130" s="280" t="s">
        <v>467</v>
      </c>
      <c r="I130" s="280" t="s">
        <v>468</v>
      </c>
      <c r="J130" s="275" t="s">
        <v>460</v>
      </c>
      <c r="K130" s="275" t="s">
        <v>460</v>
      </c>
      <c r="L130" s="280" t="s">
        <v>462</v>
      </c>
      <c r="M130" s="274">
        <v>1</v>
      </c>
      <c r="N130" s="274">
        <v>3</v>
      </c>
      <c r="O130" s="266">
        <f t="shared" si="16"/>
        <v>3</v>
      </c>
      <c r="P130" s="274">
        <v>25</v>
      </c>
      <c r="Q130" s="271">
        <f t="shared" si="14"/>
        <v>75</v>
      </c>
      <c r="R130" s="270" t="str">
        <f t="shared" si="17"/>
        <v>III</v>
      </c>
      <c r="S130" s="270" t="str">
        <f t="shared" si="15"/>
        <v>RIESGO MEJORABLE</v>
      </c>
      <c r="T130" s="268" t="s">
        <v>308</v>
      </c>
      <c r="U130" s="268" t="s">
        <v>308</v>
      </c>
      <c r="V130" s="279" t="s">
        <v>308</v>
      </c>
      <c r="W130" s="274" t="s">
        <v>469</v>
      </c>
      <c r="X130" s="268" t="s">
        <v>308</v>
      </c>
    </row>
    <row r="131" spans="1:24" s="319" customFormat="1" ht="84" hidden="1" customHeight="1">
      <c r="A131" s="271">
        <v>128</v>
      </c>
      <c r="B131" s="1028"/>
      <c r="C131" s="1032"/>
      <c r="D131" s="1033"/>
      <c r="E131" s="271" t="s">
        <v>116</v>
      </c>
      <c r="F131" s="277" t="s">
        <v>344</v>
      </c>
      <c r="G131" s="281" t="s">
        <v>470</v>
      </c>
      <c r="H131" s="280" t="s">
        <v>471</v>
      </c>
      <c r="I131" s="280" t="s">
        <v>452</v>
      </c>
      <c r="J131" s="275" t="s">
        <v>460</v>
      </c>
      <c r="K131" s="280" t="s">
        <v>472</v>
      </c>
      <c r="L131" s="280" t="s">
        <v>462</v>
      </c>
      <c r="M131" s="274">
        <v>2</v>
      </c>
      <c r="N131" s="274">
        <v>1</v>
      </c>
      <c r="O131" s="266">
        <f t="shared" si="16"/>
        <v>2</v>
      </c>
      <c r="P131" s="274">
        <v>10</v>
      </c>
      <c r="Q131" s="271">
        <f t="shared" si="14"/>
        <v>20</v>
      </c>
      <c r="R131" s="270" t="str">
        <f t="shared" si="17"/>
        <v>IV</v>
      </c>
      <c r="S131" s="270" t="str">
        <f t="shared" si="15"/>
        <v>RIESGO ACEPTABLE</v>
      </c>
      <c r="T131" s="268" t="s">
        <v>308</v>
      </c>
      <c r="U131" s="268" t="s">
        <v>308</v>
      </c>
      <c r="V131" s="279" t="s">
        <v>308</v>
      </c>
      <c r="W131" s="278" t="s">
        <v>456</v>
      </c>
      <c r="X131" s="268" t="s">
        <v>308</v>
      </c>
    </row>
    <row r="132" spans="1:24" s="3" customFormat="1" ht="326.25" customHeight="1">
      <c r="A132" s="271">
        <v>129</v>
      </c>
      <c r="B132" s="1028"/>
      <c r="C132" s="412" t="s">
        <v>473</v>
      </c>
      <c r="D132" s="268" t="s">
        <v>474</v>
      </c>
      <c r="E132" s="271" t="s">
        <v>385</v>
      </c>
      <c r="F132" s="277" t="s">
        <v>475</v>
      </c>
      <c r="G132" s="282" t="s">
        <v>476</v>
      </c>
      <c r="H132" s="275" t="s">
        <v>477</v>
      </c>
      <c r="I132" s="268" t="s">
        <v>478</v>
      </c>
      <c r="J132" s="274" t="s">
        <v>123</v>
      </c>
      <c r="K132" s="273" t="s">
        <v>479</v>
      </c>
      <c r="L132" s="272" t="s">
        <v>480</v>
      </c>
      <c r="M132" s="271">
        <v>1</v>
      </c>
      <c r="N132" s="271">
        <v>1</v>
      </c>
      <c r="O132" s="271">
        <f t="shared" si="16"/>
        <v>1</v>
      </c>
      <c r="P132" s="268">
        <v>10</v>
      </c>
      <c r="Q132" s="271">
        <f t="shared" ref="Q132" si="18">O132*P132</f>
        <v>10</v>
      </c>
      <c r="R132" s="270" t="str">
        <f t="shared" si="17"/>
        <v>IV</v>
      </c>
      <c r="S132" s="270" t="str">
        <f t="shared" si="15"/>
        <v>RIESGO ACEPTABLE</v>
      </c>
      <c r="T132" s="268" t="s">
        <v>308</v>
      </c>
      <c r="U132" s="268" t="s">
        <v>308</v>
      </c>
      <c r="V132" s="268" t="s">
        <v>481</v>
      </c>
      <c r="W132" s="268" t="s">
        <v>482</v>
      </c>
      <c r="X132" s="268" t="s">
        <v>308</v>
      </c>
    </row>
  </sheetData>
  <autoFilter ref="A3:X132" xr:uid="{E1715726-EB5F-44F7-A9E9-2666817349B0}">
    <filterColumn colId="5">
      <filters>
        <filter val="CONDICIONES DE SEGURIDAD - VIAL"/>
      </filters>
    </filterColumn>
  </autoFilter>
  <mergeCells count="82">
    <mergeCell ref="F72:F73"/>
    <mergeCell ref="F42:F44"/>
    <mergeCell ref="E55:E56"/>
    <mergeCell ref="F55:F56"/>
    <mergeCell ref="B118:B132"/>
    <mergeCell ref="F109:F111"/>
    <mergeCell ref="F77:F79"/>
    <mergeCell ref="F81:F82"/>
    <mergeCell ref="F84:F86"/>
    <mergeCell ref="F75:F76"/>
    <mergeCell ref="D69:D74"/>
    <mergeCell ref="D55:D63"/>
    <mergeCell ref="D64:D67"/>
    <mergeCell ref="B75:B86"/>
    <mergeCell ref="C75:C86"/>
    <mergeCell ref="D75:D86"/>
    <mergeCell ref="B4:B14"/>
    <mergeCell ref="C4:C14"/>
    <mergeCell ref="W125:W126"/>
    <mergeCell ref="C127:C131"/>
    <mergeCell ref="D127:D131"/>
    <mergeCell ref="C125:C126"/>
    <mergeCell ref="D125:D126"/>
    <mergeCell ref="G75:G76"/>
    <mergeCell ref="C118:C124"/>
    <mergeCell ref="D118:D124"/>
    <mergeCell ref="F113:F114"/>
    <mergeCell ref="F115:F117"/>
    <mergeCell ref="F26:F28"/>
    <mergeCell ref="F30:F31"/>
    <mergeCell ref="F32:F34"/>
    <mergeCell ref="F105:F107"/>
    <mergeCell ref="D25:D34"/>
    <mergeCell ref="C25:C34"/>
    <mergeCell ref="B15:B34"/>
    <mergeCell ref="F99:F101"/>
    <mergeCell ref="F103:F104"/>
    <mergeCell ref="B35:B74"/>
    <mergeCell ref="C35:C44"/>
    <mergeCell ref="D35:D44"/>
    <mergeCell ref="C45:C74"/>
    <mergeCell ref="D45:D54"/>
    <mergeCell ref="B87:B97"/>
    <mergeCell ref="C87:C97"/>
    <mergeCell ref="D87:D97"/>
    <mergeCell ref="F88:F90"/>
    <mergeCell ref="F92:F93"/>
    <mergeCell ref="F94:F96"/>
    <mergeCell ref="D4:D14"/>
    <mergeCell ref="C15:C24"/>
    <mergeCell ref="D15:D24"/>
    <mergeCell ref="F16:F18"/>
    <mergeCell ref="F20:F21"/>
    <mergeCell ref="F22:F24"/>
    <mergeCell ref="F6:F8"/>
    <mergeCell ref="F10:F11"/>
    <mergeCell ref="F12:F14"/>
    <mergeCell ref="F4:F5"/>
    <mergeCell ref="B98:B107"/>
    <mergeCell ref="C98:C107"/>
    <mergeCell ref="D98:D107"/>
    <mergeCell ref="B108:B117"/>
    <mergeCell ref="C108:C117"/>
    <mergeCell ref="D108:D117"/>
    <mergeCell ref="H55:H56"/>
    <mergeCell ref="G4:G5"/>
    <mergeCell ref="F46:F48"/>
    <mergeCell ref="F50:F51"/>
    <mergeCell ref="F52:F54"/>
    <mergeCell ref="F36:F38"/>
    <mergeCell ref="F40:F41"/>
    <mergeCell ref="F2:I2"/>
    <mergeCell ref="J2:L2"/>
    <mergeCell ref="M2:R2"/>
    <mergeCell ref="T2:X2"/>
    <mergeCell ref="A1:C1"/>
    <mergeCell ref="D1:W1"/>
    <mergeCell ref="A2:A3"/>
    <mergeCell ref="B2:B3"/>
    <mergeCell ref="C2:C3"/>
    <mergeCell ref="D2:D3"/>
    <mergeCell ref="E2:E3"/>
  </mergeCells>
  <conditionalFormatting sqref="R4:R54 R69:R132">
    <cfRule type="cellIs" dxfId="650" priority="14" operator="equal">
      <formula xml:space="preserve"> "ALTO"</formula>
    </cfRule>
    <cfRule type="cellIs" dxfId="649" priority="12" operator="equal">
      <formula xml:space="preserve"> "BAJO"</formula>
    </cfRule>
    <cfRule type="cellIs" dxfId="648" priority="13" operator="equal">
      <formula xml:space="preserve"> "MEDIO"</formula>
    </cfRule>
    <cfRule type="cellIs" dxfId="647" priority="15" operator="equal">
      <formula xml:space="preserve"> "MUY ALTO"</formula>
    </cfRule>
  </conditionalFormatting>
  <conditionalFormatting sqref="R121 R124">
    <cfRule type="cellIs" dxfId="646" priority="42" operator="equal">
      <formula xml:space="preserve"> "ALTO"</formula>
    </cfRule>
    <cfRule type="cellIs" dxfId="645" priority="41" operator="equal">
      <formula xml:space="preserve"> "MEDIO"</formula>
    </cfRule>
    <cfRule type="cellIs" dxfId="644" priority="40" operator="equal">
      <formula xml:space="preserve"> "BAJO"</formula>
    </cfRule>
    <cfRule type="cellIs" dxfId="643" priority="43" operator="equal">
      <formula xml:space="preserve"> "MUY ALTO"</formula>
    </cfRule>
  </conditionalFormatting>
  <conditionalFormatting sqref="S4:S6">
    <cfRule type="containsText" dxfId="642" priority="5" operator="containsText" text="RIESGO ACEPTABLE CON CONTROL ESPECIFICO">
      <formula>NOT(ISERROR(SEARCH("RIESGO ACEPTABLE CON CONTROL ESPECIFICO",S4)))</formula>
    </cfRule>
  </conditionalFormatting>
  <conditionalFormatting sqref="S4:S7">
    <cfRule type="cellIs" dxfId="641" priority="6" operator="equal">
      <formula xml:space="preserve"> "RIESGO ACEPTABLE"</formula>
    </cfRule>
    <cfRule type="cellIs" dxfId="640" priority="7" operator="equal">
      <formula xml:space="preserve"> "RIESGO MEJORABLE"</formula>
    </cfRule>
    <cfRule type="cellIs" dxfId="639" priority="8" operator="equal">
      <formula xml:space="preserve"> "RIESGO NO ACEPTABLE"</formula>
    </cfRule>
  </conditionalFormatting>
  <conditionalFormatting sqref="S8:S16 S18:S26 S28:S36">
    <cfRule type="cellIs" dxfId="638" priority="50" operator="equal">
      <formula xml:space="preserve"> "RIESGO MEJORABLE"</formula>
    </cfRule>
    <cfRule type="containsText" dxfId="637" priority="48" operator="containsText" text="RIESGO ACEPTABLE CON CONTROL ESPECIFICO">
      <formula>NOT(ISERROR(SEARCH("RIESGO ACEPTABLE CON CONTROL ESPECIFICO",S8)))</formula>
    </cfRule>
    <cfRule type="cellIs" dxfId="636" priority="49" operator="equal">
      <formula xml:space="preserve"> "RIESGO ACEPTABLE"</formula>
    </cfRule>
    <cfRule type="cellIs" dxfId="635" priority="51" operator="equal">
      <formula xml:space="preserve"> "RIESGO NO ACEPTABLE"</formula>
    </cfRule>
  </conditionalFormatting>
  <conditionalFormatting sqref="S37:S46 S48:S73">
    <cfRule type="cellIs" dxfId="634" priority="2" operator="equal">
      <formula xml:space="preserve"> "RIESGO ACEPTABLE"</formula>
    </cfRule>
    <cfRule type="cellIs" dxfId="633" priority="3" operator="equal">
      <formula xml:space="preserve"> "RIESGO MEJORABLE"</formula>
    </cfRule>
    <cfRule type="cellIs" dxfId="632" priority="4" operator="equal">
      <formula xml:space="preserve"> "RIESGO NO ACEPTABLE"</formula>
    </cfRule>
  </conditionalFormatting>
  <conditionalFormatting sqref="S38:S46 S48:S73">
    <cfRule type="containsText" dxfId="631" priority="1" operator="containsText" text="RIESGO ACEPTABLE CON CONTROL ESPECIFICO">
      <formula>NOT(ISERROR(SEARCH("RIESGO ACEPTABLE CON CONTROL ESPECIFICO",S38)))</formula>
    </cfRule>
  </conditionalFormatting>
  <conditionalFormatting sqref="S75:S88 S90:S99">
    <cfRule type="containsText" dxfId="630" priority="25" operator="containsText" text="RIESGO ACEPTABLE CON CONTROL ESPECIFICO">
      <formula>NOT(ISERROR(SEARCH("RIESGO ACEPTABLE CON CONTROL ESPECIFICO",S75)))</formula>
    </cfRule>
  </conditionalFormatting>
  <conditionalFormatting sqref="S75:S88 S90:S100">
    <cfRule type="cellIs" dxfId="629" priority="26" operator="equal">
      <formula xml:space="preserve"> "RIESGO ACEPTABLE"</formula>
    </cfRule>
    <cfRule type="cellIs" dxfId="628" priority="27" operator="equal">
      <formula xml:space="preserve"> "RIESGO MEJORABLE"</formula>
    </cfRule>
    <cfRule type="cellIs" dxfId="627" priority="28" operator="equal">
      <formula xml:space="preserve"> "RIESGO NO ACEPTABLE"</formula>
    </cfRule>
  </conditionalFormatting>
  <conditionalFormatting sqref="S87">
    <cfRule type="cellIs" dxfId="626" priority="19" operator="equal">
      <formula xml:space="preserve"> "RIESGO ACEPTABLE"</formula>
    </cfRule>
    <cfRule type="cellIs" dxfId="625" priority="20" operator="equal">
      <formula xml:space="preserve"> "RIESGO MEJORABLE"</formula>
    </cfRule>
    <cfRule type="cellIs" dxfId="624" priority="21" operator="equal">
      <formula xml:space="preserve"> "RIESGO NO ACEPTABLE"</formula>
    </cfRule>
  </conditionalFormatting>
  <conditionalFormatting sqref="S101:S109">
    <cfRule type="cellIs" dxfId="623" priority="33" operator="equal">
      <formula xml:space="preserve"> "RIESGO ACEPTABLE"</formula>
    </cfRule>
    <cfRule type="cellIs" dxfId="622" priority="34" operator="equal">
      <formula xml:space="preserve"> "RIESGO MEJORABLE"</formula>
    </cfRule>
    <cfRule type="cellIs" dxfId="621" priority="35" operator="equal">
      <formula xml:space="preserve"> "RIESGO NO ACEPTABLE"</formula>
    </cfRule>
    <cfRule type="containsText" dxfId="620" priority="32" operator="containsText" text="RIESGO ACEPTABLE CON CONTROL ESPECIFICO">
      <formula>NOT(ISERROR(SEARCH("RIESGO ACEPTABLE CON CONTROL ESPECIFICO",S101)))</formula>
    </cfRule>
  </conditionalFormatting>
  <conditionalFormatting sqref="S111:S117">
    <cfRule type="cellIs" dxfId="619" priority="55" operator="equal">
      <formula xml:space="preserve"> "RIESGO NO ACEPTABLE"</formula>
    </cfRule>
    <cfRule type="containsText" dxfId="618" priority="52" operator="containsText" text="RIESGO ACEPTABLE CON CONTROL ESPECIFICO">
      <formula>NOT(ISERROR(SEARCH("RIESGO ACEPTABLE CON CONTROL ESPECIFICO",S111)))</formula>
    </cfRule>
    <cfRule type="cellIs" dxfId="617" priority="53" operator="equal">
      <formula xml:space="preserve"> "RIESGO ACEPTABLE"</formula>
    </cfRule>
    <cfRule type="cellIs" dxfId="616" priority="54" operator="equal">
      <formula xml:space="preserve"> "RIESGO MEJORABLE"</formula>
    </cfRule>
  </conditionalFormatting>
  <conditionalFormatting sqref="S118:S123">
    <cfRule type="cellIs" dxfId="615" priority="17" operator="equal">
      <formula xml:space="preserve"> "RIESGO MEJORABLE"</formula>
    </cfRule>
    <cfRule type="cellIs" dxfId="614" priority="16" operator="equal">
      <formula xml:space="preserve"> "RIESGO ACEPTABLE"</formula>
    </cfRule>
    <cfRule type="cellIs" dxfId="613" priority="18" operator="equal">
      <formula xml:space="preserve"> "RIESGO NO ACEPTABLE"</formula>
    </cfRule>
  </conditionalFormatting>
  <conditionalFormatting sqref="S121 S124">
    <cfRule type="cellIs" dxfId="612" priority="46" operator="equal">
      <formula xml:space="preserve"> "RIESGO MEJORABLE"</formula>
    </cfRule>
    <cfRule type="cellIs" dxfId="611" priority="47" operator="equal">
      <formula xml:space="preserve"> "RIESGO NO ACEPTABLE"</formula>
    </cfRule>
    <cfRule type="cellIs" dxfId="610" priority="45" operator="equal">
      <formula xml:space="preserve"> "RIESGO ACEPTABLE"</formula>
    </cfRule>
  </conditionalFormatting>
  <conditionalFormatting sqref="S124 S121">
    <cfRule type="containsText" dxfId="609" priority="44" operator="containsText" text="RIESGO ACEPTABLE CON CONTROL ESPECIFICO">
      <formula>NOT(ISERROR(SEARCH("RIESGO ACEPTABLE CON CONTROL ESPECIFICO",S121)))</formula>
    </cfRule>
  </conditionalFormatting>
  <conditionalFormatting sqref="S124:S125">
    <cfRule type="cellIs" dxfId="608" priority="37" operator="equal">
      <formula xml:space="preserve"> "RIESGO ACEPTABLE"</formula>
    </cfRule>
    <cfRule type="cellIs" dxfId="607" priority="38" operator="equal">
      <formula xml:space="preserve"> "RIESGO MEJORABLE"</formula>
    </cfRule>
    <cfRule type="cellIs" dxfId="606" priority="39" operator="equal">
      <formula xml:space="preserve"> "RIESGO NO ACEPTABLE"</formula>
    </cfRule>
  </conditionalFormatting>
  <conditionalFormatting sqref="S125">
    <cfRule type="containsText" dxfId="605" priority="36" operator="containsText" text="RIESGO ACEPTABLE CON CONTROL ESPECIFICO">
      <formula>NOT(ISERROR(SEARCH("RIESGO ACEPTABLE CON CONTROL ESPECIFICO",S125)))</formula>
    </cfRule>
  </conditionalFormatting>
  <dataValidations count="8">
    <dataValidation type="list" allowBlank="1" showErrorMessage="1" sqref="M55:M68" xr:uid="{1C9DCF08-D73B-41B7-A759-1353ED9E3A1F}">
      <formula1>"1,2,6,10"</formula1>
    </dataValidation>
    <dataValidation type="list" allowBlank="1" showInputMessage="1" showErrorMessage="1" sqref="E83 E126:E131 E76 E118:E124 E5 E55 E57:E68 E70" xr:uid="{72FE69C3-19AE-47F2-9FDD-0771A3E6E4C0}">
      <formula1>"SI,NO"</formula1>
    </dataValidation>
    <dataValidation type="list" allowBlank="1" showErrorMessage="1" sqref="N127:N131 N55:N68" xr:uid="{0E49EE90-655B-4FEF-9938-C212A195EDB0}">
      <formula1>"1,2,3,4"</formula1>
    </dataValidation>
    <dataValidation type="list" allowBlank="1" showErrorMessage="1" sqref="M127:M131" xr:uid="{838000A4-F030-44E4-B2DB-8BB0DA5B2A18}">
      <formula1>"1,2,4,6"</formula1>
    </dataValidation>
    <dataValidation type="list" allowBlank="1" showErrorMessage="1" sqref="P127:P131 P55:P68" xr:uid="{A7C4F3C6-F789-407B-90A1-C6757FFEFF18}">
      <formula1>"10,25,60,100"</formula1>
    </dataValidation>
    <dataValidation type="list" allowBlank="1" showInputMessage="1" showErrorMessage="1" sqref="M25:M29 M15:M19 M87:M91 M118:M126 M35:M39 M4:M9 M71 M45:M49 M97:M102 M108:M112 M75:M80" xr:uid="{00000000-0002-0000-0300-000002000000}">
      <formula1>"2,6,10"</formula1>
    </dataValidation>
    <dataValidation type="list" allowBlank="1" showInputMessage="1" showErrorMessage="1" sqref="N25:N29 N15:N19 N87:N91 N118:N126 N35:N39 N4:N9 N71 N45:N49 N97:N102 N108:N112 N75:N80" xr:uid="{00000000-0002-0000-0300-000001000000}">
      <formula1>"1,2,3,4"</formula1>
    </dataValidation>
    <dataValidation type="list" allowBlank="1" showInputMessage="1" showErrorMessage="1" sqref="P75:P80 P35:P39 P108:P112 P15:P19 P4:P9 P71 P45:P49 P98:P102 P25:P29 P88:P91" xr:uid="{00000000-0002-0000-0300-000000000000}">
      <formula1>"10,25,60,100"</formula1>
    </dataValidation>
  </dataValidations>
  <pageMargins left="0.70866141732283472" right="0.70866141732283472" top="0.74803149606299213" bottom="0.74803149606299213" header="0.31496062992125984" footer="0.31496062992125984"/>
  <pageSetup scale="16" orientation="portrait" r:id="rId1"/>
  <headerFooter>
    <oddFooter>&amp;LProcesos de Apoyo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476B4-7FF7-4221-ABCA-97F9C84C036E}">
  <sheetPr filterMode="1">
    <tabColor theme="4" tint="-0.249977111117893"/>
    <pageSetUpPr fitToPage="1"/>
  </sheetPr>
  <dimension ref="A1:X28"/>
  <sheetViews>
    <sheetView view="pageBreakPreview" topLeftCell="H1" zoomScale="60" zoomScaleNormal="62" workbookViewId="0">
      <selection activeCell="X1" sqref="X1"/>
    </sheetView>
  </sheetViews>
  <sheetFormatPr baseColWidth="10" defaultColWidth="11.42578125" defaultRowHeight="15"/>
  <cols>
    <col min="1" max="1" width="5.42578125" bestFit="1" customWidth="1"/>
    <col min="2" max="2" width="14.85546875" customWidth="1"/>
    <col min="3" max="3" width="21.140625" customWidth="1"/>
    <col min="4" max="4" width="46.28515625" customWidth="1"/>
    <col min="5" max="5" width="5.85546875" customWidth="1"/>
    <col min="6" max="7" width="26.42578125" customWidth="1"/>
    <col min="8" max="8" width="31.7109375" customWidth="1"/>
    <col min="9" max="9" width="31.85546875" customWidth="1"/>
    <col min="10" max="10" width="35.42578125" style="2" customWidth="1"/>
    <col min="11" max="11" width="38.42578125" style="2" customWidth="1"/>
    <col min="12" max="12" width="42.42578125" customWidth="1"/>
    <col min="13" max="15" width="7.42578125" customWidth="1"/>
    <col min="16" max="18" width="7.28515625" customWidth="1"/>
    <col min="19" max="19" width="19.140625" customWidth="1"/>
    <col min="20" max="21" width="14.42578125" customWidth="1"/>
    <col min="22" max="22" width="44.42578125" customWidth="1"/>
    <col min="23" max="23" width="64.42578125" customWidth="1"/>
    <col min="24" max="24" width="29.42578125" customWidth="1"/>
  </cols>
  <sheetData>
    <row r="1" spans="1:24" s="265" customFormat="1" ht="48" customHeight="1">
      <c r="A1" s="1074" t="s">
        <v>1091</v>
      </c>
      <c r="B1" s="1074"/>
      <c r="C1" s="1074"/>
      <c r="D1" s="1027" t="s">
        <v>271</v>
      </c>
      <c r="E1" s="1027"/>
      <c r="F1" s="1027"/>
      <c r="G1" s="1027"/>
      <c r="H1" s="1027"/>
      <c r="I1" s="1027"/>
      <c r="J1" s="1027"/>
      <c r="K1" s="1027"/>
      <c r="L1" s="1027"/>
      <c r="M1" s="1027"/>
      <c r="N1" s="1027"/>
      <c r="O1" s="1027"/>
      <c r="P1" s="1027"/>
      <c r="Q1" s="1027"/>
      <c r="R1" s="1027"/>
      <c r="S1" s="1027"/>
      <c r="T1" s="1027"/>
      <c r="U1" s="1027"/>
      <c r="V1" s="1027"/>
      <c r="W1" s="1027"/>
      <c r="X1" s="692"/>
    </row>
    <row r="2" spans="1:24" s="265" customFormat="1" ht="60.75" customHeight="1">
      <c r="A2" s="1039" t="s">
        <v>7</v>
      </c>
      <c r="B2" s="1039" t="s">
        <v>272</v>
      </c>
      <c r="C2" s="1039" t="s">
        <v>273</v>
      </c>
      <c r="D2" s="1039" t="s">
        <v>25</v>
      </c>
      <c r="E2" s="1042" t="s">
        <v>274</v>
      </c>
      <c r="F2" s="1043" t="s">
        <v>275</v>
      </c>
      <c r="G2" s="1043"/>
      <c r="H2" s="1043"/>
      <c r="I2" s="1043"/>
      <c r="J2" s="1043" t="s">
        <v>276</v>
      </c>
      <c r="K2" s="1043"/>
      <c r="L2" s="1043"/>
      <c r="M2" s="1043" t="s">
        <v>277</v>
      </c>
      <c r="N2" s="1043"/>
      <c r="O2" s="1043"/>
      <c r="P2" s="1043"/>
      <c r="Q2" s="1043"/>
      <c r="R2" s="1043"/>
      <c r="S2" s="304" t="s">
        <v>278</v>
      </c>
      <c r="T2" s="1043" t="s">
        <v>279</v>
      </c>
      <c r="U2" s="1043"/>
      <c r="V2" s="1043"/>
      <c r="W2" s="1043"/>
      <c r="X2" s="1043"/>
    </row>
    <row r="3" spans="1:24" s="301" customFormat="1" ht="131.25" customHeight="1">
      <c r="A3" s="1039"/>
      <c r="B3" s="1039"/>
      <c r="C3" s="1039"/>
      <c r="D3" s="1039"/>
      <c r="E3" s="1042"/>
      <c r="F3" s="302" t="s">
        <v>280</v>
      </c>
      <c r="G3" s="302" t="s">
        <v>281</v>
      </c>
      <c r="H3" s="302" t="s">
        <v>282</v>
      </c>
      <c r="I3" s="302" t="s">
        <v>283</v>
      </c>
      <c r="J3" s="302" t="s">
        <v>281</v>
      </c>
      <c r="K3" s="302" t="s">
        <v>284</v>
      </c>
      <c r="L3" s="302" t="s">
        <v>285</v>
      </c>
      <c r="M3" s="302" t="s">
        <v>286</v>
      </c>
      <c r="N3" s="302" t="s">
        <v>287</v>
      </c>
      <c r="O3" s="302" t="s">
        <v>288</v>
      </c>
      <c r="P3" s="302" t="s">
        <v>289</v>
      </c>
      <c r="Q3" s="302" t="s">
        <v>290</v>
      </c>
      <c r="R3" s="302" t="s">
        <v>291</v>
      </c>
      <c r="S3" s="303" t="s">
        <v>292</v>
      </c>
      <c r="T3" s="302" t="s">
        <v>293</v>
      </c>
      <c r="U3" s="302" t="s">
        <v>294</v>
      </c>
      <c r="V3" s="302" t="s">
        <v>295</v>
      </c>
      <c r="W3" s="302" t="s">
        <v>296</v>
      </c>
      <c r="X3" s="302" t="s">
        <v>297</v>
      </c>
    </row>
    <row r="4" spans="1:24" s="319" customFormat="1" ht="111" hidden="1" customHeight="1">
      <c r="A4" s="271">
        <v>1</v>
      </c>
      <c r="B4" s="1029" t="s">
        <v>729</v>
      </c>
      <c r="C4" s="1029" t="s">
        <v>730</v>
      </c>
      <c r="D4" s="698" t="s">
        <v>731</v>
      </c>
      <c r="E4" s="271" t="s">
        <v>116</v>
      </c>
      <c r="F4" s="296" t="s">
        <v>301</v>
      </c>
      <c r="G4" s="282" t="s">
        <v>302</v>
      </c>
      <c r="H4" s="275" t="s">
        <v>303</v>
      </c>
      <c r="I4" s="275" t="s">
        <v>732</v>
      </c>
      <c r="J4" s="268" t="s">
        <v>644</v>
      </c>
      <c r="K4" s="268" t="s">
        <v>645</v>
      </c>
      <c r="L4" s="275" t="s">
        <v>488</v>
      </c>
      <c r="M4" s="266">
        <v>2</v>
      </c>
      <c r="N4" s="266">
        <v>1</v>
      </c>
      <c r="O4" s="266">
        <f t="shared" ref="O4:O8" si="0">M4*N4</f>
        <v>2</v>
      </c>
      <c r="P4" s="266">
        <v>10</v>
      </c>
      <c r="Q4" s="271">
        <f t="shared" ref="Q4:Q20" si="1">O4*P4</f>
        <v>20</v>
      </c>
      <c r="R4" s="270" t="str">
        <f t="shared" ref="R4:R8" si="2">IF(AND(Q4&gt;=0,Q4&lt;=20),"IV",IF(AND(Q4&lt;=120,Q4&gt;=40),"III",IF(AND(Q4&gt;=150,Q4&lt;=500),"II",IF(AND(Q4&gt;=600,Q4&lt;=4000),"I"))))</f>
        <v>IV</v>
      </c>
      <c r="S4" s="270" t="str">
        <f t="shared" ref="S4" si="3">IF(AND(Q4&gt;=0,Q4&lt;=20),"RIESGO ACEPTABLE",IF(AND(Q4&gt;=40,Q4&lt;=120),"RIESGO MEJORABLE",IF(AND(Q4&gt;=150,Q4&lt;=500),"RIESGO ACEPTABLE CON CONTROL ESPECIFICO",IF(AND(Q4&gt;=600,Q4&lt;=4000),"RIESGO NO ACEPTABLE"))))</f>
        <v>RIESGO ACEPTABLE</v>
      </c>
      <c r="T4" s="268" t="s">
        <v>308</v>
      </c>
      <c r="U4" s="268" t="s">
        <v>308</v>
      </c>
      <c r="V4" s="295" t="s">
        <v>309</v>
      </c>
      <c r="W4" s="295" t="s">
        <v>733</v>
      </c>
      <c r="X4" s="268" t="s">
        <v>311</v>
      </c>
    </row>
    <row r="5" spans="1:24" s="319" customFormat="1" ht="111" hidden="1" customHeight="1">
      <c r="A5" s="271">
        <v>2</v>
      </c>
      <c r="B5" s="1030"/>
      <c r="C5" s="1030"/>
      <c r="D5" s="698"/>
      <c r="E5" s="271" t="s">
        <v>116</v>
      </c>
      <c r="F5" s="1036" t="s">
        <v>312</v>
      </c>
      <c r="G5" s="300" t="s">
        <v>313</v>
      </c>
      <c r="H5" s="290" t="s">
        <v>314</v>
      </c>
      <c r="I5" s="290" t="s">
        <v>315</v>
      </c>
      <c r="J5" s="268" t="s">
        <v>316</v>
      </c>
      <c r="K5" s="268" t="s">
        <v>317</v>
      </c>
      <c r="L5" s="290" t="s">
        <v>318</v>
      </c>
      <c r="M5" s="266">
        <v>2</v>
      </c>
      <c r="N5" s="266">
        <v>2</v>
      </c>
      <c r="O5" s="266">
        <f t="shared" si="0"/>
        <v>4</v>
      </c>
      <c r="P5" s="266">
        <v>25</v>
      </c>
      <c r="Q5" s="271">
        <f t="shared" si="1"/>
        <v>100</v>
      </c>
      <c r="R5" s="270" t="str">
        <f t="shared" si="2"/>
        <v>III</v>
      </c>
      <c r="S5" s="270" t="str">
        <f>IF(AND(Q5&gt;=0,Q5&lt;=20),"RIESGO ACEPTABLE",IF(AND(Q5&gt;=40,Q5&lt;=120),"RIESGO MEJORABLE",IF(AND(Q5&gt;=150,Q5&lt;=500),"RIESGO ACEPTABLE CON CONTROL ESPECIFICO",IF(AND(Q5&gt;=600,Q5&lt;=4000),"RIESGO NO ACEPTABLE"))))</f>
        <v>RIESGO MEJORABLE</v>
      </c>
      <c r="T5" s="288" t="s">
        <v>319</v>
      </c>
      <c r="U5" s="288" t="s">
        <v>319</v>
      </c>
      <c r="V5" s="294" t="s">
        <v>320</v>
      </c>
      <c r="W5" s="293" t="s">
        <v>321</v>
      </c>
      <c r="X5" s="268" t="s">
        <v>322</v>
      </c>
    </row>
    <row r="6" spans="1:24" s="319" customFormat="1" ht="111" hidden="1" customHeight="1">
      <c r="A6" s="271">
        <v>3</v>
      </c>
      <c r="B6" s="1030"/>
      <c r="C6" s="1030"/>
      <c r="D6" s="698"/>
      <c r="E6" s="271" t="s">
        <v>116</v>
      </c>
      <c r="F6" s="1036"/>
      <c r="G6" s="292" t="s">
        <v>323</v>
      </c>
      <c r="H6" s="290" t="s">
        <v>734</v>
      </c>
      <c r="I6" s="290" t="s">
        <v>325</v>
      </c>
      <c r="J6" s="274" t="s">
        <v>326</v>
      </c>
      <c r="K6" s="274" t="s">
        <v>735</v>
      </c>
      <c r="L6" s="274" t="s">
        <v>328</v>
      </c>
      <c r="M6" s="266">
        <v>2</v>
      </c>
      <c r="N6" s="266">
        <v>1</v>
      </c>
      <c r="O6" s="266">
        <f t="shared" si="0"/>
        <v>2</v>
      </c>
      <c r="P6" s="266">
        <v>10</v>
      </c>
      <c r="Q6" s="271">
        <f t="shared" si="1"/>
        <v>20</v>
      </c>
      <c r="R6" s="270" t="str">
        <f t="shared" si="2"/>
        <v>IV</v>
      </c>
      <c r="S6" s="270" t="str">
        <f t="shared" ref="S6:S8" si="4">IF(AND(Q6&gt;=0,Q6&lt;=20),"RIESGO ACEPTABLE",IF(AND(Q6&gt;=40,Q6&lt;=120),"RIESGO MEJORABLE",IF(AND(Q6&gt;=150,Q6&lt;=500),"RIESGO ACEPTABLE CON CONTROL ESPECIFICO",IF(AND(Q6&gt;=600,Q6&lt;=4000),"RIESGO NO ACEPTABLE"))))</f>
        <v>RIESGO ACEPTABLE</v>
      </c>
      <c r="T6" s="268" t="s">
        <v>308</v>
      </c>
      <c r="U6" s="268" t="s">
        <v>308</v>
      </c>
      <c r="V6" s="268" t="s">
        <v>308</v>
      </c>
      <c r="W6" s="274" t="s">
        <v>329</v>
      </c>
      <c r="X6" s="274" t="s">
        <v>123</v>
      </c>
    </row>
    <row r="7" spans="1:24" s="319" customFormat="1" ht="111" hidden="1" customHeight="1">
      <c r="A7" s="271">
        <v>4</v>
      </c>
      <c r="B7" s="1030"/>
      <c r="C7" s="1030"/>
      <c r="D7" s="698"/>
      <c r="E7" s="271" t="s">
        <v>116</v>
      </c>
      <c r="F7" s="1036"/>
      <c r="G7" s="300" t="s">
        <v>330</v>
      </c>
      <c r="H7" s="290" t="s">
        <v>331</v>
      </c>
      <c r="I7" s="290" t="s">
        <v>332</v>
      </c>
      <c r="J7" s="266" t="s">
        <v>333</v>
      </c>
      <c r="K7" s="266" t="s">
        <v>334</v>
      </c>
      <c r="L7" s="290" t="s">
        <v>335</v>
      </c>
      <c r="M7" s="266">
        <v>2</v>
      </c>
      <c r="N7" s="266">
        <v>2</v>
      </c>
      <c r="O7" s="266">
        <f t="shared" si="0"/>
        <v>4</v>
      </c>
      <c r="P7" s="266">
        <v>10</v>
      </c>
      <c r="Q7" s="271">
        <f t="shared" si="1"/>
        <v>40</v>
      </c>
      <c r="R7" s="270" t="str">
        <f t="shared" si="2"/>
        <v>III</v>
      </c>
      <c r="S7" s="270" t="str">
        <f t="shared" si="4"/>
        <v>RIESGO MEJORABLE</v>
      </c>
      <c r="T7" s="288" t="s">
        <v>319</v>
      </c>
      <c r="U7" s="288" t="s">
        <v>319</v>
      </c>
      <c r="V7" s="279" t="s">
        <v>336</v>
      </c>
      <c r="W7" s="283" t="s">
        <v>337</v>
      </c>
      <c r="X7" s="268" t="s">
        <v>322</v>
      </c>
    </row>
    <row r="8" spans="1:24" s="319" customFormat="1" ht="111" hidden="1" customHeight="1">
      <c r="A8" s="271">
        <v>5</v>
      </c>
      <c r="B8" s="1030"/>
      <c r="C8" s="1030"/>
      <c r="D8" s="698"/>
      <c r="E8" s="271" t="s">
        <v>116</v>
      </c>
      <c r="F8" s="286" t="s">
        <v>338</v>
      </c>
      <c r="G8" s="299" t="s">
        <v>339</v>
      </c>
      <c r="H8" s="289" t="s">
        <v>340</v>
      </c>
      <c r="I8" s="290" t="s">
        <v>341</v>
      </c>
      <c r="J8" s="268" t="s">
        <v>316</v>
      </c>
      <c r="K8" s="268" t="s">
        <v>316</v>
      </c>
      <c r="L8" s="289" t="s">
        <v>736</v>
      </c>
      <c r="M8" s="266">
        <v>2</v>
      </c>
      <c r="N8" s="266">
        <v>3</v>
      </c>
      <c r="O8" s="266">
        <f t="shared" si="0"/>
        <v>6</v>
      </c>
      <c r="P8" s="266">
        <v>10</v>
      </c>
      <c r="Q8" s="271">
        <f t="shared" si="1"/>
        <v>60</v>
      </c>
      <c r="R8" s="270" t="str">
        <f t="shared" si="2"/>
        <v>III</v>
      </c>
      <c r="S8" s="270" t="str">
        <f t="shared" si="4"/>
        <v>RIESGO MEJORABLE</v>
      </c>
      <c r="T8" s="288" t="s">
        <v>319</v>
      </c>
      <c r="U8" s="288" t="s">
        <v>319</v>
      </c>
      <c r="V8" s="268" t="s">
        <v>322</v>
      </c>
      <c r="W8" s="283" t="s">
        <v>343</v>
      </c>
      <c r="X8" s="268" t="s">
        <v>322</v>
      </c>
    </row>
    <row r="9" spans="1:24" s="319" customFormat="1" ht="111" hidden="1" customHeight="1">
      <c r="A9" s="271">
        <v>6</v>
      </c>
      <c r="B9" s="1030"/>
      <c r="C9" s="1030"/>
      <c r="D9" s="698"/>
      <c r="E9" s="271" t="s">
        <v>116</v>
      </c>
      <c r="F9" s="1036" t="s">
        <v>344</v>
      </c>
      <c r="G9" s="298" t="s">
        <v>345</v>
      </c>
      <c r="H9" s="268" t="s">
        <v>346</v>
      </c>
      <c r="I9" s="268" t="s">
        <v>347</v>
      </c>
      <c r="J9" s="268" t="s">
        <v>646</v>
      </c>
      <c r="K9" s="268" t="s">
        <v>737</v>
      </c>
      <c r="L9" s="268" t="s">
        <v>350</v>
      </c>
      <c r="M9" s="271">
        <v>2</v>
      </c>
      <c r="N9" s="271">
        <v>4</v>
      </c>
      <c r="O9" s="271">
        <f>M9*N9</f>
        <v>8</v>
      </c>
      <c r="P9" s="268">
        <v>25</v>
      </c>
      <c r="Q9" s="271">
        <f t="shared" si="1"/>
        <v>200</v>
      </c>
      <c r="R9" s="270" t="str">
        <f>IF(AND(Q9&gt;=0,Q9&lt;=20),"IV",IF(AND(Q9&lt;=120,Q9&gt;=40),"III",IF(AND(Q9&gt;=150,Q9&lt;=500),"II",IF(AND(Q9&gt;=600,Q9&lt;=4000),"I"))))</f>
        <v>II</v>
      </c>
      <c r="S9" s="270" t="str">
        <f>IF(AND(Q9&gt;=0,Q9&lt;=20),"RIESGO ACEPTABLE",IF(AND(Q9&gt;=40,Q9&lt;=120),"RIESGO MEJORABLE",IF(AND(Q9&gt;=150,Q9&lt;=500),"RIESGO ACEPTABLE CON CONTROL ESPECIFICO",IF(AND(Q9&gt;=600,Q9&lt;=4000),"RIESGO NO ACEPTABLE"))))</f>
        <v>RIESGO ACEPTABLE CON CONTROL ESPECIFICO</v>
      </c>
      <c r="T9" s="268" t="s">
        <v>308</v>
      </c>
      <c r="U9" s="268" t="s">
        <v>308</v>
      </c>
      <c r="V9" s="268" t="s">
        <v>351</v>
      </c>
      <c r="W9" s="268" t="s">
        <v>352</v>
      </c>
      <c r="X9" s="268" t="s">
        <v>322</v>
      </c>
    </row>
    <row r="10" spans="1:24" s="319" customFormat="1" ht="111" hidden="1" customHeight="1">
      <c r="A10" s="271">
        <v>7</v>
      </c>
      <c r="B10" s="1030"/>
      <c r="C10" s="1030"/>
      <c r="D10" s="698"/>
      <c r="E10" s="271" t="s">
        <v>116</v>
      </c>
      <c r="F10" s="1036"/>
      <c r="G10" s="297" t="s">
        <v>353</v>
      </c>
      <c r="H10" s="268" t="s">
        <v>354</v>
      </c>
      <c r="I10" s="268" t="s">
        <v>738</v>
      </c>
      <c r="J10" s="268" t="s">
        <v>316</v>
      </c>
      <c r="K10" s="268" t="s">
        <v>647</v>
      </c>
      <c r="L10" s="268" t="s">
        <v>350</v>
      </c>
      <c r="M10" s="271">
        <v>2</v>
      </c>
      <c r="N10" s="271">
        <v>4</v>
      </c>
      <c r="O10" s="271">
        <f t="shared" ref="O10:O14" si="5">M10*N10</f>
        <v>8</v>
      </c>
      <c r="P10" s="268">
        <v>25</v>
      </c>
      <c r="Q10" s="271">
        <f t="shared" si="1"/>
        <v>200</v>
      </c>
      <c r="R10" s="270" t="str">
        <f t="shared" ref="R10:R14" si="6">IF(AND(Q10&gt;=0,Q10&lt;=20),"IV",IF(AND(Q10&lt;=120,Q10&gt;=40),"III",IF(AND(Q10&gt;=150,Q10&lt;=500),"II",IF(AND(Q10&gt;=600,Q10&lt;=4000),"I"))))</f>
        <v>II</v>
      </c>
      <c r="S10" s="270" t="str">
        <f t="shared" ref="S10:S14" si="7">IF(AND(Q10&gt;=0,Q10&lt;=20),"RIESGO ACEPTABLE",IF(AND(Q10&gt;=40,Q10&lt;=120),"RIESGO MEJORABLE",IF(AND(Q10&gt;=150,Q10&lt;=500),"RIESGO ACEPTABLE CON CONTROL ESPECIFICO",IF(AND(Q10&gt;=600,Q10&lt;=4000),"RIESGO NO ACEPTABLE"))))</f>
        <v>RIESGO ACEPTABLE CON CONTROL ESPECIFICO</v>
      </c>
      <c r="T10" s="268" t="s">
        <v>308</v>
      </c>
      <c r="U10" s="268" t="s">
        <v>308</v>
      </c>
      <c r="V10" s="268" t="s">
        <v>351</v>
      </c>
      <c r="W10" s="268" t="s">
        <v>352</v>
      </c>
      <c r="X10" s="268" t="s">
        <v>322</v>
      </c>
    </row>
    <row r="11" spans="1:24" s="319" customFormat="1" ht="111" hidden="1" customHeight="1">
      <c r="A11" s="271">
        <v>8</v>
      </c>
      <c r="B11" s="1030"/>
      <c r="C11" s="1030"/>
      <c r="D11" s="698"/>
      <c r="E11" s="271" t="s">
        <v>116</v>
      </c>
      <c r="F11" s="1052" t="s">
        <v>356</v>
      </c>
      <c r="G11" s="282" t="s">
        <v>357</v>
      </c>
      <c r="H11" s="275" t="s">
        <v>358</v>
      </c>
      <c r="I11" s="268" t="s">
        <v>359</v>
      </c>
      <c r="J11" s="268" t="s">
        <v>316</v>
      </c>
      <c r="K11" s="268" t="s">
        <v>648</v>
      </c>
      <c r="L11" s="268" t="s">
        <v>316</v>
      </c>
      <c r="M11" s="271">
        <v>2</v>
      </c>
      <c r="N11" s="271">
        <v>2</v>
      </c>
      <c r="O11" s="271">
        <f t="shared" si="5"/>
        <v>4</v>
      </c>
      <c r="P11" s="268">
        <v>25</v>
      </c>
      <c r="Q11" s="271">
        <f t="shared" si="1"/>
        <v>100</v>
      </c>
      <c r="R11" s="270" t="str">
        <f t="shared" si="6"/>
        <v>III</v>
      </c>
      <c r="S11" s="270" t="str">
        <f t="shared" si="7"/>
        <v>RIESGO MEJORABLE</v>
      </c>
      <c r="T11" s="268" t="s">
        <v>308</v>
      </c>
      <c r="U11" s="268" t="s">
        <v>308</v>
      </c>
      <c r="V11" s="268" t="s">
        <v>361</v>
      </c>
      <c r="W11" s="268" t="s">
        <v>308</v>
      </c>
      <c r="X11" s="268" t="s">
        <v>308</v>
      </c>
    </row>
    <row r="12" spans="1:24" s="319" customFormat="1" ht="111" hidden="1" customHeight="1">
      <c r="A12" s="271">
        <v>9</v>
      </c>
      <c r="B12" s="1030"/>
      <c r="C12" s="1030"/>
      <c r="D12" s="698"/>
      <c r="E12" s="271" t="s">
        <v>116</v>
      </c>
      <c r="F12" s="1053"/>
      <c r="G12" s="282" t="s">
        <v>362</v>
      </c>
      <c r="H12" s="275" t="s">
        <v>363</v>
      </c>
      <c r="I12" s="268" t="s">
        <v>364</v>
      </c>
      <c r="J12" s="268" t="s">
        <v>365</v>
      </c>
      <c r="K12" s="268" t="s">
        <v>648</v>
      </c>
      <c r="L12" s="271" t="s">
        <v>367</v>
      </c>
      <c r="M12" s="271">
        <v>2</v>
      </c>
      <c r="N12" s="271">
        <v>2</v>
      </c>
      <c r="O12" s="271">
        <f t="shared" si="5"/>
        <v>4</v>
      </c>
      <c r="P12" s="268">
        <v>10</v>
      </c>
      <c r="Q12" s="271">
        <f t="shared" si="1"/>
        <v>40</v>
      </c>
      <c r="R12" s="270" t="str">
        <f t="shared" si="6"/>
        <v>III</v>
      </c>
      <c r="S12" s="270" t="str">
        <f t="shared" si="7"/>
        <v>RIESGO MEJORABLE</v>
      </c>
      <c r="T12" s="268" t="s">
        <v>308</v>
      </c>
      <c r="U12" s="268" t="s">
        <v>308</v>
      </c>
      <c r="V12" s="268" t="s">
        <v>308</v>
      </c>
      <c r="W12" s="268" t="s">
        <v>368</v>
      </c>
      <c r="X12" s="268" t="s">
        <v>308</v>
      </c>
    </row>
    <row r="13" spans="1:24" s="319" customFormat="1" ht="111" hidden="1" customHeight="1">
      <c r="A13" s="271">
        <v>10</v>
      </c>
      <c r="B13" s="1030"/>
      <c r="C13" s="1030"/>
      <c r="D13" s="698"/>
      <c r="E13" s="274" t="s">
        <v>116</v>
      </c>
      <c r="F13" s="1053"/>
      <c r="G13" s="284" t="s">
        <v>704</v>
      </c>
      <c r="H13" s="280" t="s">
        <v>418</v>
      </c>
      <c r="I13" s="280" t="s">
        <v>419</v>
      </c>
      <c r="J13" s="268" t="s">
        <v>123</v>
      </c>
      <c r="K13" s="266" t="s">
        <v>123</v>
      </c>
      <c r="L13" s="280" t="s">
        <v>420</v>
      </c>
      <c r="M13" s="266">
        <v>2</v>
      </c>
      <c r="N13" s="266">
        <v>1</v>
      </c>
      <c r="O13" s="266">
        <f t="shared" si="5"/>
        <v>2</v>
      </c>
      <c r="P13" s="268">
        <v>10</v>
      </c>
      <c r="Q13" s="271">
        <f t="shared" si="1"/>
        <v>20</v>
      </c>
      <c r="R13" s="270" t="str">
        <f t="shared" si="6"/>
        <v>IV</v>
      </c>
      <c r="S13" s="270" t="str">
        <f t="shared" si="7"/>
        <v>RIESGO ACEPTABLE</v>
      </c>
      <c r="T13" s="268" t="s">
        <v>308</v>
      </c>
      <c r="U13" s="268" t="s">
        <v>308</v>
      </c>
      <c r="V13" s="268" t="s">
        <v>308</v>
      </c>
      <c r="W13" s="274" t="s">
        <v>421</v>
      </c>
      <c r="X13" s="274" t="s">
        <v>123</v>
      </c>
    </row>
    <row r="14" spans="1:24" s="319" customFormat="1" ht="111" hidden="1" customHeight="1">
      <c r="A14" s="271">
        <v>11</v>
      </c>
      <c r="B14" s="1030"/>
      <c r="C14" s="1030"/>
      <c r="D14" s="698"/>
      <c r="E14" s="274" t="s">
        <v>385</v>
      </c>
      <c r="F14" s="1053"/>
      <c r="G14" s="282" t="s">
        <v>739</v>
      </c>
      <c r="H14" s="275" t="s">
        <v>740</v>
      </c>
      <c r="I14" s="268" t="s">
        <v>405</v>
      </c>
      <c r="J14" s="268" t="s">
        <v>123</v>
      </c>
      <c r="K14" s="268" t="s">
        <v>406</v>
      </c>
      <c r="L14" s="268" t="s">
        <v>407</v>
      </c>
      <c r="M14" s="266">
        <v>2</v>
      </c>
      <c r="N14" s="266">
        <v>1</v>
      </c>
      <c r="O14" s="266">
        <f t="shared" si="5"/>
        <v>2</v>
      </c>
      <c r="P14" s="268">
        <v>10</v>
      </c>
      <c r="Q14" s="271">
        <f t="shared" si="1"/>
        <v>20</v>
      </c>
      <c r="R14" s="270" t="str">
        <f t="shared" si="6"/>
        <v>IV</v>
      </c>
      <c r="S14" s="270" t="str">
        <f t="shared" si="7"/>
        <v>RIESGO ACEPTABLE</v>
      </c>
      <c r="T14" s="268" t="s">
        <v>308</v>
      </c>
      <c r="U14" s="268" t="s">
        <v>308</v>
      </c>
      <c r="V14" s="268" t="s">
        <v>308</v>
      </c>
      <c r="W14" s="274" t="s">
        <v>408</v>
      </c>
      <c r="X14" s="274" t="s">
        <v>123</v>
      </c>
    </row>
    <row r="15" spans="1:24" s="319" customFormat="1" ht="111" hidden="1" customHeight="1">
      <c r="A15" s="271">
        <v>12</v>
      </c>
      <c r="B15" s="1030"/>
      <c r="C15" s="1030"/>
      <c r="D15" s="698"/>
      <c r="E15" s="271" t="s">
        <v>116</v>
      </c>
      <c r="F15" s="1054"/>
      <c r="G15" s="282" t="s">
        <v>369</v>
      </c>
      <c r="H15" s="275" t="s">
        <v>370</v>
      </c>
      <c r="I15" s="268" t="s">
        <v>371</v>
      </c>
      <c r="J15" s="271" t="s">
        <v>326</v>
      </c>
      <c r="K15" s="268" t="s">
        <v>649</v>
      </c>
      <c r="L15" s="271" t="s">
        <v>326</v>
      </c>
      <c r="M15" s="271">
        <v>4</v>
      </c>
      <c r="N15" s="271">
        <v>1</v>
      </c>
      <c r="O15" s="271">
        <f>M15*N15</f>
        <v>4</v>
      </c>
      <c r="P15" s="268">
        <v>10</v>
      </c>
      <c r="Q15" s="271">
        <f t="shared" si="1"/>
        <v>40</v>
      </c>
      <c r="R15" s="270" t="str">
        <f>IF(AND(Q15&gt;=0,Q15&lt;=20),"IV",IF(AND(Q15&lt;=120,Q15&gt;=40),"III",IF(AND(Q15&gt;=150,Q15&lt;=500),"II",IF(AND(Q15&gt;=600,Q15&lt;=4000),"I"))))</f>
        <v>III</v>
      </c>
      <c r="S15" s="270" t="str">
        <f>IF(AND(Q15&gt;=0,Q15&lt;=20),"RIESGO ACEPTABLE",IF(AND(Q15&gt;=40,Q15&lt;=120),"RIESGO MEJORABLE",IF(AND(Q15&gt;=150,Q15&lt;=500),"RIESGO ACEPTABLE CON CONTROL ESPECIFICO",IF(AND(Q15&gt;=600,Q15&lt;=4000),"RIESGO NO ACEPTABLE"))))</f>
        <v>RIESGO MEJORABLE</v>
      </c>
      <c r="T15" s="268" t="s">
        <v>308</v>
      </c>
      <c r="U15" s="268" t="s">
        <v>308</v>
      </c>
      <c r="V15" s="268" t="s">
        <v>308</v>
      </c>
      <c r="W15" s="268" t="s">
        <v>373</v>
      </c>
      <c r="X15" s="268" t="s">
        <v>308</v>
      </c>
    </row>
    <row r="16" spans="1:24" s="319" customFormat="1" ht="111" hidden="1" customHeight="1">
      <c r="A16" s="271">
        <v>13</v>
      </c>
      <c r="B16" s="1030"/>
      <c r="C16" s="1030"/>
      <c r="D16" s="698"/>
      <c r="E16" s="271" t="s">
        <v>116</v>
      </c>
      <c r="F16" s="277" t="s">
        <v>374</v>
      </c>
      <c r="G16" s="284" t="s">
        <v>375</v>
      </c>
      <c r="H16" s="280" t="s">
        <v>376</v>
      </c>
      <c r="I16" s="280" t="s">
        <v>377</v>
      </c>
      <c r="J16" s="268" t="s">
        <v>316</v>
      </c>
      <c r="K16" s="266" t="s">
        <v>525</v>
      </c>
      <c r="L16" s="280" t="s">
        <v>379</v>
      </c>
      <c r="M16" s="266">
        <v>2</v>
      </c>
      <c r="N16" s="266">
        <v>2</v>
      </c>
      <c r="O16" s="266">
        <f t="shared" ref="O16:O28" si="8">M16*N16</f>
        <v>4</v>
      </c>
      <c r="P16" s="268">
        <v>11</v>
      </c>
      <c r="Q16" s="271">
        <f t="shared" si="1"/>
        <v>44</v>
      </c>
      <c r="R16" s="270" t="str">
        <f t="shared" ref="R16:R28" si="9">IF(AND(Q16&gt;=0,Q16&lt;=20),"IV",IF(AND(Q16&lt;=120,Q16&gt;=40),"III",IF(AND(Q16&gt;=150,Q16&lt;=500),"II",IF(AND(Q16&gt;=600,Q16&lt;=4000),"I"))))</f>
        <v>III</v>
      </c>
      <c r="S16" s="270" t="str">
        <f t="shared" ref="S16:S28" si="10">IF(AND(Q16&gt;=0,Q16&lt;=20),"RIESGO ACEPTABLE",IF(AND(Q16&gt;=40,Q16&lt;=120),"RIESGO MEJORABLE",IF(AND(Q16&gt;=150,Q16&lt;=500),"RIESGO ACEPTABLE CON CONTROL ESPECIFICO",IF(AND(Q16&gt;=600,Q16&lt;=4000),"RIESGO NO ACEPTABLE"))))</f>
        <v>RIESGO MEJORABLE</v>
      </c>
      <c r="T16" s="268" t="s">
        <v>308</v>
      </c>
      <c r="U16" s="268" t="s">
        <v>308</v>
      </c>
      <c r="V16" s="279" t="s">
        <v>380</v>
      </c>
      <c r="W16" s="283" t="s">
        <v>381</v>
      </c>
      <c r="X16" s="268" t="s">
        <v>308</v>
      </c>
    </row>
    <row r="17" spans="1:24" s="319" customFormat="1" ht="111" hidden="1" customHeight="1">
      <c r="A17" s="271">
        <v>14</v>
      </c>
      <c r="B17" s="1030"/>
      <c r="C17" s="1030"/>
      <c r="D17" s="1033" t="s">
        <v>396</v>
      </c>
      <c r="E17" s="271" t="s">
        <v>116</v>
      </c>
      <c r="F17" s="277" t="s">
        <v>741</v>
      </c>
      <c r="G17" s="281" t="s">
        <v>398</v>
      </c>
      <c r="H17" s="280" t="s">
        <v>399</v>
      </c>
      <c r="I17" s="280" t="s">
        <v>400</v>
      </c>
      <c r="J17" s="268" t="s">
        <v>316</v>
      </c>
      <c r="K17" s="266" t="s">
        <v>401</v>
      </c>
      <c r="L17" s="268" t="s">
        <v>316</v>
      </c>
      <c r="M17" s="266">
        <v>2</v>
      </c>
      <c r="N17" s="266">
        <v>2</v>
      </c>
      <c r="O17" s="266">
        <f t="shared" si="8"/>
        <v>4</v>
      </c>
      <c r="P17" s="268">
        <v>12</v>
      </c>
      <c r="Q17" s="271">
        <f t="shared" si="1"/>
        <v>48</v>
      </c>
      <c r="R17" s="270" t="str">
        <f t="shared" si="9"/>
        <v>III</v>
      </c>
      <c r="S17" s="270" t="str">
        <f t="shared" si="10"/>
        <v>RIESGO MEJORABLE</v>
      </c>
      <c r="T17" s="268" t="s">
        <v>308</v>
      </c>
      <c r="U17" s="268" t="s">
        <v>308</v>
      </c>
      <c r="V17" s="279" t="s">
        <v>308</v>
      </c>
      <c r="W17" s="283" t="s">
        <v>308</v>
      </c>
      <c r="X17" s="268" t="s">
        <v>308</v>
      </c>
    </row>
    <row r="18" spans="1:24" s="319" customFormat="1" ht="180" hidden="1" customHeight="1">
      <c r="A18" s="271">
        <v>15</v>
      </c>
      <c r="B18" s="1030"/>
      <c r="C18" s="1030"/>
      <c r="D18" s="1033"/>
      <c r="E18" s="271" t="s">
        <v>116</v>
      </c>
      <c r="F18" s="277" t="s">
        <v>356</v>
      </c>
      <c r="G18" s="281" t="s">
        <v>410</v>
      </c>
      <c r="H18" s="280" t="s">
        <v>523</v>
      </c>
      <c r="I18" s="280" t="s">
        <v>412</v>
      </c>
      <c r="J18" s="268" t="s">
        <v>316</v>
      </c>
      <c r="K18" s="266" t="s">
        <v>413</v>
      </c>
      <c r="L18" s="280" t="s">
        <v>414</v>
      </c>
      <c r="M18" s="266">
        <v>2</v>
      </c>
      <c r="N18" s="266">
        <v>2</v>
      </c>
      <c r="O18" s="266">
        <f t="shared" si="8"/>
        <v>4</v>
      </c>
      <c r="P18" s="268">
        <v>13</v>
      </c>
      <c r="Q18" s="271">
        <f t="shared" si="1"/>
        <v>52</v>
      </c>
      <c r="R18" s="270" t="str">
        <f t="shared" si="9"/>
        <v>III</v>
      </c>
      <c r="S18" s="270" t="str">
        <f t="shared" si="10"/>
        <v>RIESGO MEJORABLE</v>
      </c>
      <c r="T18" s="268" t="s">
        <v>308</v>
      </c>
      <c r="U18" s="268" t="s">
        <v>308</v>
      </c>
      <c r="V18" s="279" t="s">
        <v>308</v>
      </c>
      <c r="W18" s="283" t="s">
        <v>415</v>
      </c>
      <c r="X18" s="268" t="s">
        <v>308</v>
      </c>
    </row>
    <row r="19" spans="1:24" s="319" customFormat="1" ht="180" hidden="1" customHeight="1">
      <c r="A19" s="271">
        <v>16</v>
      </c>
      <c r="B19" s="1030"/>
      <c r="C19" s="1030"/>
      <c r="D19" s="1033"/>
      <c r="E19" s="274" t="s">
        <v>116</v>
      </c>
      <c r="F19" s="277" t="s">
        <v>681</v>
      </c>
      <c r="G19" s="284" t="s">
        <v>417</v>
      </c>
      <c r="H19" s="280" t="s">
        <v>422</v>
      </c>
      <c r="I19" s="280" t="s">
        <v>423</v>
      </c>
      <c r="J19" s="268" t="s">
        <v>424</v>
      </c>
      <c r="K19" s="266" t="s">
        <v>425</v>
      </c>
      <c r="L19" s="280" t="s">
        <v>420</v>
      </c>
      <c r="M19" s="266">
        <v>2</v>
      </c>
      <c r="N19" s="266">
        <v>2</v>
      </c>
      <c r="O19" s="266">
        <f>M19*N19</f>
        <v>4</v>
      </c>
      <c r="P19" s="268">
        <v>25</v>
      </c>
      <c r="Q19" s="271">
        <f>O19*P19</f>
        <v>100</v>
      </c>
      <c r="R19" s="270" t="str">
        <f>IF(AND(Q19&gt;=0,Q19&lt;=20),"IV",IF(AND(Q19&lt;=120,Q19&gt;=40),"III",IF(AND(Q19&gt;=150,Q19&lt;=500),"II",IF(AND(Q19&gt;=600,Q19&lt;=4000),"I"))))</f>
        <v>III</v>
      </c>
      <c r="S19" s="270" t="str">
        <f>IF(AND(Q19&gt;=0,Q19&lt;=20),"RIESGO ACEPTABLE",IF(AND(Q19&gt;=40,Q19&lt;=120),"RIESGO MEJORABLE",IF(AND(Q19&gt;=150,Q19&lt;=500),"RIESGO ACEPTABLE CON CONTROL ESPECIFICO",IF(AND(Q19&gt;=600,Q19&lt;=4000),"RIESGO NO ACEPTABLE"))))</f>
        <v>RIESGO MEJORABLE</v>
      </c>
      <c r="T19" s="274" t="s">
        <v>123</v>
      </c>
      <c r="U19" s="274" t="s">
        <v>123</v>
      </c>
      <c r="V19" s="274" t="s">
        <v>426</v>
      </c>
      <c r="W19" s="274" t="s">
        <v>427</v>
      </c>
      <c r="X19" s="274" t="s">
        <v>123</v>
      </c>
    </row>
    <row r="20" spans="1:24" s="319" customFormat="1" ht="111" hidden="1" customHeight="1">
      <c r="A20" s="271">
        <v>17</v>
      </c>
      <c r="B20" s="1030"/>
      <c r="C20" s="1032"/>
      <c r="D20" s="1033"/>
      <c r="E20" s="271" t="s">
        <v>116</v>
      </c>
      <c r="F20" s="277" t="s">
        <v>741</v>
      </c>
      <c r="G20" s="281" t="s">
        <v>428</v>
      </c>
      <c r="H20" s="280" t="s">
        <v>429</v>
      </c>
      <c r="I20" s="280" t="s">
        <v>430</v>
      </c>
      <c r="J20" s="268" t="s">
        <v>316</v>
      </c>
      <c r="K20" s="266" t="s">
        <v>431</v>
      </c>
      <c r="L20" s="268" t="s">
        <v>316</v>
      </c>
      <c r="M20" s="266">
        <v>2</v>
      </c>
      <c r="N20" s="266">
        <v>2</v>
      </c>
      <c r="O20" s="266">
        <f t="shared" si="8"/>
        <v>4</v>
      </c>
      <c r="P20" s="268">
        <v>14</v>
      </c>
      <c r="Q20" s="271">
        <f t="shared" si="1"/>
        <v>56</v>
      </c>
      <c r="R20" s="270" t="str">
        <f t="shared" si="9"/>
        <v>III</v>
      </c>
      <c r="S20" s="270" t="str">
        <f t="shared" si="10"/>
        <v>RIESGO MEJORABLE</v>
      </c>
      <c r="T20" s="268" t="s">
        <v>308</v>
      </c>
      <c r="U20" s="268" t="s">
        <v>308</v>
      </c>
      <c r="V20" s="279" t="s">
        <v>308</v>
      </c>
      <c r="W20" s="283" t="s">
        <v>432</v>
      </c>
      <c r="X20" s="268" t="s">
        <v>308</v>
      </c>
    </row>
    <row r="21" spans="1:24" s="319" customFormat="1" ht="146.25" hidden="1" customHeight="1">
      <c r="A21" s="271">
        <v>18</v>
      </c>
      <c r="B21" s="1030"/>
      <c r="C21" s="1029" t="s">
        <v>433</v>
      </c>
      <c r="D21" s="1034" t="s">
        <v>434</v>
      </c>
      <c r="E21" s="271" t="s">
        <v>385</v>
      </c>
      <c r="F21" s="277" t="s">
        <v>356</v>
      </c>
      <c r="G21" s="282" t="s">
        <v>435</v>
      </c>
      <c r="H21" s="275" t="s">
        <v>436</v>
      </c>
      <c r="I21" s="268" t="s">
        <v>364</v>
      </c>
      <c r="J21" s="268" t="s">
        <v>316</v>
      </c>
      <c r="K21" s="268" t="s">
        <v>316</v>
      </c>
      <c r="L21" s="268" t="s">
        <v>437</v>
      </c>
      <c r="M21" s="266">
        <v>2</v>
      </c>
      <c r="N21" s="266">
        <v>2</v>
      </c>
      <c r="O21" s="266">
        <f t="shared" si="8"/>
        <v>4</v>
      </c>
      <c r="P21" s="268">
        <v>10</v>
      </c>
      <c r="Q21" s="271">
        <f>O21*P21</f>
        <v>40</v>
      </c>
      <c r="R21" s="270" t="str">
        <f t="shared" si="9"/>
        <v>III</v>
      </c>
      <c r="S21" s="270" t="str">
        <f t="shared" si="10"/>
        <v>RIESGO MEJORABLE</v>
      </c>
      <c r="T21" s="268" t="s">
        <v>308</v>
      </c>
      <c r="U21" s="268" t="s">
        <v>308</v>
      </c>
      <c r="V21" s="268" t="s">
        <v>308</v>
      </c>
      <c r="W21" s="1040" t="s">
        <v>742</v>
      </c>
      <c r="X21" s="268" t="s">
        <v>439</v>
      </c>
    </row>
    <row r="22" spans="1:24" s="319" customFormat="1" ht="111" hidden="1" customHeight="1">
      <c r="A22" s="271">
        <v>19</v>
      </c>
      <c r="B22" s="1030"/>
      <c r="C22" s="1030"/>
      <c r="D22" s="1035"/>
      <c r="E22" s="271" t="s">
        <v>385</v>
      </c>
      <c r="F22" s="277" t="s">
        <v>344</v>
      </c>
      <c r="G22" s="281" t="s">
        <v>441</v>
      </c>
      <c r="H22" s="280" t="s">
        <v>442</v>
      </c>
      <c r="I22" s="280" t="s">
        <v>443</v>
      </c>
      <c r="J22" s="268" t="s">
        <v>308</v>
      </c>
      <c r="K22" s="266" t="s">
        <v>743</v>
      </c>
      <c r="L22" s="280" t="s">
        <v>445</v>
      </c>
      <c r="M22" s="266">
        <v>2</v>
      </c>
      <c r="N22" s="266">
        <v>2</v>
      </c>
      <c r="O22" s="266">
        <f t="shared" si="8"/>
        <v>4</v>
      </c>
      <c r="P22" s="268">
        <v>25</v>
      </c>
      <c r="Q22" s="271">
        <f>O22*P22</f>
        <v>100</v>
      </c>
      <c r="R22" s="270" t="str">
        <f t="shared" si="9"/>
        <v>III</v>
      </c>
      <c r="S22" s="270" t="str">
        <f t="shared" si="10"/>
        <v>RIESGO MEJORABLE</v>
      </c>
      <c r="T22" s="268" t="s">
        <v>308</v>
      </c>
      <c r="U22" s="268" t="s">
        <v>308</v>
      </c>
      <c r="V22" s="279" t="s">
        <v>308</v>
      </c>
      <c r="W22" s="1041"/>
      <c r="X22" s="268" t="s">
        <v>446</v>
      </c>
    </row>
    <row r="23" spans="1:24" s="319" customFormat="1" ht="204.75" hidden="1" customHeight="1">
      <c r="A23" s="271">
        <v>20</v>
      </c>
      <c r="B23" s="1030"/>
      <c r="C23" s="1029" t="s">
        <v>447</v>
      </c>
      <c r="D23" s="1033" t="s">
        <v>448</v>
      </c>
      <c r="E23" s="271" t="s">
        <v>116</v>
      </c>
      <c r="F23" s="277" t="s">
        <v>338</v>
      </c>
      <c r="G23" s="281" t="s">
        <v>450</v>
      </c>
      <c r="H23" s="280" t="s">
        <v>744</v>
      </c>
      <c r="I23" s="280" t="s">
        <v>452</v>
      </c>
      <c r="J23" s="268" t="s">
        <v>453</v>
      </c>
      <c r="K23" s="266" t="s">
        <v>454</v>
      </c>
      <c r="L23" s="280" t="s">
        <v>745</v>
      </c>
      <c r="M23" s="274">
        <v>2</v>
      </c>
      <c r="N23" s="274">
        <v>3</v>
      </c>
      <c r="O23" s="266">
        <f t="shared" si="8"/>
        <v>6</v>
      </c>
      <c r="P23" s="274">
        <v>10</v>
      </c>
      <c r="Q23" s="271">
        <f t="shared" ref="Q23:Q27" si="11">O23*P23</f>
        <v>60</v>
      </c>
      <c r="R23" s="270" t="str">
        <f t="shared" si="9"/>
        <v>III</v>
      </c>
      <c r="S23" s="270" t="str">
        <f t="shared" si="10"/>
        <v>RIESGO MEJORABLE</v>
      </c>
      <c r="T23" s="268" t="s">
        <v>308</v>
      </c>
      <c r="U23" s="268" t="s">
        <v>308</v>
      </c>
      <c r="V23" s="279" t="s">
        <v>308</v>
      </c>
      <c r="W23" s="278" t="s">
        <v>456</v>
      </c>
      <c r="X23" s="268" t="s">
        <v>308</v>
      </c>
    </row>
    <row r="24" spans="1:24" s="319" customFormat="1" ht="134.25" hidden="1" customHeight="1">
      <c r="A24" s="271">
        <v>21</v>
      </c>
      <c r="B24" s="1030"/>
      <c r="C24" s="1030"/>
      <c r="D24" s="1033"/>
      <c r="E24" s="271" t="s">
        <v>116</v>
      </c>
      <c r="F24" s="277" t="s">
        <v>344</v>
      </c>
      <c r="G24" s="281" t="s">
        <v>457</v>
      </c>
      <c r="H24" s="280" t="s">
        <v>458</v>
      </c>
      <c r="I24" s="280" t="s">
        <v>459</v>
      </c>
      <c r="J24" s="268" t="s">
        <v>460</v>
      </c>
      <c r="K24" s="266" t="s">
        <v>461</v>
      </c>
      <c r="L24" s="280" t="s">
        <v>746</v>
      </c>
      <c r="M24" s="274">
        <v>2</v>
      </c>
      <c r="N24" s="274">
        <v>3</v>
      </c>
      <c r="O24" s="266">
        <f t="shared" si="8"/>
        <v>6</v>
      </c>
      <c r="P24" s="274">
        <v>10</v>
      </c>
      <c r="Q24" s="271">
        <f t="shared" si="11"/>
        <v>60</v>
      </c>
      <c r="R24" s="270" t="str">
        <f t="shared" si="9"/>
        <v>III</v>
      </c>
      <c r="S24" s="270" t="str">
        <f t="shared" si="10"/>
        <v>RIESGO MEJORABLE</v>
      </c>
      <c r="T24" s="268" t="s">
        <v>308</v>
      </c>
      <c r="U24" s="268" t="s">
        <v>308</v>
      </c>
      <c r="V24" s="279" t="s">
        <v>308</v>
      </c>
      <c r="W24" s="274" t="s">
        <v>463</v>
      </c>
      <c r="X24" s="268" t="s">
        <v>308</v>
      </c>
    </row>
    <row r="25" spans="1:24" s="319" customFormat="1" ht="111" hidden="1" customHeight="1">
      <c r="A25" s="271">
        <v>22</v>
      </c>
      <c r="B25" s="1030"/>
      <c r="C25" s="1030"/>
      <c r="D25" s="1033"/>
      <c r="E25" s="271" t="s">
        <v>116</v>
      </c>
      <c r="F25" s="277" t="s">
        <v>344</v>
      </c>
      <c r="G25" s="281" t="s">
        <v>464</v>
      </c>
      <c r="H25" s="280" t="s">
        <v>747</v>
      </c>
      <c r="I25" s="280" t="s">
        <v>466</v>
      </c>
      <c r="J25" s="268" t="s">
        <v>460</v>
      </c>
      <c r="K25" s="266" t="s">
        <v>461</v>
      </c>
      <c r="L25" s="280" t="s">
        <v>746</v>
      </c>
      <c r="M25" s="274">
        <v>2</v>
      </c>
      <c r="N25" s="274">
        <v>3</v>
      </c>
      <c r="O25" s="266">
        <f t="shared" si="8"/>
        <v>6</v>
      </c>
      <c r="P25" s="274">
        <v>10</v>
      </c>
      <c r="Q25" s="271">
        <f t="shared" si="11"/>
        <v>60</v>
      </c>
      <c r="R25" s="270" t="str">
        <f t="shared" si="9"/>
        <v>III</v>
      </c>
      <c r="S25" s="270" t="str">
        <f t="shared" si="10"/>
        <v>RIESGO MEJORABLE</v>
      </c>
      <c r="T25" s="268" t="s">
        <v>308</v>
      </c>
      <c r="U25" s="268" t="s">
        <v>308</v>
      </c>
      <c r="V25" s="279" t="s">
        <v>308</v>
      </c>
      <c r="W25" s="274" t="s">
        <v>463</v>
      </c>
      <c r="X25" s="268" t="s">
        <v>308</v>
      </c>
    </row>
    <row r="26" spans="1:24" s="319" customFormat="1" ht="218.25" hidden="1" customHeight="1">
      <c r="A26" s="271">
        <v>23</v>
      </c>
      <c r="B26" s="1030"/>
      <c r="C26" s="1030"/>
      <c r="D26" s="1033"/>
      <c r="E26" s="271" t="s">
        <v>116</v>
      </c>
      <c r="F26" s="277" t="s">
        <v>356</v>
      </c>
      <c r="G26" s="281" t="s">
        <v>410</v>
      </c>
      <c r="H26" s="280" t="s">
        <v>467</v>
      </c>
      <c r="I26" s="280" t="s">
        <v>468</v>
      </c>
      <c r="J26" s="268" t="s">
        <v>460</v>
      </c>
      <c r="K26" s="268" t="s">
        <v>460</v>
      </c>
      <c r="L26" s="280" t="s">
        <v>746</v>
      </c>
      <c r="M26" s="274">
        <v>1</v>
      </c>
      <c r="N26" s="274">
        <v>3</v>
      </c>
      <c r="O26" s="266">
        <f t="shared" si="8"/>
        <v>3</v>
      </c>
      <c r="P26" s="274">
        <v>25</v>
      </c>
      <c r="Q26" s="271">
        <f t="shared" si="11"/>
        <v>75</v>
      </c>
      <c r="R26" s="270" t="str">
        <f t="shared" si="9"/>
        <v>III</v>
      </c>
      <c r="S26" s="270" t="str">
        <f t="shared" si="10"/>
        <v>RIESGO MEJORABLE</v>
      </c>
      <c r="T26" s="268" t="s">
        <v>308</v>
      </c>
      <c r="U26" s="268" t="s">
        <v>308</v>
      </c>
      <c r="V26" s="279" t="s">
        <v>308</v>
      </c>
      <c r="W26" s="274" t="s">
        <v>469</v>
      </c>
      <c r="X26" s="268" t="s">
        <v>308</v>
      </c>
    </row>
    <row r="27" spans="1:24" s="319" customFormat="1" ht="150.75" hidden="1" customHeight="1">
      <c r="A27" s="271">
        <v>24</v>
      </c>
      <c r="B27" s="1030"/>
      <c r="C27" s="1032"/>
      <c r="D27" s="1033"/>
      <c r="E27" s="271" t="s">
        <v>116</v>
      </c>
      <c r="F27" s="277" t="s">
        <v>338</v>
      </c>
      <c r="G27" s="281" t="s">
        <v>470</v>
      </c>
      <c r="H27" s="280" t="s">
        <v>471</v>
      </c>
      <c r="I27" s="280" t="s">
        <v>452</v>
      </c>
      <c r="J27" s="268" t="s">
        <v>460</v>
      </c>
      <c r="K27" s="266" t="s">
        <v>472</v>
      </c>
      <c r="L27" s="280" t="s">
        <v>746</v>
      </c>
      <c r="M27" s="274">
        <v>2</v>
      </c>
      <c r="N27" s="274">
        <v>1</v>
      </c>
      <c r="O27" s="266">
        <f t="shared" si="8"/>
        <v>2</v>
      </c>
      <c r="P27" s="274">
        <v>10</v>
      </c>
      <c r="Q27" s="271">
        <f t="shared" si="11"/>
        <v>20</v>
      </c>
      <c r="R27" s="270" t="str">
        <f t="shared" si="9"/>
        <v>IV</v>
      </c>
      <c r="S27" s="270" t="str">
        <f t="shared" si="10"/>
        <v>RIESGO ACEPTABLE</v>
      </c>
      <c r="T27" s="268" t="s">
        <v>308</v>
      </c>
      <c r="U27" s="268" t="s">
        <v>308</v>
      </c>
      <c r="V27" s="279" t="s">
        <v>308</v>
      </c>
      <c r="W27" s="278" t="s">
        <v>456</v>
      </c>
      <c r="X27" s="268" t="s">
        <v>308</v>
      </c>
    </row>
    <row r="28" spans="1:24" s="3" customFormat="1" ht="250.5" customHeight="1">
      <c r="A28" s="271">
        <v>25</v>
      </c>
      <c r="B28" s="1032"/>
      <c r="C28" s="412" t="s">
        <v>473</v>
      </c>
      <c r="D28" s="268" t="s">
        <v>474</v>
      </c>
      <c r="E28" s="271" t="s">
        <v>385</v>
      </c>
      <c r="F28" s="277" t="s">
        <v>475</v>
      </c>
      <c r="G28" s="276" t="s">
        <v>476</v>
      </c>
      <c r="H28" s="275" t="s">
        <v>477</v>
      </c>
      <c r="I28" s="268" t="s">
        <v>478</v>
      </c>
      <c r="J28" s="274" t="s">
        <v>123</v>
      </c>
      <c r="K28" s="273" t="s">
        <v>479</v>
      </c>
      <c r="L28" s="272" t="s">
        <v>480</v>
      </c>
      <c r="M28" s="271">
        <v>1</v>
      </c>
      <c r="N28" s="271">
        <v>1</v>
      </c>
      <c r="O28" s="271">
        <f t="shared" si="8"/>
        <v>1</v>
      </c>
      <c r="P28" s="268">
        <v>10</v>
      </c>
      <c r="Q28" s="271">
        <f>O28*P28</f>
        <v>10</v>
      </c>
      <c r="R28" s="270" t="str">
        <f t="shared" si="9"/>
        <v>IV</v>
      </c>
      <c r="S28" s="270" t="str">
        <f t="shared" si="10"/>
        <v>RIESGO ACEPTABLE</v>
      </c>
      <c r="T28" s="268" t="s">
        <v>308</v>
      </c>
      <c r="U28" s="268" t="s">
        <v>308</v>
      </c>
      <c r="V28" s="268" t="s">
        <v>481</v>
      </c>
      <c r="W28" s="268" t="s">
        <v>482</v>
      </c>
      <c r="X28" s="268" t="s">
        <v>308</v>
      </c>
    </row>
  </sheetData>
  <autoFilter ref="A3:X28" xr:uid="{A28476B4-7FF7-4221-ABCA-97F9C84C036E}">
    <filterColumn colId="5">
      <filters>
        <filter val="CONDICIONES DE SEGURIDAD - VIAL"/>
      </filters>
    </filterColumn>
  </autoFilter>
  <mergeCells count="23">
    <mergeCell ref="W21:W22"/>
    <mergeCell ref="C23:C27"/>
    <mergeCell ref="D23:D27"/>
    <mergeCell ref="B4:B28"/>
    <mergeCell ref="C4:C20"/>
    <mergeCell ref="D4:D16"/>
    <mergeCell ref="F5:F7"/>
    <mergeCell ref="F9:F10"/>
    <mergeCell ref="F11:F15"/>
    <mergeCell ref="D17:D20"/>
    <mergeCell ref="C21:C22"/>
    <mergeCell ref="D21:D22"/>
    <mergeCell ref="F2:I2"/>
    <mergeCell ref="J2:L2"/>
    <mergeCell ref="M2:R2"/>
    <mergeCell ref="T2:X2"/>
    <mergeCell ref="A1:C1"/>
    <mergeCell ref="D1:W1"/>
    <mergeCell ref="A2:A3"/>
    <mergeCell ref="B2:B3"/>
    <mergeCell ref="C2:C3"/>
    <mergeCell ref="D2:D3"/>
    <mergeCell ref="E2:E3"/>
  </mergeCells>
  <conditionalFormatting sqref="R4:R14">
    <cfRule type="cellIs" dxfId="604" priority="1" operator="equal">
      <formula xml:space="preserve"> "BAJO"</formula>
    </cfRule>
    <cfRule type="cellIs" dxfId="603" priority="2" operator="equal">
      <formula xml:space="preserve"> "MEDIO"</formula>
    </cfRule>
    <cfRule type="cellIs" dxfId="602" priority="3" operator="equal">
      <formula xml:space="preserve"> "ALTO"</formula>
    </cfRule>
    <cfRule type="cellIs" dxfId="601" priority="4" operator="equal">
      <formula xml:space="preserve"> "MUY ALTO"</formula>
    </cfRule>
  </conditionalFormatting>
  <conditionalFormatting sqref="R15:R28">
    <cfRule type="cellIs" dxfId="600" priority="12" operator="equal">
      <formula xml:space="preserve"> "BAJO"</formula>
    </cfRule>
    <cfRule type="cellIs" dxfId="599" priority="13" operator="equal">
      <formula xml:space="preserve"> "MEDIO"</formula>
    </cfRule>
    <cfRule type="cellIs" dxfId="598" priority="14" operator="equal">
      <formula xml:space="preserve"> "ALTO"</formula>
    </cfRule>
    <cfRule type="cellIs" dxfId="597" priority="15" operator="equal">
      <formula xml:space="preserve"> "MUY ALTO"</formula>
    </cfRule>
  </conditionalFormatting>
  <conditionalFormatting sqref="R19">
    <cfRule type="cellIs" dxfId="596" priority="5" operator="equal">
      <formula xml:space="preserve"> "BAJO"</formula>
    </cfRule>
    <cfRule type="cellIs" dxfId="595" priority="6" operator="equal">
      <formula xml:space="preserve"> "MEDIO"</formula>
    </cfRule>
    <cfRule type="cellIs" dxfId="594" priority="7" operator="equal">
      <formula xml:space="preserve"> "ALTO"</formula>
    </cfRule>
    <cfRule type="cellIs" dxfId="593" priority="8" operator="equal">
      <formula xml:space="preserve"> "MUY ALTO"</formula>
    </cfRule>
  </conditionalFormatting>
  <conditionalFormatting sqref="S4:S5 S7:S12 S15:S16">
    <cfRule type="containsText" dxfId="592" priority="24" operator="containsText" text="RIESGO ACEPTABLE CON CONTROL ESPECIFICO">
      <formula>NOT(ISERROR(SEARCH("RIESGO ACEPTABLE CON CONTROL ESPECIFICO",S4)))</formula>
    </cfRule>
    <cfRule type="cellIs" dxfId="591" priority="25" operator="equal">
      <formula xml:space="preserve"> "RIESGO ACEPTABLE"</formula>
    </cfRule>
    <cfRule type="cellIs" dxfId="590" priority="26" operator="equal">
      <formula xml:space="preserve"> "RIESGO MEJORABLE"</formula>
    </cfRule>
    <cfRule type="cellIs" dxfId="589" priority="27" operator="equal">
      <formula xml:space="preserve"> "RIESGO NO ACEPTABLE"</formula>
    </cfRule>
  </conditionalFormatting>
  <conditionalFormatting sqref="S17:S19">
    <cfRule type="cellIs" dxfId="588" priority="17" operator="equal">
      <formula xml:space="preserve"> "RIESGO ACEPTABLE"</formula>
    </cfRule>
    <cfRule type="cellIs" dxfId="587" priority="18" operator="equal">
      <formula xml:space="preserve"> "RIESGO MEJORABLE"</formula>
    </cfRule>
    <cfRule type="cellIs" dxfId="586" priority="19" operator="equal">
      <formula xml:space="preserve"> "RIESGO NO ACEPTABLE"</formula>
    </cfRule>
  </conditionalFormatting>
  <conditionalFormatting sqref="S19">
    <cfRule type="cellIs" dxfId="585" priority="9" operator="equal">
      <formula xml:space="preserve"> "RIESGO ACEPTABLE"</formula>
    </cfRule>
    <cfRule type="cellIs" dxfId="584" priority="10" operator="equal">
      <formula xml:space="preserve"> "RIESGO MEJORABLE"</formula>
    </cfRule>
    <cfRule type="cellIs" dxfId="583" priority="11" operator="equal">
      <formula xml:space="preserve"> "RIESGO NO ACEPTABLE"</formula>
    </cfRule>
    <cfRule type="containsText" dxfId="582" priority="16" operator="containsText" text="RIESGO ACEPTABLE CON CONTROL ESPECIFICO">
      <formula>NOT(ISERROR(SEARCH("RIESGO ACEPTABLE CON CONTROL ESPECIFICO",S19)))</formula>
    </cfRule>
  </conditionalFormatting>
  <conditionalFormatting sqref="S20:S21">
    <cfRule type="cellIs" dxfId="581" priority="21" operator="equal">
      <formula xml:space="preserve"> "RIESGO ACEPTABLE"</formula>
    </cfRule>
    <cfRule type="cellIs" dxfId="580" priority="22" operator="equal">
      <formula xml:space="preserve"> "RIESGO MEJORABLE"</formula>
    </cfRule>
    <cfRule type="cellIs" dxfId="579" priority="23" operator="equal">
      <formula xml:space="preserve"> "RIESGO NO ACEPTABLE"</formula>
    </cfRule>
  </conditionalFormatting>
  <conditionalFormatting sqref="S21">
    <cfRule type="containsText" dxfId="578" priority="20" operator="containsText" text="RIESGO ACEPTABLE CON CONTROL ESPECIFICO">
      <formula>NOT(ISERROR(SEARCH("RIESGO ACEPTABLE CON CONTROL ESPECIFICO",S21)))</formula>
    </cfRule>
  </conditionalFormatting>
  <dataValidations count="7">
    <dataValidation type="list" allowBlank="1" showInputMessage="1" showErrorMessage="1" sqref="E22:E27 E17:E20 E13:E14" xr:uid="{7DD3260A-B006-4A26-ADD9-0799BD47125C}">
      <formula1>"SI,NO"</formula1>
    </dataValidation>
    <dataValidation type="list" allowBlank="1" showErrorMessage="1" sqref="N23:N27" xr:uid="{266A3A28-170D-4A6C-A12D-2AD83B70EF08}">
      <formula1>"1,2,3,4"</formula1>
    </dataValidation>
    <dataValidation type="list" allowBlank="1" showErrorMessage="1" sqref="M23:M27" xr:uid="{96CDB082-5D17-4779-855D-7C634E561234}">
      <formula1>"1,2,4,6"</formula1>
    </dataValidation>
    <dataValidation type="list" allowBlank="1" showErrorMessage="1" sqref="P23:P27" xr:uid="{28077BBE-5EFC-48BD-8632-463527B9B18C}">
      <formula1>"10,25,60,100"</formula1>
    </dataValidation>
    <dataValidation type="list" allowBlank="1" showInputMessage="1" showErrorMessage="1" sqref="M4:M8 M16:M22 M13:M14" xr:uid="{7EC5F196-4174-4604-BF07-83022784633A}">
      <formula1>"2,6,10"</formula1>
    </dataValidation>
    <dataValidation type="list" allowBlank="1" showInputMessage="1" showErrorMessage="1" sqref="N4:N8 N16:N22 N13:N14" xr:uid="{3F851D3B-5090-4499-B61D-9CB37CD9C55B}">
      <formula1>"1,2,3,4"</formula1>
    </dataValidation>
    <dataValidation type="list" allowBlank="1" showInputMessage="1" showErrorMessage="1" sqref="P4:P8" xr:uid="{51387A54-B328-4A20-90F3-CB64A1FFDA4E}">
      <formula1>"10,25,60,100"</formula1>
    </dataValidation>
  </dataValidations>
  <pageMargins left="0.70866141732283472" right="0.70866141732283472" top="0.74803149606299213" bottom="0.74803149606299213" header="0.31496062992125984" footer="0.31496062992125984"/>
  <pageSetup scale="16" fitToHeight="0" orientation="portrait" r:id="rId1"/>
  <headerFooter>
    <oddFooter>&amp;LEvaluación Independiente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F366F-AB87-4ECA-93BA-EF53775D86FE}">
  <sheetPr>
    <tabColor theme="7" tint="-0.249977111117893"/>
  </sheetPr>
  <dimension ref="B1:K47"/>
  <sheetViews>
    <sheetView showGridLines="0" zoomScale="90" zoomScaleNormal="90" workbookViewId="0">
      <selection activeCell="P9" sqref="P9"/>
    </sheetView>
  </sheetViews>
  <sheetFormatPr baseColWidth="10" defaultColWidth="11.42578125" defaultRowHeight="15"/>
  <cols>
    <col min="1" max="1" width="1.140625" style="1" customWidth="1"/>
    <col min="2" max="2" width="11.42578125" style="1"/>
    <col min="3" max="3" width="14.85546875" style="1" customWidth="1"/>
    <col min="4" max="4" width="14.42578125" style="1" customWidth="1"/>
    <col min="5" max="12" width="11.42578125" style="1"/>
    <col min="13" max="13" width="8.42578125" style="1" customWidth="1"/>
    <col min="14" max="14" width="1.7109375" style="1" customWidth="1"/>
    <col min="15" max="16384" width="11.42578125" style="1"/>
  </cols>
  <sheetData>
    <row r="1" spans="2:11" ht="15" customHeight="1" thickBot="1"/>
    <row r="2" spans="2:11" s="154" customFormat="1" ht="25.5" customHeight="1">
      <c r="B2" s="729" t="s">
        <v>1091</v>
      </c>
      <c r="C2" s="971"/>
      <c r="D2" s="1075" t="s">
        <v>748</v>
      </c>
      <c r="E2" s="1076"/>
      <c r="F2" s="1076"/>
      <c r="G2" s="1076"/>
      <c r="H2" s="1077"/>
      <c r="I2" s="324"/>
      <c r="J2" s="324"/>
      <c r="K2" s="326"/>
    </row>
    <row r="3" spans="2:11" s="154" customFormat="1" ht="30.75" customHeight="1" thickBot="1">
      <c r="B3" s="975"/>
      <c r="C3" s="977"/>
      <c r="D3" s="1078"/>
      <c r="E3" s="1079"/>
      <c r="F3" s="1079"/>
      <c r="G3" s="1079"/>
      <c r="H3" s="1080"/>
      <c r="I3" s="325"/>
      <c r="J3" s="325"/>
      <c r="K3" s="327"/>
    </row>
    <row r="4" spans="2:11" ht="17.25" customHeight="1">
      <c r="B4" s="687"/>
      <c r="K4" s="688"/>
    </row>
    <row r="5" spans="2:11">
      <c r="B5" s="687"/>
      <c r="K5" s="688"/>
    </row>
    <row r="6" spans="2:11">
      <c r="B6" s="687"/>
      <c r="K6" s="688"/>
    </row>
    <row r="7" spans="2:11">
      <c r="B7" s="687"/>
      <c r="K7" s="688"/>
    </row>
    <row r="8" spans="2:11">
      <c r="B8" s="687"/>
      <c r="K8" s="688"/>
    </row>
    <row r="9" spans="2:11">
      <c r="B9" s="687"/>
      <c r="K9" s="688"/>
    </row>
    <row r="10" spans="2:11">
      <c r="B10" s="687"/>
      <c r="K10" s="688"/>
    </row>
    <row r="11" spans="2:11">
      <c r="B11" s="687"/>
      <c r="K11" s="688"/>
    </row>
    <row r="12" spans="2:11">
      <c r="B12" s="687"/>
      <c r="K12" s="688"/>
    </row>
    <row r="13" spans="2:11">
      <c r="B13" s="687"/>
      <c r="K13" s="688"/>
    </row>
    <row r="14" spans="2:11">
      <c r="B14" s="687"/>
      <c r="K14" s="688"/>
    </row>
    <row r="15" spans="2:11">
      <c r="B15" s="687"/>
      <c r="K15" s="688"/>
    </row>
    <row r="16" spans="2:11">
      <c r="B16" s="687"/>
      <c r="K16" s="688"/>
    </row>
    <row r="17" spans="2:11">
      <c r="B17" s="687"/>
      <c r="K17" s="688"/>
    </row>
    <row r="18" spans="2:11">
      <c r="B18" s="687"/>
      <c r="K18" s="688"/>
    </row>
    <row r="19" spans="2:11" ht="15.75" thickBot="1">
      <c r="B19" s="689"/>
      <c r="C19" s="690"/>
      <c r="D19" s="690"/>
      <c r="E19" s="690"/>
      <c r="F19" s="690"/>
      <c r="G19" s="690"/>
      <c r="H19" s="690"/>
      <c r="I19" s="690"/>
      <c r="J19" s="690"/>
      <c r="K19" s="691"/>
    </row>
    <row r="47" ht="7.5" customHeight="1"/>
  </sheetData>
  <mergeCells count="2">
    <mergeCell ref="D2:H3"/>
    <mergeCell ref="B2:C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2F3B3-8AB4-426A-BBF5-1A4C72316EA0}">
  <sheetPr>
    <tabColor theme="7" tint="0.59999389629810485"/>
    <pageSetUpPr fitToPage="1"/>
  </sheetPr>
  <dimension ref="B1:P20"/>
  <sheetViews>
    <sheetView showGridLines="0" view="pageBreakPreview" zoomScale="80" zoomScaleNormal="70" zoomScaleSheetLayoutView="80" workbookViewId="0">
      <selection activeCell="C3" sqref="C3:C6"/>
    </sheetView>
  </sheetViews>
  <sheetFormatPr baseColWidth="10" defaultColWidth="11.42578125" defaultRowHeight="14.25"/>
  <cols>
    <col min="1" max="1" width="2" style="9" customWidth="1"/>
    <col min="2" max="2" width="2.42578125" style="9" customWidth="1"/>
    <col min="3" max="3" width="49.85546875" style="9" customWidth="1"/>
    <col min="4" max="4" width="28" style="9" customWidth="1"/>
    <col min="5" max="5" width="26.140625" style="9" customWidth="1"/>
    <col min="6" max="6" width="21.42578125" style="9" customWidth="1"/>
    <col min="7" max="7" width="33" style="9" customWidth="1"/>
    <col min="8" max="8" width="26.28515625" style="9" customWidth="1"/>
    <col min="9" max="9" width="16.42578125" style="9" customWidth="1"/>
    <col min="10" max="10" width="1.42578125" style="9" customWidth="1"/>
    <col min="11" max="16384" width="11.42578125" style="9"/>
  </cols>
  <sheetData>
    <row r="1" spans="2:16" ht="9.75" customHeight="1"/>
    <row r="2" spans="2:16" ht="15" thickBot="1"/>
    <row r="3" spans="2:16" s="154" customFormat="1" ht="30.75" customHeight="1">
      <c r="B3" s="155"/>
      <c r="C3" s="1093" t="s">
        <v>1091</v>
      </c>
      <c r="D3" s="737" t="s">
        <v>749</v>
      </c>
      <c r="E3" s="730"/>
      <c r="F3" s="730"/>
      <c r="G3" s="731"/>
      <c r="H3" s="737"/>
      <c r="I3" s="731"/>
      <c r="J3" s="158"/>
      <c r="K3" s="158"/>
      <c r="L3" s="158"/>
      <c r="M3" s="158"/>
      <c r="N3" s="158"/>
      <c r="O3" s="158"/>
      <c r="P3" s="158"/>
    </row>
    <row r="4" spans="2:16" s="154" customFormat="1" ht="15.75" customHeight="1">
      <c r="B4" s="155"/>
      <c r="C4" s="1094"/>
      <c r="D4" s="732"/>
      <c r="E4" s="697"/>
      <c r="F4" s="697"/>
      <c r="G4" s="733"/>
      <c r="H4" s="732"/>
      <c r="I4" s="733"/>
      <c r="J4" s="158"/>
      <c r="K4" s="158"/>
      <c r="L4" s="158"/>
      <c r="M4" s="158"/>
      <c r="N4" s="158"/>
      <c r="O4" s="158"/>
      <c r="P4" s="158"/>
    </row>
    <row r="5" spans="2:16" s="154" customFormat="1" ht="18" customHeight="1">
      <c r="B5" s="155"/>
      <c r="C5" s="1094"/>
      <c r="D5" s="732"/>
      <c r="E5" s="697"/>
      <c r="F5" s="697"/>
      <c r="G5" s="733"/>
      <c r="H5" s="732"/>
      <c r="I5" s="733"/>
      <c r="J5" s="158"/>
      <c r="K5" s="158"/>
      <c r="L5" s="158"/>
      <c r="M5" s="158"/>
      <c r="N5" s="158"/>
      <c r="O5" s="158"/>
      <c r="P5" s="158"/>
    </row>
    <row r="6" spans="2:16" s="155" customFormat="1" ht="30.75" customHeight="1" thickBot="1">
      <c r="C6" s="1095"/>
      <c r="D6" s="734"/>
      <c r="E6" s="735"/>
      <c r="F6" s="735"/>
      <c r="G6" s="736"/>
      <c r="H6" s="734"/>
      <c r="I6" s="736"/>
      <c r="J6" s="158"/>
      <c r="K6" s="158"/>
      <c r="L6" s="158"/>
      <c r="M6" s="158"/>
      <c r="N6" s="158"/>
      <c r="O6" s="158"/>
      <c r="P6" s="158"/>
    </row>
    <row r="7" spans="2:16" ht="14.25" customHeight="1">
      <c r="C7" s="10"/>
      <c r="D7" s="11"/>
      <c r="E7" s="11"/>
      <c r="F7" s="11"/>
      <c r="G7" s="11"/>
      <c r="H7" s="11"/>
      <c r="I7" s="11"/>
    </row>
    <row r="8" spans="2:16" ht="31.5" customHeight="1">
      <c r="C8" s="1096" t="s">
        <v>748</v>
      </c>
      <c r="D8" s="1096"/>
      <c r="E8" s="1096"/>
      <c r="F8" s="1096"/>
      <c r="G8" s="1096"/>
      <c r="H8" s="1096"/>
      <c r="I8" s="1096"/>
    </row>
    <row r="9" spans="2:16" ht="6" customHeight="1">
      <c r="C9" s="159"/>
      <c r="D9" s="159"/>
      <c r="E9" s="159"/>
      <c r="F9" s="159"/>
      <c r="G9" s="159"/>
      <c r="H9" s="159"/>
      <c r="I9" s="159"/>
    </row>
    <row r="10" spans="2:16" ht="30" customHeight="1">
      <c r="C10" s="1081" t="s">
        <v>19</v>
      </c>
      <c r="D10" s="1082"/>
      <c r="E10" s="1082"/>
      <c r="F10" s="1082"/>
      <c r="G10" s="1082"/>
      <c r="H10" s="1082"/>
      <c r="I10" s="1083"/>
    </row>
    <row r="11" spans="2:16" ht="67.5" customHeight="1">
      <c r="C11" s="1090" t="s">
        <v>1680</v>
      </c>
      <c r="D11" s="1091"/>
      <c r="E11" s="1091"/>
      <c r="F11" s="1091"/>
      <c r="G11" s="1091"/>
      <c r="H11" s="1091"/>
      <c r="I11" s="1092"/>
    </row>
    <row r="12" spans="2:16" ht="6" customHeight="1">
      <c r="C12" s="159"/>
      <c r="D12" s="159"/>
      <c r="E12" s="159"/>
      <c r="F12" s="159"/>
      <c r="G12" s="159"/>
      <c r="H12" s="159"/>
      <c r="I12" s="159"/>
    </row>
    <row r="13" spans="2:16" ht="30" customHeight="1">
      <c r="C13" s="1081" t="s">
        <v>750</v>
      </c>
      <c r="D13" s="1082"/>
      <c r="E13" s="1082"/>
      <c r="F13" s="1082"/>
      <c r="G13" s="1082"/>
      <c r="H13" s="1082"/>
      <c r="I13" s="1083"/>
    </row>
    <row r="14" spans="2:16" ht="358.5" customHeight="1">
      <c r="C14" s="1084" t="s">
        <v>1838</v>
      </c>
      <c r="D14" s="1085"/>
      <c r="E14" s="1085"/>
      <c r="F14" s="1085"/>
      <c r="G14" s="1085"/>
      <c r="H14" s="1085"/>
      <c r="I14" s="1086"/>
    </row>
    <row r="15" spans="2:16" ht="6" customHeight="1">
      <c r="C15" s="159"/>
      <c r="D15" s="159"/>
      <c r="E15" s="159"/>
      <c r="F15" s="159"/>
      <c r="G15" s="159"/>
      <c r="H15" s="159"/>
      <c r="I15" s="159"/>
    </row>
    <row r="16" spans="2:16" ht="30" customHeight="1">
      <c r="C16" s="1087" t="s">
        <v>21</v>
      </c>
      <c r="D16" s="1088"/>
      <c r="E16" s="1088"/>
      <c r="F16" s="1088"/>
      <c r="G16" s="1088"/>
      <c r="H16" s="1088"/>
      <c r="I16" s="1089"/>
    </row>
    <row r="17" spans="3:9" ht="97.5" customHeight="1">
      <c r="C17" s="1090" t="s">
        <v>751</v>
      </c>
      <c r="D17" s="1091"/>
      <c r="E17" s="1091"/>
      <c r="F17" s="1091"/>
      <c r="G17" s="1091"/>
      <c r="H17" s="1091"/>
      <c r="I17" s="1092"/>
    </row>
    <row r="18" spans="3:9" ht="5.25" customHeight="1">
      <c r="C18" s="159"/>
      <c r="D18" s="159"/>
      <c r="E18" s="159"/>
      <c r="F18" s="159"/>
      <c r="G18" s="159"/>
      <c r="H18" s="159"/>
      <c r="I18" s="159"/>
    </row>
    <row r="19" spans="3:9" ht="8.25" customHeight="1">
      <c r="C19" s="160"/>
      <c r="D19" s="160"/>
      <c r="E19" s="160"/>
      <c r="F19" s="160"/>
      <c r="G19" s="160"/>
      <c r="H19" s="160"/>
      <c r="I19" s="160"/>
    </row>
    <row r="20" spans="3:9">
      <c r="C20" s="160"/>
      <c r="D20" s="160"/>
      <c r="E20" s="160"/>
      <c r="F20" s="160"/>
      <c r="G20" s="160"/>
      <c r="H20" s="160"/>
      <c r="I20" s="160"/>
    </row>
  </sheetData>
  <mergeCells count="10">
    <mergeCell ref="C13:I13"/>
    <mergeCell ref="C14:I14"/>
    <mergeCell ref="C16:I16"/>
    <mergeCell ref="C17:I17"/>
    <mergeCell ref="C3:C6"/>
    <mergeCell ref="D3:G6"/>
    <mergeCell ref="H3:I6"/>
    <mergeCell ref="C8:I8"/>
    <mergeCell ref="C10:I10"/>
    <mergeCell ref="C11:I11"/>
  </mergeCells>
  <printOptions horizontalCentered="1"/>
  <pageMargins left="0.78740157480314965" right="0.78740157480314965" top="0.39370078740157483" bottom="0.78740157480314965" header="0.31496062992125984" footer="0.98425196850393704"/>
  <pageSetup scale="43"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0D432-F30A-445E-A3DF-36044A7DABB4}">
  <sheetPr>
    <tabColor theme="7" tint="0.59999389629810485"/>
  </sheetPr>
  <dimension ref="A1:X47"/>
  <sheetViews>
    <sheetView view="pageBreakPreview" zoomScale="70" zoomScaleNormal="25" zoomScaleSheetLayoutView="70" workbookViewId="0">
      <selection activeCell="A2" sqref="A2:X2"/>
    </sheetView>
  </sheetViews>
  <sheetFormatPr baseColWidth="10" defaultColWidth="11.42578125" defaultRowHeight="15.75"/>
  <cols>
    <col min="1" max="1" width="31.7109375" style="329" customWidth="1"/>
    <col min="2" max="2" width="41.42578125" style="329" customWidth="1"/>
    <col min="3" max="3" width="44.28515625" style="335" customWidth="1"/>
    <col min="4" max="4" width="27.85546875" style="329" customWidth="1"/>
    <col min="5" max="5" width="16.42578125" style="329" customWidth="1"/>
    <col min="6" max="6" width="15" style="329" customWidth="1"/>
    <col min="7" max="7" width="19.85546875" style="329" customWidth="1"/>
    <col min="8" max="8" width="33.28515625" style="329" customWidth="1"/>
    <col min="9" max="9" width="33" style="329" customWidth="1"/>
    <col min="10" max="10" width="20.42578125" style="329" customWidth="1"/>
    <col min="11" max="11" width="24.140625" style="329" customWidth="1"/>
    <col min="12" max="12" width="15.42578125" style="329" customWidth="1"/>
    <col min="13" max="13" width="15.42578125" style="336" customWidth="1"/>
    <col min="14" max="24" width="15.42578125" style="329" customWidth="1"/>
    <col min="25" max="255" width="11.42578125" style="329"/>
    <col min="256" max="256" width="24" style="329" customWidth="1"/>
    <col min="257" max="257" width="36" style="329" customWidth="1"/>
    <col min="258" max="258" width="33.42578125" style="329" customWidth="1"/>
    <col min="259" max="259" width="32.28515625" style="329" customWidth="1"/>
    <col min="260" max="260" width="23.42578125" style="329" customWidth="1"/>
    <col min="261" max="261" width="18.42578125" style="329" customWidth="1"/>
    <col min="262" max="262" width="26.28515625" style="329" customWidth="1"/>
    <col min="263" max="263" width="33.7109375" style="329" customWidth="1"/>
    <col min="264" max="264" width="22.28515625" style="329" customWidth="1"/>
    <col min="265" max="265" width="19.28515625" style="329" customWidth="1"/>
    <col min="266" max="266" width="23.42578125" style="329" customWidth="1"/>
    <col min="267" max="267" width="30.28515625" style="329" customWidth="1"/>
    <col min="268" max="268" width="34.42578125" style="329" customWidth="1"/>
    <col min="269" max="269" width="26.28515625" style="329" customWidth="1"/>
    <col min="270" max="511" width="11.42578125" style="329"/>
    <col min="512" max="512" width="24" style="329" customWidth="1"/>
    <col min="513" max="513" width="36" style="329" customWidth="1"/>
    <col min="514" max="514" width="33.42578125" style="329" customWidth="1"/>
    <col min="515" max="515" width="32.28515625" style="329" customWidth="1"/>
    <col min="516" max="516" width="23.42578125" style="329" customWidth="1"/>
    <col min="517" max="517" width="18.42578125" style="329" customWidth="1"/>
    <col min="518" max="518" width="26.28515625" style="329" customWidth="1"/>
    <col min="519" max="519" width="33.7109375" style="329" customWidth="1"/>
    <col min="520" max="520" width="22.28515625" style="329" customWidth="1"/>
    <col min="521" max="521" width="19.28515625" style="329" customWidth="1"/>
    <col min="522" max="522" width="23.42578125" style="329" customWidth="1"/>
    <col min="523" max="523" width="30.28515625" style="329" customWidth="1"/>
    <col min="524" max="524" width="34.42578125" style="329" customWidth="1"/>
    <col min="525" max="525" width="26.28515625" style="329" customWidth="1"/>
    <col min="526" max="767" width="11.42578125" style="329"/>
    <col min="768" max="768" width="24" style="329" customWidth="1"/>
    <col min="769" max="769" width="36" style="329" customWidth="1"/>
    <col min="770" max="770" width="33.42578125" style="329" customWidth="1"/>
    <col min="771" max="771" width="32.28515625" style="329" customWidth="1"/>
    <col min="772" max="772" width="23.42578125" style="329" customWidth="1"/>
    <col min="773" max="773" width="18.42578125" style="329" customWidth="1"/>
    <col min="774" max="774" width="26.28515625" style="329" customWidth="1"/>
    <col min="775" max="775" width="33.7109375" style="329" customWidth="1"/>
    <col min="776" max="776" width="22.28515625" style="329" customWidth="1"/>
    <col min="777" max="777" width="19.28515625" style="329" customWidth="1"/>
    <col min="778" max="778" width="23.42578125" style="329" customWidth="1"/>
    <col min="779" max="779" width="30.28515625" style="329" customWidth="1"/>
    <col min="780" max="780" width="34.42578125" style="329" customWidth="1"/>
    <col min="781" max="781" width="26.28515625" style="329" customWidth="1"/>
    <col min="782" max="1023" width="11.42578125" style="329"/>
    <col min="1024" max="1024" width="24" style="329" customWidth="1"/>
    <col min="1025" max="1025" width="36" style="329" customWidth="1"/>
    <col min="1026" max="1026" width="33.42578125" style="329" customWidth="1"/>
    <col min="1027" max="1027" width="32.28515625" style="329" customWidth="1"/>
    <col min="1028" max="1028" width="23.42578125" style="329" customWidth="1"/>
    <col min="1029" max="1029" width="18.42578125" style="329" customWidth="1"/>
    <col min="1030" max="1030" width="26.28515625" style="329" customWidth="1"/>
    <col min="1031" max="1031" width="33.7109375" style="329" customWidth="1"/>
    <col min="1032" max="1032" width="22.28515625" style="329" customWidth="1"/>
    <col min="1033" max="1033" width="19.28515625" style="329" customWidth="1"/>
    <col min="1034" max="1034" width="23.42578125" style="329" customWidth="1"/>
    <col min="1035" max="1035" width="30.28515625" style="329" customWidth="1"/>
    <col min="1036" max="1036" width="34.42578125" style="329" customWidth="1"/>
    <col min="1037" max="1037" width="26.28515625" style="329" customWidth="1"/>
    <col min="1038" max="1279" width="11.42578125" style="329"/>
    <col min="1280" max="1280" width="24" style="329" customWidth="1"/>
    <col min="1281" max="1281" width="36" style="329" customWidth="1"/>
    <col min="1282" max="1282" width="33.42578125" style="329" customWidth="1"/>
    <col min="1283" max="1283" width="32.28515625" style="329" customWidth="1"/>
    <col min="1284" max="1284" width="23.42578125" style="329" customWidth="1"/>
    <col min="1285" max="1285" width="18.42578125" style="329" customWidth="1"/>
    <col min="1286" max="1286" width="26.28515625" style="329" customWidth="1"/>
    <col min="1287" max="1287" width="33.7109375" style="329" customWidth="1"/>
    <col min="1288" max="1288" width="22.28515625" style="329" customWidth="1"/>
    <col min="1289" max="1289" width="19.28515625" style="329" customWidth="1"/>
    <col min="1290" max="1290" width="23.42578125" style="329" customWidth="1"/>
    <col min="1291" max="1291" width="30.28515625" style="329" customWidth="1"/>
    <col min="1292" max="1292" width="34.42578125" style="329" customWidth="1"/>
    <col min="1293" max="1293" width="26.28515625" style="329" customWidth="1"/>
    <col min="1294" max="1535" width="11.42578125" style="329"/>
    <col min="1536" max="1536" width="24" style="329" customWidth="1"/>
    <col min="1537" max="1537" width="36" style="329" customWidth="1"/>
    <col min="1538" max="1538" width="33.42578125" style="329" customWidth="1"/>
    <col min="1539" max="1539" width="32.28515625" style="329" customWidth="1"/>
    <col min="1540" max="1540" width="23.42578125" style="329" customWidth="1"/>
    <col min="1541" max="1541" width="18.42578125" style="329" customWidth="1"/>
    <col min="1542" max="1542" width="26.28515625" style="329" customWidth="1"/>
    <col min="1543" max="1543" width="33.7109375" style="329" customWidth="1"/>
    <col min="1544" max="1544" width="22.28515625" style="329" customWidth="1"/>
    <col min="1545" max="1545" width="19.28515625" style="329" customWidth="1"/>
    <col min="1546" max="1546" width="23.42578125" style="329" customWidth="1"/>
    <col min="1547" max="1547" width="30.28515625" style="329" customWidth="1"/>
    <col min="1548" max="1548" width="34.42578125" style="329" customWidth="1"/>
    <col min="1549" max="1549" width="26.28515625" style="329" customWidth="1"/>
    <col min="1550" max="1791" width="11.42578125" style="329"/>
    <col min="1792" max="1792" width="24" style="329" customWidth="1"/>
    <col min="1793" max="1793" width="36" style="329" customWidth="1"/>
    <col min="1794" max="1794" width="33.42578125" style="329" customWidth="1"/>
    <col min="1795" max="1795" width="32.28515625" style="329" customWidth="1"/>
    <col min="1796" max="1796" width="23.42578125" style="329" customWidth="1"/>
    <col min="1797" max="1797" width="18.42578125" style="329" customWidth="1"/>
    <col min="1798" max="1798" width="26.28515625" style="329" customWidth="1"/>
    <col min="1799" max="1799" width="33.7109375" style="329" customWidth="1"/>
    <col min="1800" max="1800" width="22.28515625" style="329" customWidth="1"/>
    <col min="1801" max="1801" width="19.28515625" style="329" customWidth="1"/>
    <col min="1802" max="1802" width="23.42578125" style="329" customWidth="1"/>
    <col min="1803" max="1803" width="30.28515625" style="329" customWidth="1"/>
    <col min="1804" max="1804" width="34.42578125" style="329" customWidth="1"/>
    <col min="1805" max="1805" width="26.28515625" style="329" customWidth="1"/>
    <col min="1806" max="2047" width="11.42578125" style="329"/>
    <col min="2048" max="2048" width="24" style="329" customWidth="1"/>
    <col min="2049" max="2049" width="36" style="329" customWidth="1"/>
    <col min="2050" max="2050" width="33.42578125" style="329" customWidth="1"/>
    <col min="2051" max="2051" width="32.28515625" style="329" customWidth="1"/>
    <col min="2052" max="2052" width="23.42578125" style="329" customWidth="1"/>
    <col min="2053" max="2053" width="18.42578125" style="329" customWidth="1"/>
    <col min="2054" max="2054" width="26.28515625" style="329" customWidth="1"/>
    <col min="2055" max="2055" width="33.7109375" style="329" customWidth="1"/>
    <col min="2056" max="2056" width="22.28515625" style="329" customWidth="1"/>
    <col min="2057" max="2057" width="19.28515625" style="329" customWidth="1"/>
    <col min="2058" max="2058" width="23.42578125" style="329" customWidth="1"/>
    <col min="2059" max="2059" width="30.28515625" style="329" customWidth="1"/>
    <col min="2060" max="2060" width="34.42578125" style="329" customWidth="1"/>
    <col min="2061" max="2061" width="26.28515625" style="329" customWidth="1"/>
    <col min="2062" max="2303" width="11.42578125" style="329"/>
    <col min="2304" max="2304" width="24" style="329" customWidth="1"/>
    <col min="2305" max="2305" width="36" style="329" customWidth="1"/>
    <col min="2306" max="2306" width="33.42578125" style="329" customWidth="1"/>
    <col min="2307" max="2307" width="32.28515625" style="329" customWidth="1"/>
    <col min="2308" max="2308" width="23.42578125" style="329" customWidth="1"/>
    <col min="2309" max="2309" width="18.42578125" style="329" customWidth="1"/>
    <col min="2310" max="2310" width="26.28515625" style="329" customWidth="1"/>
    <col min="2311" max="2311" width="33.7109375" style="329" customWidth="1"/>
    <col min="2312" max="2312" width="22.28515625" style="329" customWidth="1"/>
    <col min="2313" max="2313" width="19.28515625" style="329" customWidth="1"/>
    <col min="2314" max="2314" width="23.42578125" style="329" customWidth="1"/>
    <col min="2315" max="2315" width="30.28515625" style="329" customWidth="1"/>
    <col min="2316" max="2316" width="34.42578125" style="329" customWidth="1"/>
    <col min="2317" max="2317" width="26.28515625" style="329" customWidth="1"/>
    <col min="2318" max="2559" width="11.42578125" style="329"/>
    <col min="2560" max="2560" width="24" style="329" customWidth="1"/>
    <col min="2561" max="2561" width="36" style="329" customWidth="1"/>
    <col min="2562" max="2562" width="33.42578125" style="329" customWidth="1"/>
    <col min="2563" max="2563" width="32.28515625" style="329" customWidth="1"/>
    <col min="2564" max="2564" width="23.42578125" style="329" customWidth="1"/>
    <col min="2565" max="2565" width="18.42578125" style="329" customWidth="1"/>
    <col min="2566" max="2566" width="26.28515625" style="329" customWidth="1"/>
    <col min="2567" max="2567" width="33.7109375" style="329" customWidth="1"/>
    <col min="2568" max="2568" width="22.28515625" style="329" customWidth="1"/>
    <col min="2569" max="2569" width="19.28515625" style="329" customWidth="1"/>
    <col min="2570" max="2570" width="23.42578125" style="329" customWidth="1"/>
    <col min="2571" max="2571" width="30.28515625" style="329" customWidth="1"/>
    <col min="2572" max="2572" width="34.42578125" style="329" customWidth="1"/>
    <col min="2573" max="2573" width="26.28515625" style="329" customWidth="1"/>
    <col min="2574" max="2815" width="11.42578125" style="329"/>
    <col min="2816" max="2816" width="24" style="329" customWidth="1"/>
    <col min="2817" max="2817" width="36" style="329" customWidth="1"/>
    <col min="2818" max="2818" width="33.42578125" style="329" customWidth="1"/>
    <col min="2819" max="2819" width="32.28515625" style="329" customWidth="1"/>
    <col min="2820" max="2820" width="23.42578125" style="329" customWidth="1"/>
    <col min="2821" max="2821" width="18.42578125" style="329" customWidth="1"/>
    <col min="2822" max="2822" width="26.28515625" style="329" customWidth="1"/>
    <col min="2823" max="2823" width="33.7109375" style="329" customWidth="1"/>
    <col min="2824" max="2824" width="22.28515625" style="329" customWidth="1"/>
    <col min="2825" max="2825" width="19.28515625" style="329" customWidth="1"/>
    <col min="2826" max="2826" width="23.42578125" style="329" customWidth="1"/>
    <col min="2827" max="2827" width="30.28515625" style="329" customWidth="1"/>
    <col min="2828" max="2828" width="34.42578125" style="329" customWidth="1"/>
    <col min="2829" max="2829" width="26.28515625" style="329" customWidth="1"/>
    <col min="2830" max="3071" width="11.42578125" style="329"/>
    <col min="3072" max="3072" width="24" style="329" customWidth="1"/>
    <col min="3073" max="3073" width="36" style="329" customWidth="1"/>
    <col min="3074" max="3074" width="33.42578125" style="329" customWidth="1"/>
    <col min="3075" max="3075" width="32.28515625" style="329" customWidth="1"/>
    <col min="3076" max="3076" width="23.42578125" style="329" customWidth="1"/>
    <col min="3077" max="3077" width="18.42578125" style="329" customWidth="1"/>
    <col min="3078" max="3078" width="26.28515625" style="329" customWidth="1"/>
    <col min="3079" max="3079" width="33.7109375" style="329" customWidth="1"/>
    <col min="3080" max="3080" width="22.28515625" style="329" customWidth="1"/>
    <col min="3081" max="3081" width="19.28515625" style="329" customWidth="1"/>
    <col min="3082" max="3082" width="23.42578125" style="329" customWidth="1"/>
    <col min="3083" max="3083" width="30.28515625" style="329" customWidth="1"/>
    <col min="3084" max="3084" width="34.42578125" style="329" customWidth="1"/>
    <col min="3085" max="3085" width="26.28515625" style="329" customWidth="1"/>
    <col min="3086" max="3327" width="11.42578125" style="329"/>
    <col min="3328" max="3328" width="24" style="329" customWidth="1"/>
    <col min="3329" max="3329" width="36" style="329" customWidth="1"/>
    <col min="3330" max="3330" width="33.42578125" style="329" customWidth="1"/>
    <col min="3331" max="3331" width="32.28515625" style="329" customWidth="1"/>
    <col min="3332" max="3332" width="23.42578125" style="329" customWidth="1"/>
    <col min="3333" max="3333" width="18.42578125" style="329" customWidth="1"/>
    <col min="3334" max="3334" width="26.28515625" style="329" customWidth="1"/>
    <col min="3335" max="3335" width="33.7109375" style="329" customWidth="1"/>
    <col min="3336" max="3336" width="22.28515625" style="329" customWidth="1"/>
    <col min="3337" max="3337" width="19.28515625" style="329" customWidth="1"/>
    <col min="3338" max="3338" width="23.42578125" style="329" customWidth="1"/>
    <col min="3339" max="3339" width="30.28515625" style="329" customWidth="1"/>
    <col min="3340" max="3340" width="34.42578125" style="329" customWidth="1"/>
    <col min="3341" max="3341" width="26.28515625" style="329" customWidth="1"/>
    <col min="3342" max="3583" width="11.42578125" style="329"/>
    <col min="3584" max="3584" width="24" style="329" customWidth="1"/>
    <col min="3585" max="3585" width="36" style="329" customWidth="1"/>
    <col min="3586" max="3586" width="33.42578125" style="329" customWidth="1"/>
    <col min="3587" max="3587" width="32.28515625" style="329" customWidth="1"/>
    <col min="3588" max="3588" width="23.42578125" style="329" customWidth="1"/>
    <col min="3589" max="3589" width="18.42578125" style="329" customWidth="1"/>
    <col min="3590" max="3590" width="26.28515625" style="329" customWidth="1"/>
    <col min="3591" max="3591" width="33.7109375" style="329" customWidth="1"/>
    <col min="3592" max="3592" width="22.28515625" style="329" customWidth="1"/>
    <col min="3593" max="3593" width="19.28515625" style="329" customWidth="1"/>
    <col min="3594" max="3594" width="23.42578125" style="329" customWidth="1"/>
    <col min="3595" max="3595" width="30.28515625" style="329" customWidth="1"/>
    <col min="3596" max="3596" width="34.42578125" style="329" customWidth="1"/>
    <col min="3597" max="3597" width="26.28515625" style="329" customWidth="1"/>
    <col min="3598" max="3839" width="11.42578125" style="329"/>
    <col min="3840" max="3840" width="24" style="329" customWidth="1"/>
    <col min="3841" max="3841" width="36" style="329" customWidth="1"/>
    <col min="3842" max="3842" width="33.42578125" style="329" customWidth="1"/>
    <col min="3843" max="3843" width="32.28515625" style="329" customWidth="1"/>
    <col min="3844" max="3844" width="23.42578125" style="329" customWidth="1"/>
    <col min="3845" max="3845" width="18.42578125" style="329" customWidth="1"/>
    <col min="3846" max="3846" width="26.28515625" style="329" customWidth="1"/>
    <col min="3847" max="3847" width="33.7109375" style="329" customWidth="1"/>
    <col min="3848" max="3848" width="22.28515625" style="329" customWidth="1"/>
    <col min="3849" max="3849" width="19.28515625" style="329" customWidth="1"/>
    <col min="3850" max="3850" width="23.42578125" style="329" customWidth="1"/>
    <col min="3851" max="3851" width="30.28515625" style="329" customWidth="1"/>
    <col min="3852" max="3852" width="34.42578125" style="329" customWidth="1"/>
    <col min="3853" max="3853" width="26.28515625" style="329" customWidth="1"/>
    <col min="3854" max="4095" width="11.42578125" style="329"/>
    <col min="4096" max="4096" width="24" style="329" customWidth="1"/>
    <col min="4097" max="4097" width="36" style="329" customWidth="1"/>
    <col min="4098" max="4098" width="33.42578125" style="329" customWidth="1"/>
    <col min="4099" max="4099" width="32.28515625" style="329" customWidth="1"/>
    <col min="4100" max="4100" width="23.42578125" style="329" customWidth="1"/>
    <col min="4101" max="4101" width="18.42578125" style="329" customWidth="1"/>
    <col min="4102" max="4102" width="26.28515625" style="329" customWidth="1"/>
    <col min="4103" max="4103" width="33.7109375" style="329" customWidth="1"/>
    <col min="4104" max="4104" width="22.28515625" style="329" customWidth="1"/>
    <col min="4105" max="4105" width="19.28515625" style="329" customWidth="1"/>
    <col min="4106" max="4106" width="23.42578125" style="329" customWidth="1"/>
    <col min="4107" max="4107" width="30.28515625" style="329" customWidth="1"/>
    <col min="4108" max="4108" width="34.42578125" style="329" customWidth="1"/>
    <col min="4109" max="4109" width="26.28515625" style="329" customWidth="1"/>
    <col min="4110" max="4351" width="11.42578125" style="329"/>
    <col min="4352" max="4352" width="24" style="329" customWidth="1"/>
    <col min="4353" max="4353" width="36" style="329" customWidth="1"/>
    <col min="4354" max="4354" width="33.42578125" style="329" customWidth="1"/>
    <col min="4355" max="4355" width="32.28515625" style="329" customWidth="1"/>
    <col min="4356" max="4356" width="23.42578125" style="329" customWidth="1"/>
    <col min="4357" max="4357" width="18.42578125" style="329" customWidth="1"/>
    <col min="4358" max="4358" width="26.28515625" style="329" customWidth="1"/>
    <col min="4359" max="4359" width="33.7109375" style="329" customWidth="1"/>
    <col min="4360" max="4360" width="22.28515625" style="329" customWidth="1"/>
    <col min="4361" max="4361" width="19.28515625" style="329" customWidth="1"/>
    <col min="4362" max="4362" width="23.42578125" style="329" customWidth="1"/>
    <col min="4363" max="4363" width="30.28515625" style="329" customWidth="1"/>
    <col min="4364" max="4364" width="34.42578125" style="329" customWidth="1"/>
    <col min="4365" max="4365" width="26.28515625" style="329" customWidth="1"/>
    <col min="4366" max="4607" width="11.42578125" style="329"/>
    <col min="4608" max="4608" width="24" style="329" customWidth="1"/>
    <col min="4609" max="4609" width="36" style="329" customWidth="1"/>
    <col min="4610" max="4610" width="33.42578125" style="329" customWidth="1"/>
    <col min="4611" max="4611" width="32.28515625" style="329" customWidth="1"/>
    <col min="4612" max="4612" width="23.42578125" style="329" customWidth="1"/>
    <col min="4613" max="4613" width="18.42578125" style="329" customWidth="1"/>
    <col min="4614" max="4614" width="26.28515625" style="329" customWidth="1"/>
    <col min="4615" max="4615" width="33.7109375" style="329" customWidth="1"/>
    <col min="4616" max="4616" width="22.28515625" style="329" customWidth="1"/>
    <col min="4617" max="4617" width="19.28515625" style="329" customWidth="1"/>
    <col min="4618" max="4618" width="23.42578125" style="329" customWidth="1"/>
    <col min="4619" max="4619" width="30.28515625" style="329" customWidth="1"/>
    <col min="4620" max="4620" width="34.42578125" style="329" customWidth="1"/>
    <col min="4621" max="4621" width="26.28515625" style="329" customWidth="1"/>
    <col min="4622" max="4863" width="11.42578125" style="329"/>
    <col min="4864" max="4864" width="24" style="329" customWidth="1"/>
    <col min="4865" max="4865" width="36" style="329" customWidth="1"/>
    <col min="4866" max="4866" width="33.42578125" style="329" customWidth="1"/>
    <col min="4867" max="4867" width="32.28515625" style="329" customWidth="1"/>
    <col min="4868" max="4868" width="23.42578125" style="329" customWidth="1"/>
    <col min="4869" max="4869" width="18.42578125" style="329" customWidth="1"/>
    <col min="4870" max="4870" width="26.28515625" style="329" customWidth="1"/>
    <col min="4871" max="4871" width="33.7109375" style="329" customWidth="1"/>
    <col min="4872" max="4872" width="22.28515625" style="329" customWidth="1"/>
    <col min="4873" max="4873" width="19.28515625" style="329" customWidth="1"/>
    <col min="4874" max="4874" width="23.42578125" style="329" customWidth="1"/>
    <col min="4875" max="4875" width="30.28515625" style="329" customWidth="1"/>
    <col min="4876" max="4876" width="34.42578125" style="329" customWidth="1"/>
    <col min="4877" max="4877" width="26.28515625" style="329" customWidth="1"/>
    <col min="4878" max="5119" width="11.42578125" style="329"/>
    <col min="5120" max="5120" width="24" style="329" customWidth="1"/>
    <col min="5121" max="5121" width="36" style="329" customWidth="1"/>
    <col min="5122" max="5122" width="33.42578125" style="329" customWidth="1"/>
    <col min="5123" max="5123" width="32.28515625" style="329" customWidth="1"/>
    <col min="5124" max="5124" width="23.42578125" style="329" customWidth="1"/>
    <col min="5125" max="5125" width="18.42578125" style="329" customWidth="1"/>
    <col min="5126" max="5126" width="26.28515625" style="329" customWidth="1"/>
    <col min="5127" max="5127" width="33.7109375" style="329" customWidth="1"/>
    <col min="5128" max="5128" width="22.28515625" style="329" customWidth="1"/>
    <col min="5129" max="5129" width="19.28515625" style="329" customWidth="1"/>
    <col min="5130" max="5130" width="23.42578125" style="329" customWidth="1"/>
    <col min="5131" max="5131" width="30.28515625" style="329" customWidth="1"/>
    <col min="5132" max="5132" width="34.42578125" style="329" customWidth="1"/>
    <col min="5133" max="5133" width="26.28515625" style="329" customWidth="1"/>
    <col min="5134" max="5375" width="11.42578125" style="329"/>
    <col min="5376" max="5376" width="24" style="329" customWidth="1"/>
    <col min="5377" max="5377" width="36" style="329" customWidth="1"/>
    <col min="5378" max="5378" width="33.42578125" style="329" customWidth="1"/>
    <col min="5379" max="5379" width="32.28515625" style="329" customWidth="1"/>
    <col min="5380" max="5380" width="23.42578125" style="329" customWidth="1"/>
    <col min="5381" max="5381" width="18.42578125" style="329" customWidth="1"/>
    <col min="5382" max="5382" width="26.28515625" style="329" customWidth="1"/>
    <col min="5383" max="5383" width="33.7109375" style="329" customWidth="1"/>
    <col min="5384" max="5384" width="22.28515625" style="329" customWidth="1"/>
    <col min="5385" max="5385" width="19.28515625" style="329" customWidth="1"/>
    <col min="5386" max="5386" width="23.42578125" style="329" customWidth="1"/>
    <col min="5387" max="5387" width="30.28515625" style="329" customWidth="1"/>
    <col min="5388" max="5388" width="34.42578125" style="329" customWidth="1"/>
    <col min="5389" max="5389" width="26.28515625" style="329" customWidth="1"/>
    <col min="5390" max="5631" width="11.42578125" style="329"/>
    <col min="5632" max="5632" width="24" style="329" customWidth="1"/>
    <col min="5633" max="5633" width="36" style="329" customWidth="1"/>
    <col min="5634" max="5634" width="33.42578125" style="329" customWidth="1"/>
    <col min="5635" max="5635" width="32.28515625" style="329" customWidth="1"/>
    <col min="5636" max="5636" width="23.42578125" style="329" customWidth="1"/>
    <col min="5637" max="5637" width="18.42578125" style="329" customWidth="1"/>
    <col min="5638" max="5638" width="26.28515625" style="329" customWidth="1"/>
    <col min="5639" max="5639" width="33.7109375" style="329" customWidth="1"/>
    <col min="5640" max="5640" width="22.28515625" style="329" customWidth="1"/>
    <col min="5641" max="5641" width="19.28515625" style="329" customWidth="1"/>
    <col min="5642" max="5642" width="23.42578125" style="329" customWidth="1"/>
    <col min="5643" max="5643" width="30.28515625" style="329" customWidth="1"/>
    <col min="5644" max="5644" width="34.42578125" style="329" customWidth="1"/>
    <col min="5645" max="5645" width="26.28515625" style="329" customWidth="1"/>
    <col min="5646" max="5887" width="11.42578125" style="329"/>
    <col min="5888" max="5888" width="24" style="329" customWidth="1"/>
    <col min="5889" max="5889" width="36" style="329" customWidth="1"/>
    <col min="5890" max="5890" width="33.42578125" style="329" customWidth="1"/>
    <col min="5891" max="5891" width="32.28515625" style="329" customWidth="1"/>
    <col min="5892" max="5892" width="23.42578125" style="329" customWidth="1"/>
    <col min="5893" max="5893" width="18.42578125" style="329" customWidth="1"/>
    <col min="5894" max="5894" width="26.28515625" style="329" customWidth="1"/>
    <col min="5895" max="5895" width="33.7109375" style="329" customWidth="1"/>
    <col min="5896" max="5896" width="22.28515625" style="329" customWidth="1"/>
    <col min="5897" max="5897" width="19.28515625" style="329" customWidth="1"/>
    <col min="5898" max="5898" width="23.42578125" style="329" customWidth="1"/>
    <col min="5899" max="5899" width="30.28515625" style="329" customWidth="1"/>
    <col min="5900" max="5900" width="34.42578125" style="329" customWidth="1"/>
    <col min="5901" max="5901" width="26.28515625" style="329" customWidth="1"/>
    <col min="5902" max="6143" width="11.42578125" style="329"/>
    <col min="6144" max="6144" width="24" style="329" customWidth="1"/>
    <col min="6145" max="6145" width="36" style="329" customWidth="1"/>
    <col min="6146" max="6146" width="33.42578125" style="329" customWidth="1"/>
    <col min="6147" max="6147" width="32.28515625" style="329" customWidth="1"/>
    <col min="6148" max="6148" width="23.42578125" style="329" customWidth="1"/>
    <col min="6149" max="6149" width="18.42578125" style="329" customWidth="1"/>
    <col min="6150" max="6150" width="26.28515625" style="329" customWidth="1"/>
    <col min="6151" max="6151" width="33.7109375" style="329" customWidth="1"/>
    <col min="6152" max="6152" width="22.28515625" style="329" customWidth="1"/>
    <col min="6153" max="6153" width="19.28515625" style="329" customWidth="1"/>
    <col min="6154" max="6154" width="23.42578125" style="329" customWidth="1"/>
    <col min="6155" max="6155" width="30.28515625" style="329" customWidth="1"/>
    <col min="6156" max="6156" width="34.42578125" style="329" customWidth="1"/>
    <col min="6157" max="6157" width="26.28515625" style="329" customWidth="1"/>
    <col min="6158" max="6399" width="11.42578125" style="329"/>
    <col min="6400" max="6400" width="24" style="329" customWidth="1"/>
    <col min="6401" max="6401" width="36" style="329" customWidth="1"/>
    <col min="6402" max="6402" width="33.42578125" style="329" customWidth="1"/>
    <col min="6403" max="6403" width="32.28515625" style="329" customWidth="1"/>
    <col min="6404" max="6404" width="23.42578125" style="329" customWidth="1"/>
    <col min="6405" max="6405" width="18.42578125" style="329" customWidth="1"/>
    <col min="6406" max="6406" width="26.28515625" style="329" customWidth="1"/>
    <col min="6407" max="6407" width="33.7109375" style="329" customWidth="1"/>
    <col min="6408" max="6408" width="22.28515625" style="329" customWidth="1"/>
    <col min="6409" max="6409" width="19.28515625" style="329" customWidth="1"/>
    <col min="6410" max="6410" width="23.42578125" style="329" customWidth="1"/>
    <col min="6411" max="6411" width="30.28515625" style="329" customWidth="1"/>
    <col min="6412" max="6412" width="34.42578125" style="329" customWidth="1"/>
    <col min="6413" max="6413" width="26.28515625" style="329" customWidth="1"/>
    <col min="6414" max="6655" width="11.42578125" style="329"/>
    <col min="6656" max="6656" width="24" style="329" customWidth="1"/>
    <col min="6657" max="6657" width="36" style="329" customWidth="1"/>
    <col min="6658" max="6658" width="33.42578125" style="329" customWidth="1"/>
    <col min="6659" max="6659" width="32.28515625" style="329" customWidth="1"/>
    <col min="6660" max="6660" width="23.42578125" style="329" customWidth="1"/>
    <col min="6661" max="6661" width="18.42578125" style="329" customWidth="1"/>
    <col min="6662" max="6662" width="26.28515625" style="329" customWidth="1"/>
    <col min="6663" max="6663" width="33.7109375" style="329" customWidth="1"/>
    <col min="6664" max="6664" width="22.28515625" style="329" customWidth="1"/>
    <col min="6665" max="6665" width="19.28515625" style="329" customWidth="1"/>
    <col min="6666" max="6666" width="23.42578125" style="329" customWidth="1"/>
    <col min="6667" max="6667" width="30.28515625" style="329" customWidth="1"/>
    <col min="6668" max="6668" width="34.42578125" style="329" customWidth="1"/>
    <col min="6669" max="6669" width="26.28515625" style="329" customWidth="1"/>
    <col min="6670" max="6911" width="11.42578125" style="329"/>
    <col min="6912" max="6912" width="24" style="329" customWidth="1"/>
    <col min="6913" max="6913" width="36" style="329" customWidth="1"/>
    <col min="6914" max="6914" width="33.42578125" style="329" customWidth="1"/>
    <col min="6915" max="6915" width="32.28515625" style="329" customWidth="1"/>
    <col min="6916" max="6916" width="23.42578125" style="329" customWidth="1"/>
    <col min="6917" max="6917" width="18.42578125" style="329" customWidth="1"/>
    <col min="6918" max="6918" width="26.28515625" style="329" customWidth="1"/>
    <col min="6919" max="6919" width="33.7109375" style="329" customWidth="1"/>
    <col min="6920" max="6920" width="22.28515625" style="329" customWidth="1"/>
    <col min="6921" max="6921" width="19.28515625" style="329" customWidth="1"/>
    <col min="6922" max="6922" width="23.42578125" style="329" customWidth="1"/>
    <col min="6923" max="6923" width="30.28515625" style="329" customWidth="1"/>
    <col min="6924" max="6924" width="34.42578125" style="329" customWidth="1"/>
    <col min="6925" max="6925" width="26.28515625" style="329" customWidth="1"/>
    <col min="6926" max="7167" width="11.42578125" style="329"/>
    <col min="7168" max="7168" width="24" style="329" customWidth="1"/>
    <col min="7169" max="7169" width="36" style="329" customWidth="1"/>
    <col min="7170" max="7170" width="33.42578125" style="329" customWidth="1"/>
    <col min="7171" max="7171" width="32.28515625" style="329" customWidth="1"/>
    <col min="7172" max="7172" width="23.42578125" style="329" customWidth="1"/>
    <col min="7173" max="7173" width="18.42578125" style="329" customWidth="1"/>
    <col min="7174" max="7174" width="26.28515625" style="329" customWidth="1"/>
    <col min="7175" max="7175" width="33.7109375" style="329" customWidth="1"/>
    <col min="7176" max="7176" width="22.28515625" style="329" customWidth="1"/>
    <col min="7177" max="7177" width="19.28515625" style="329" customWidth="1"/>
    <col min="7178" max="7178" width="23.42578125" style="329" customWidth="1"/>
    <col min="7179" max="7179" width="30.28515625" style="329" customWidth="1"/>
    <col min="7180" max="7180" width="34.42578125" style="329" customWidth="1"/>
    <col min="7181" max="7181" width="26.28515625" style="329" customWidth="1"/>
    <col min="7182" max="7423" width="11.42578125" style="329"/>
    <col min="7424" max="7424" width="24" style="329" customWidth="1"/>
    <col min="7425" max="7425" width="36" style="329" customWidth="1"/>
    <col min="7426" max="7426" width="33.42578125" style="329" customWidth="1"/>
    <col min="7427" max="7427" width="32.28515625" style="329" customWidth="1"/>
    <col min="7428" max="7428" width="23.42578125" style="329" customWidth="1"/>
    <col min="7429" max="7429" width="18.42578125" style="329" customWidth="1"/>
    <col min="7430" max="7430" width="26.28515625" style="329" customWidth="1"/>
    <col min="7431" max="7431" width="33.7109375" style="329" customWidth="1"/>
    <col min="7432" max="7432" width="22.28515625" style="329" customWidth="1"/>
    <col min="7433" max="7433" width="19.28515625" style="329" customWidth="1"/>
    <col min="7434" max="7434" width="23.42578125" style="329" customWidth="1"/>
    <col min="7435" max="7435" width="30.28515625" style="329" customWidth="1"/>
    <col min="7436" max="7436" width="34.42578125" style="329" customWidth="1"/>
    <col min="7437" max="7437" width="26.28515625" style="329" customWidth="1"/>
    <col min="7438" max="7679" width="11.42578125" style="329"/>
    <col min="7680" max="7680" width="24" style="329" customWidth="1"/>
    <col min="7681" max="7681" width="36" style="329" customWidth="1"/>
    <col min="7682" max="7682" width="33.42578125" style="329" customWidth="1"/>
    <col min="7683" max="7683" width="32.28515625" style="329" customWidth="1"/>
    <col min="7684" max="7684" width="23.42578125" style="329" customWidth="1"/>
    <col min="7685" max="7685" width="18.42578125" style="329" customWidth="1"/>
    <col min="7686" max="7686" width="26.28515625" style="329" customWidth="1"/>
    <col min="7687" max="7687" width="33.7109375" style="329" customWidth="1"/>
    <col min="7688" max="7688" width="22.28515625" style="329" customWidth="1"/>
    <col min="7689" max="7689" width="19.28515625" style="329" customWidth="1"/>
    <col min="7690" max="7690" width="23.42578125" style="329" customWidth="1"/>
    <col min="7691" max="7691" width="30.28515625" style="329" customWidth="1"/>
    <col min="7692" max="7692" width="34.42578125" style="329" customWidth="1"/>
    <col min="7693" max="7693" width="26.28515625" style="329" customWidth="1"/>
    <col min="7694" max="7935" width="11.42578125" style="329"/>
    <col min="7936" max="7936" width="24" style="329" customWidth="1"/>
    <col min="7937" max="7937" width="36" style="329" customWidth="1"/>
    <col min="7938" max="7938" width="33.42578125" style="329" customWidth="1"/>
    <col min="7939" max="7939" width="32.28515625" style="329" customWidth="1"/>
    <col min="7940" max="7940" width="23.42578125" style="329" customWidth="1"/>
    <col min="7941" max="7941" width="18.42578125" style="329" customWidth="1"/>
    <col min="7942" max="7942" width="26.28515625" style="329" customWidth="1"/>
    <col min="7943" max="7943" width="33.7109375" style="329" customWidth="1"/>
    <col min="7944" max="7944" width="22.28515625" style="329" customWidth="1"/>
    <col min="7945" max="7945" width="19.28515625" style="329" customWidth="1"/>
    <col min="7946" max="7946" width="23.42578125" style="329" customWidth="1"/>
    <col min="7947" max="7947" width="30.28515625" style="329" customWidth="1"/>
    <col min="7948" max="7948" width="34.42578125" style="329" customWidth="1"/>
    <col min="7949" max="7949" width="26.28515625" style="329" customWidth="1"/>
    <col min="7950" max="8191" width="11.42578125" style="329"/>
    <col min="8192" max="8192" width="24" style="329" customWidth="1"/>
    <col min="8193" max="8193" width="36" style="329" customWidth="1"/>
    <col min="8194" max="8194" width="33.42578125" style="329" customWidth="1"/>
    <col min="8195" max="8195" width="32.28515625" style="329" customWidth="1"/>
    <col min="8196" max="8196" width="23.42578125" style="329" customWidth="1"/>
    <col min="8197" max="8197" width="18.42578125" style="329" customWidth="1"/>
    <col min="8198" max="8198" width="26.28515625" style="329" customWidth="1"/>
    <col min="8199" max="8199" width="33.7109375" style="329" customWidth="1"/>
    <col min="8200" max="8200" width="22.28515625" style="329" customWidth="1"/>
    <col min="8201" max="8201" width="19.28515625" style="329" customWidth="1"/>
    <col min="8202" max="8202" width="23.42578125" style="329" customWidth="1"/>
    <col min="8203" max="8203" width="30.28515625" style="329" customWidth="1"/>
    <col min="8204" max="8204" width="34.42578125" style="329" customWidth="1"/>
    <col min="8205" max="8205" width="26.28515625" style="329" customWidth="1"/>
    <col min="8206" max="8447" width="11.42578125" style="329"/>
    <col min="8448" max="8448" width="24" style="329" customWidth="1"/>
    <col min="8449" max="8449" width="36" style="329" customWidth="1"/>
    <col min="8450" max="8450" width="33.42578125" style="329" customWidth="1"/>
    <col min="8451" max="8451" width="32.28515625" style="329" customWidth="1"/>
    <col min="8452" max="8452" width="23.42578125" style="329" customWidth="1"/>
    <col min="8453" max="8453" width="18.42578125" style="329" customWidth="1"/>
    <col min="8454" max="8454" width="26.28515625" style="329" customWidth="1"/>
    <col min="8455" max="8455" width="33.7109375" style="329" customWidth="1"/>
    <col min="8456" max="8456" width="22.28515625" style="329" customWidth="1"/>
    <col min="8457" max="8457" width="19.28515625" style="329" customWidth="1"/>
    <col min="8458" max="8458" width="23.42578125" style="329" customWidth="1"/>
    <col min="8459" max="8459" width="30.28515625" style="329" customWidth="1"/>
    <col min="8460" max="8460" width="34.42578125" style="329" customWidth="1"/>
    <col min="8461" max="8461" width="26.28515625" style="329" customWidth="1"/>
    <col min="8462" max="8703" width="11.42578125" style="329"/>
    <col min="8704" max="8704" width="24" style="329" customWidth="1"/>
    <col min="8705" max="8705" width="36" style="329" customWidth="1"/>
    <col min="8706" max="8706" width="33.42578125" style="329" customWidth="1"/>
    <col min="8707" max="8707" width="32.28515625" style="329" customWidth="1"/>
    <col min="8708" max="8708" width="23.42578125" style="329" customWidth="1"/>
    <col min="8709" max="8709" width="18.42578125" style="329" customWidth="1"/>
    <col min="8710" max="8710" width="26.28515625" style="329" customWidth="1"/>
    <col min="8711" max="8711" width="33.7109375" style="329" customWidth="1"/>
    <col min="8712" max="8712" width="22.28515625" style="329" customWidth="1"/>
    <col min="8713" max="8713" width="19.28515625" style="329" customWidth="1"/>
    <col min="8714" max="8714" width="23.42578125" style="329" customWidth="1"/>
    <col min="8715" max="8715" width="30.28515625" style="329" customWidth="1"/>
    <col min="8716" max="8716" width="34.42578125" style="329" customWidth="1"/>
    <col min="8717" max="8717" width="26.28515625" style="329" customWidth="1"/>
    <col min="8718" max="8959" width="11.42578125" style="329"/>
    <col min="8960" max="8960" width="24" style="329" customWidth="1"/>
    <col min="8961" max="8961" width="36" style="329" customWidth="1"/>
    <col min="8962" max="8962" width="33.42578125" style="329" customWidth="1"/>
    <col min="8963" max="8963" width="32.28515625" style="329" customWidth="1"/>
    <col min="8964" max="8964" width="23.42578125" style="329" customWidth="1"/>
    <col min="8965" max="8965" width="18.42578125" style="329" customWidth="1"/>
    <col min="8966" max="8966" width="26.28515625" style="329" customWidth="1"/>
    <col min="8967" max="8967" width="33.7109375" style="329" customWidth="1"/>
    <col min="8968" max="8968" width="22.28515625" style="329" customWidth="1"/>
    <col min="8969" max="8969" width="19.28515625" style="329" customWidth="1"/>
    <col min="8970" max="8970" width="23.42578125" style="329" customWidth="1"/>
    <col min="8971" max="8971" width="30.28515625" style="329" customWidth="1"/>
    <col min="8972" max="8972" width="34.42578125" style="329" customWidth="1"/>
    <col min="8973" max="8973" width="26.28515625" style="329" customWidth="1"/>
    <col min="8974" max="9215" width="11.42578125" style="329"/>
    <col min="9216" max="9216" width="24" style="329" customWidth="1"/>
    <col min="9217" max="9217" width="36" style="329" customWidth="1"/>
    <col min="9218" max="9218" width="33.42578125" style="329" customWidth="1"/>
    <col min="9219" max="9219" width="32.28515625" style="329" customWidth="1"/>
    <col min="9220" max="9220" width="23.42578125" style="329" customWidth="1"/>
    <col min="9221" max="9221" width="18.42578125" style="329" customWidth="1"/>
    <col min="9222" max="9222" width="26.28515625" style="329" customWidth="1"/>
    <col min="9223" max="9223" width="33.7109375" style="329" customWidth="1"/>
    <col min="9224" max="9224" width="22.28515625" style="329" customWidth="1"/>
    <col min="9225" max="9225" width="19.28515625" style="329" customWidth="1"/>
    <col min="9226" max="9226" width="23.42578125" style="329" customWidth="1"/>
    <col min="9227" max="9227" width="30.28515625" style="329" customWidth="1"/>
    <col min="9228" max="9228" width="34.42578125" style="329" customWidth="1"/>
    <col min="9229" max="9229" width="26.28515625" style="329" customWidth="1"/>
    <col min="9230" max="9471" width="11.42578125" style="329"/>
    <col min="9472" max="9472" width="24" style="329" customWidth="1"/>
    <col min="9473" max="9473" width="36" style="329" customWidth="1"/>
    <col min="9474" max="9474" width="33.42578125" style="329" customWidth="1"/>
    <col min="9475" max="9475" width="32.28515625" style="329" customWidth="1"/>
    <col min="9476" max="9476" width="23.42578125" style="329" customWidth="1"/>
    <col min="9477" max="9477" width="18.42578125" style="329" customWidth="1"/>
    <col min="9478" max="9478" width="26.28515625" style="329" customWidth="1"/>
    <col min="9479" max="9479" width="33.7109375" style="329" customWidth="1"/>
    <col min="9480" max="9480" width="22.28515625" style="329" customWidth="1"/>
    <col min="9481" max="9481" width="19.28515625" style="329" customWidth="1"/>
    <col min="9482" max="9482" width="23.42578125" style="329" customWidth="1"/>
    <col min="9483" max="9483" width="30.28515625" style="329" customWidth="1"/>
    <col min="9484" max="9484" width="34.42578125" style="329" customWidth="1"/>
    <col min="9485" max="9485" width="26.28515625" style="329" customWidth="1"/>
    <col min="9486" max="9727" width="11.42578125" style="329"/>
    <col min="9728" max="9728" width="24" style="329" customWidth="1"/>
    <col min="9729" max="9729" width="36" style="329" customWidth="1"/>
    <col min="9730" max="9730" width="33.42578125" style="329" customWidth="1"/>
    <col min="9731" max="9731" width="32.28515625" style="329" customWidth="1"/>
    <col min="9732" max="9732" width="23.42578125" style="329" customWidth="1"/>
    <col min="9733" max="9733" width="18.42578125" style="329" customWidth="1"/>
    <col min="9734" max="9734" width="26.28515625" style="329" customWidth="1"/>
    <col min="9735" max="9735" width="33.7109375" style="329" customWidth="1"/>
    <col min="9736" max="9736" width="22.28515625" style="329" customWidth="1"/>
    <col min="9737" max="9737" width="19.28515625" style="329" customWidth="1"/>
    <col min="9738" max="9738" width="23.42578125" style="329" customWidth="1"/>
    <col min="9739" max="9739" width="30.28515625" style="329" customWidth="1"/>
    <col min="9740" max="9740" width="34.42578125" style="329" customWidth="1"/>
    <col min="9741" max="9741" width="26.28515625" style="329" customWidth="1"/>
    <col min="9742" max="9983" width="11.42578125" style="329"/>
    <col min="9984" max="9984" width="24" style="329" customWidth="1"/>
    <col min="9985" max="9985" width="36" style="329" customWidth="1"/>
    <col min="9986" max="9986" width="33.42578125" style="329" customWidth="1"/>
    <col min="9987" max="9987" width="32.28515625" style="329" customWidth="1"/>
    <col min="9988" max="9988" width="23.42578125" style="329" customWidth="1"/>
    <col min="9989" max="9989" width="18.42578125" style="329" customWidth="1"/>
    <col min="9990" max="9990" width="26.28515625" style="329" customWidth="1"/>
    <col min="9991" max="9991" width="33.7109375" style="329" customWidth="1"/>
    <col min="9992" max="9992" width="22.28515625" style="329" customWidth="1"/>
    <col min="9993" max="9993" width="19.28515625" style="329" customWidth="1"/>
    <col min="9994" max="9994" width="23.42578125" style="329" customWidth="1"/>
    <col min="9995" max="9995" width="30.28515625" style="329" customWidth="1"/>
    <col min="9996" max="9996" width="34.42578125" style="329" customWidth="1"/>
    <col min="9997" max="9997" width="26.28515625" style="329" customWidth="1"/>
    <col min="9998" max="10239" width="11.42578125" style="329"/>
    <col min="10240" max="10240" width="24" style="329" customWidth="1"/>
    <col min="10241" max="10241" width="36" style="329" customWidth="1"/>
    <col min="10242" max="10242" width="33.42578125" style="329" customWidth="1"/>
    <col min="10243" max="10243" width="32.28515625" style="329" customWidth="1"/>
    <col min="10244" max="10244" width="23.42578125" style="329" customWidth="1"/>
    <col min="10245" max="10245" width="18.42578125" style="329" customWidth="1"/>
    <col min="10246" max="10246" width="26.28515625" style="329" customWidth="1"/>
    <col min="10247" max="10247" width="33.7109375" style="329" customWidth="1"/>
    <col min="10248" max="10248" width="22.28515625" style="329" customWidth="1"/>
    <col min="10249" max="10249" width="19.28515625" style="329" customWidth="1"/>
    <col min="10250" max="10250" width="23.42578125" style="329" customWidth="1"/>
    <col min="10251" max="10251" width="30.28515625" style="329" customWidth="1"/>
    <col min="10252" max="10252" width="34.42578125" style="329" customWidth="1"/>
    <col min="10253" max="10253" width="26.28515625" style="329" customWidth="1"/>
    <col min="10254" max="10495" width="11.42578125" style="329"/>
    <col min="10496" max="10496" width="24" style="329" customWidth="1"/>
    <col min="10497" max="10497" width="36" style="329" customWidth="1"/>
    <col min="10498" max="10498" width="33.42578125" style="329" customWidth="1"/>
    <col min="10499" max="10499" width="32.28515625" style="329" customWidth="1"/>
    <col min="10500" max="10500" width="23.42578125" style="329" customWidth="1"/>
    <col min="10501" max="10501" width="18.42578125" style="329" customWidth="1"/>
    <col min="10502" max="10502" width="26.28515625" style="329" customWidth="1"/>
    <col min="10503" max="10503" width="33.7109375" style="329" customWidth="1"/>
    <col min="10504" max="10504" width="22.28515625" style="329" customWidth="1"/>
    <col min="10505" max="10505" width="19.28515625" style="329" customWidth="1"/>
    <col min="10506" max="10506" width="23.42578125" style="329" customWidth="1"/>
    <col min="10507" max="10507" width="30.28515625" style="329" customWidth="1"/>
    <col min="10508" max="10508" width="34.42578125" style="329" customWidth="1"/>
    <col min="10509" max="10509" width="26.28515625" style="329" customWidth="1"/>
    <col min="10510" max="10751" width="11.42578125" style="329"/>
    <col min="10752" max="10752" width="24" style="329" customWidth="1"/>
    <col min="10753" max="10753" width="36" style="329" customWidth="1"/>
    <col min="10754" max="10754" width="33.42578125" style="329" customWidth="1"/>
    <col min="10755" max="10755" width="32.28515625" style="329" customWidth="1"/>
    <col min="10756" max="10756" width="23.42578125" style="329" customWidth="1"/>
    <col min="10757" max="10757" width="18.42578125" style="329" customWidth="1"/>
    <col min="10758" max="10758" width="26.28515625" style="329" customWidth="1"/>
    <col min="10759" max="10759" width="33.7109375" style="329" customWidth="1"/>
    <col min="10760" max="10760" width="22.28515625" style="329" customWidth="1"/>
    <col min="10761" max="10761" width="19.28515625" style="329" customWidth="1"/>
    <col min="10762" max="10762" width="23.42578125" style="329" customWidth="1"/>
    <col min="10763" max="10763" width="30.28515625" style="329" customWidth="1"/>
    <col min="10764" max="10764" width="34.42578125" style="329" customWidth="1"/>
    <col min="10765" max="10765" width="26.28515625" style="329" customWidth="1"/>
    <col min="10766" max="11007" width="11.42578125" style="329"/>
    <col min="11008" max="11008" width="24" style="329" customWidth="1"/>
    <col min="11009" max="11009" width="36" style="329" customWidth="1"/>
    <col min="11010" max="11010" width="33.42578125" style="329" customWidth="1"/>
    <col min="11011" max="11011" width="32.28515625" style="329" customWidth="1"/>
    <col min="11012" max="11012" width="23.42578125" style="329" customWidth="1"/>
    <col min="11013" max="11013" width="18.42578125" style="329" customWidth="1"/>
    <col min="11014" max="11014" width="26.28515625" style="329" customWidth="1"/>
    <col min="11015" max="11015" width="33.7109375" style="329" customWidth="1"/>
    <col min="11016" max="11016" width="22.28515625" style="329" customWidth="1"/>
    <col min="11017" max="11017" width="19.28515625" style="329" customWidth="1"/>
    <col min="11018" max="11018" width="23.42578125" style="329" customWidth="1"/>
    <col min="11019" max="11019" width="30.28515625" style="329" customWidth="1"/>
    <col min="11020" max="11020" width="34.42578125" style="329" customWidth="1"/>
    <col min="11021" max="11021" width="26.28515625" style="329" customWidth="1"/>
    <col min="11022" max="11263" width="11.42578125" style="329"/>
    <col min="11264" max="11264" width="24" style="329" customWidth="1"/>
    <col min="11265" max="11265" width="36" style="329" customWidth="1"/>
    <col min="11266" max="11266" width="33.42578125" style="329" customWidth="1"/>
    <col min="11267" max="11267" width="32.28515625" style="329" customWidth="1"/>
    <col min="11268" max="11268" width="23.42578125" style="329" customWidth="1"/>
    <col min="11269" max="11269" width="18.42578125" style="329" customWidth="1"/>
    <col min="11270" max="11270" width="26.28515625" style="329" customWidth="1"/>
    <col min="11271" max="11271" width="33.7109375" style="329" customWidth="1"/>
    <col min="11272" max="11272" width="22.28515625" style="329" customWidth="1"/>
    <col min="11273" max="11273" width="19.28515625" style="329" customWidth="1"/>
    <col min="11274" max="11274" width="23.42578125" style="329" customWidth="1"/>
    <col min="11275" max="11275" width="30.28515625" style="329" customWidth="1"/>
    <col min="11276" max="11276" width="34.42578125" style="329" customWidth="1"/>
    <col min="11277" max="11277" width="26.28515625" style="329" customWidth="1"/>
    <col min="11278" max="11519" width="11.42578125" style="329"/>
    <col min="11520" max="11520" width="24" style="329" customWidth="1"/>
    <col min="11521" max="11521" width="36" style="329" customWidth="1"/>
    <col min="11522" max="11522" width="33.42578125" style="329" customWidth="1"/>
    <col min="11523" max="11523" width="32.28515625" style="329" customWidth="1"/>
    <col min="11524" max="11524" width="23.42578125" style="329" customWidth="1"/>
    <col min="11525" max="11525" width="18.42578125" style="329" customWidth="1"/>
    <col min="11526" max="11526" width="26.28515625" style="329" customWidth="1"/>
    <col min="11527" max="11527" width="33.7109375" style="329" customWidth="1"/>
    <col min="11528" max="11528" width="22.28515625" style="329" customWidth="1"/>
    <col min="11529" max="11529" width="19.28515625" style="329" customWidth="1"/>
    <col min="11530" max="11530" width="23.42578125" style="329" customWidth="1"/>
    <col min="11531" max="11531" width="30.28515625" style="329" customWidth="1"/>
    <col min="11532" max="11532" width="34.42578125" style="329" customWidth="1"/>
    <col min="11533" max="11533" width="26.28515625" style="329" customWidth="1"/>
    <col min="11534" max="11775" width="11.42578125" style="329"/>
    <col min="11776" max="11776" width="24" style="329" customWidth="1"/>
    <col min="11777" max="11777" width="36" style="329" customWidth="1"/>
    <col min="11778" max="11778" width="33.42578125" style="329" customWidth="1"/>
    <col min="11779" max="11779" width="32.28515625" style="329" customWidth="1"/>
    <col min="11780" max="11780" width="23.42578125" style="329" customWidth="1"/>
    <col min="11781" max="11781" width="18.42578125" style="329" customWidth="1"/>
    <col min="11782" max="11782" width="26.28515625" style="329" customWidth="1"/>
    <col min="11783" max="11783" width="33.7109375" style="329" customWidth="1"/>
    <col min="11784" max="11784" width="22.28515625" style="329" customWidth="1"/>
    <col min="11785" max="11785" width="19.28515625" style="329" customWidth="1"/>
    <col min="11786" max="11786" width="23.42578125" style="329" customWidth="1"/>
    <col min="11787" max="11787" width="30.28515625" style="329" customWidth="1"/>
    <col min="11788" max="11788" width="34.42578125" style="329" customWidth="1"/>
    <col min="11789" max="11789" width="26.28515625" style="329" customWidth="1"/>
    <col min="11790" max="12031" width="11.42578125" style="329"/>
    <col min="12032" max="12032" width="24" style="329" customWidth="1"/>
    <col min="12033" max="12033" width="36" style="329" customWidth="1"/>
    <col min="12034" max="12034" width="33.42578125" style="329" customWidth="1"/>
    <col min="12035" max="12035" width="32.28515625" style="329" customWidth="1"/>
    <col min="12036" max="12036" width="23.42578125" style="329" customWidth="1"/>
    <col min="12037" max="12037" width="18.42578125" style="329" customWidth="1"/>
    <col min="12038" max="12038" width="26.28515625" style="329" customWidth="1"/>
    <col min="12039" max="12039" width="33.7109375" style="329" customWidth="1"/>
    <col min="12040" max="12040" width="22.28515625" style="329" customWidth="1"/>
    <col min="12041" max="12041" width="19.28515625" style="329" customWidth="1"/>
    <col min="12042" max="12042" width="23.42578125" style="329" customWidth="1"/>
    <col min="12043" max="12043" width="30.28515625" style="329" customWidth="1"/>
    <col min="12044" max="12044" width="34.42578125" style="329" customWidth="1"/>
    <col min="12045" max="12045" width="26.28515625" style="329" customWidth="1"/>
    <col min="12046" max="12287" width="11.42578125" style="329"/>
    <col min="12288" max="12288" width="24" style="329" customWidth="1"/>
    <col min="12289" max="12289" width="36" style="329" customWidth="1"/>
    <col min="12290" max="12290" width="33.42578125" style="329" customWidth="1"/>
    <col min="12291" max="12291" width="32.28515625" style="329" customWidth="1"/>
    <col min="12292" max="12292" width="23.42578125" style="329" customWidth="1"/>
    <col min="12293" max="12293" width="18.42578125" style="329" customWidth="1"/>
    <col min="12294" max="12294" width="26.28515625" style="329" customWidth="1"/>
    <col min="12295" max="12295" width="33.7109375" style="329" customWidth="1"/>
    <col min="12296" max="12296" width="22.28515625" style="329" customWidth="1"/>
    <col min="12297" max="12297" width="19.28515625" style="329" customWidth="1"/>
    <col min="12298" max="12298" width="23.42578125" style="329" customWidth="1"/>
    <col min="12299" max="12299" width="30.28515625" style="329" customWidth="1"/>
    <col min="12300" max="12300" width="34.42578125" style="329" customWidth="1"/>
    <col min="12301" max="12301" width="26.28515625" style="329" customWidth="1"/>
    <col min="12302" max="12543" width="11.42578125" style="329"/>
    <col min="12544" max="12544" width="24" style="329" customWidth="1"/>
    <col min="12545" max="12545" width="36" style="329" customWidth="1"/>
    <col min="12546" max="12546" width="33.42578125" style="329" customWidth="1"/>
    <col min="12547" max="12547" width="32.28515625" style="329" customWidth="1"/>
    <col min="12548" max="12548" width="23.42578125" style="329" customWidth="1"/>
    <col min="12549" max="12549" width="18.42578125" style="329" customWidth="1"/>
    <col min="12550" max="12550" width="26.28515625" style="329" customWidth="1"/>
    <col min="12551" max="12551" width="33.7109375" style="329" customWidth="1"/>
    <col min="12552" max="12552" width="22.28515625" style="329" customWidth="1"/>
    <col min="12553" max="12553" width="19.28515625" style="329" customWidth="1"/>
    <col min="12554" max="12554" width="23.42578125" style="329" customWidth="1"/>
    <col min="12555" max="12555" width="30.28515625" style="329" customWidth="1"/>
    <col min="12556" max="12556" width="34.42578125" style="329" customWidth="1"/>
    <col min="12557" max="12557" width="26.28515625" style="329" customWidth="1"/>
    <col min="12558" max="12799" width="11.42578125" style="329"/>
    <col min="12800" max="12800" width="24" style="329" customWidth="1"/>
    <col min="12801" max="12801" width="36" style="329" customWidth="1"/>
    <col min="12802" max="12802" width="33.42578125" style="329" customWidth="1"/>
    <col min="12803" max="12803" width="32.28515625" style="329" customWidth="1"/>
    <col min="12804" max="12804" width="23.42578125" style="329" customWidth="1"/>
    <col min="12805" max="12805" width="18.42578125" style="329" customWidth="1"/>
    <col min="12806" max="12806" width="26.28515625" style="329" customWidth="1"/>
    <col min="12807" max="12807" width="33.7109375" style="329" customWidth="1"/>
    <col min="12808" max="12808" width="22.28515625" style="329" customWidth="1"/>
    <col min="12809" max="12809" width="19.28515625" style="329" customWidth="1"/>
    <col min="12810" max="12810" width="23.42578125" style="329" customWidth="1"/>
    <col min="12811" max="12811" width="30.28515625" style="329" customWidth="1"/>
    <col min="12812" max="12812" width="34.42578125" style="329" customWidth="1"/>
    <col min="12813" max="12813" width="26.28515625" style="329" customWidth="1"/>
    <col min="12814" max="13055" width="11.42578125" style="329"/>
    <col min="13056" max="13056" width="24" style="329" customWidth="1"/>
    <col min="13057" max="13057" width="36" style="329" customWidth="1"/>
    <col min="13058" max="13058" width="33.42578125" style="329" customWidth="1"/>
    <col min="13059" max="13059" width="32.28515625" style="329" customWidth="1"/>
    <col min="13060" max="13060" width="23.42578125" style="329" customWidth="1"/>
    <col min="13061" max="13061" width="18.42578125" style="329" customWidth="1"/>
    <col min="13062" max="13062" width="26.28515625" style="329" customWidth="1"/>
    <col min="13063" max="13063" width="33.7109375" style="329" customWidth="1"/>
    <col min="13064" max="13064" width="22.28515625" style="329" customWidth="1"/>
    <col min="13065" max="13065" width="19.28515625" style="329" customWidth="1"/>
    <col min="13066" max="13066" width="23.42578125" style="329" customWidth="1"/>
    <col min="13067" max="13067" width="30.28515625" style="329" customWidth="1"/>
    <col min="13068" max="13068" width="34.42578125" style="329" customWidth="1"/>
    <col min="13069" max="13069" width="26.28515625" style="329" customWidth="1"/>
    <col min="13070" max="13311" width="11.42578125" style="329"/>
    <col min="13312" max="13312" width="24" style="329" customWidth="1"/>
    <col min="13313" max="13313" width="36" style="329" customWidth="1"/>
    <col min="13314" max="13314" width="33.42578125" style="329" customWidth="1"/>
    <col min="13315" max="13315" width="32.28515625" style="329" customWidth="1"/>
    <col min="13316" max="13316" width="23.42578125" style="329" customWidth="1"/>
    <col min="13317" max="13317" width="18.42578125" style="329" customWidth="1"/>
    <col min="13318" max="13318" width="26.28515625" style="329" customWidth="1"/>
    <col min="13319" max="13319" width="33.7109375" style="329" customWidth="1"/>
    <col min="13320" max="13320" width="22.28515625" style="329" customWidth="1"/>
    <col min="13321" max="13321" width="19.28515625" style="329" customWidth="1"/>
    <col min="13322" max="13322" width="23.42578125" style="329" customWidth="1"/>
    <col min="13323" max="13323" width="30.28515625" style="329" customWidth="1"/>
    <col min="13324" max="13324" width="34.42578125" style="329" customWidth="1"/>
    <col min="13325" max="13325" width="26.28515625" style="329" customWidth="1"/>
    <col min="13326" max="13567" width="11.42578125" style="329"/>
    <col min="13568" max="13568" width="24" style="329" customWidth="1"/>
    <col min="13569" max="13569" width="36" style="329" customWidth="1"/>
    <col min="13570" max="13570" width="33.42578125" style="329" customWidth="1"/>
    <col min="13571" max="13571" width="32.28515625" style="329" customWidth="1"/>
    <col min="13572" max="13572" width="23.42578125" style="329" customWidth="1"/>
    <col min="13573" max="13573" width="18.42578125" style="329" customWidth="1"/>
    <col min="13574" max="13574" width="26.28515625" style="329" customWidth="1"/>
    <col min="13575" max="13575" width="33.7109375" style="329" customWidth="1"/>
    <col min="13576" max="13576" width="22.28515625" style="329" customWidth="1"/>
    <col min="13577" max="13577" width="19.28515625" style="329" customWidth="1"/>
    <col min="13578" max="13578" width="23.42578125" style="329" customWidth="1"/>
    <col min="13579" max="13579" width="30.28515625" style="329" customWidth="1"/>
    <col min="13580" max="13580" width="34.42578125" style="329" customWidth="1"/>
    <col min="13581" max="13581" width="26.28515625" style="329" customWidth="1"/>
    <col min="13582" max="13823" width="11.42578125" style="329"/>
    <col min="13824" max="13824" width="24" style="329" customWidth="1"/>
    <col min="13825" max="13825" width="36" style="329" customWidth="1"/>
    <col min="13826" max="13826" width="33.42578125" style="329" customWidth="1"/>
    <col min="13827" max="13827" width="32.28515625" style="329" customWidth="1"/>
    <col min="13828" max="13828" width="23.42578125" style="329" customWidth="1"/>
    <col min="13829" max="13829" width="18.42578125" style="329" customWidth="1"/>
    <col min="13830" max="13830" width="26.28515625" style="329" customWidth="1"/>
    <col min="13831" max="13831" width="33.7109375" style="329" customWidth="1"/>
    <col min="13832" max="13832" width="22.28515625" style="329" customWidth="1"/>
    <col min="13833" max="13833" width="19.28515625" style="329" customWidth="1"/>
    <col min="13834" max="13834" width="23.42578125" style="329" customWidth="1"/>
    <col min="13835" max="13835" width="30.28515625" style="329" customWidth="1"/>
    <col min="13836" max="13836" width="34.42578125" style="329" customWidth="1"/>
    <col min="13837" max="13837" width="26.28515625" style="329" customWidth="1"/>
    <col min="13838" max="14079" width="11.42578125" style="329"/>
    <col min="14080" max="14080" width="24" style="329" customWidth="1"/>
    <col min="14081" max="14081" width="36" style="329" customWidth="1"/>
    <col min="14082" max="14082" width="33.42578125" style="329" customWidth="1"/>
    <col min="14083" max="14083" width="32.28515625" style="329" customWidth="1"/>
    <col min="14084" max="14084" width="23.42578125" style="329" customWidth="1"/>
    <col min="14085" max="14085" width="18.42578125" style="329" customWidth="1"/>
    <col min="14086" max="14086" width="26.28515625" style="329" customWidth="1"/>
    <col min="14087" max="14087" width="33.7109375" style="329" customWidth="1"/>
    <col min="14088" max="14088" width="22.28515625" style="329" customWidth="1"/>
    <col min="14089" max="14089" width="19.28515625" style="329" customWidth="1"/>
    <col min="14090" max="14090" width="23.42578125" style="329" customWidth="1"/>
    <col min="14091" max="14091" width="30.28515625" style="329" customWidth="1"/>
    <col min="14092" max="14092" width="34.42578125" style="329" customWidth="1"/>
    <col min="14093" max="14093" width="26.28515625" style="329" customWidth="1"/>
    <col min="14094" max="14335" width="11.42578125" style="329"/>
    <col min="14336" max="14336" width="24" style="329" customWidth="1"/>
    <col min="14337" max="14337" width="36" style="329" customWidth="1"/>
    <col min="14338" max="14338" width="33.42578125" style="329" customWidth="1"/>
    <col min="14339" max="14339" width="32.28515625" style="329" customWidth="1"/>
    <col min="14340" max="14340" width="23.42578125" style="329" customWidth="1"/>
    <col min="14341" max="14341" width="18.42578125" style="329" customWidth="1"/>
    <col min="14342" max="14342" width="26.28515625" style="329" customWidth="1"/>
    <col min="14343" max="14343" width="33.7109375" style="329" customWidth="1"/>
    <col min="14344" max="14344" width="22.28515625" style="329" customWidth="1"/>
    <col min="14345" max="14345" width="19.28515625" style="329" customWidth="1"/>
    <col min="14346" max="14346" width="23.42578125" style="329" customWidth="1"/>
    <col min="14347" max="14347" width="30.28515625" style="329" customWidth="1"/>
    <col min="14348" max="14348" width="34.42578125" style="329" customWidth="1"/>
    <col min="14349" max="14349" width="26.28515625" style="329" customWidth="1"/>
    <col min="14350" max="14591" width="11.42578125" style="329"/>
    <col min="14592" max="14592" width="24" style="329" customWidth="1"/>
    <col min="14593" max="14593" width="36" style="329" customWidth="1"/>
    <col min="14594" max="14594" width="33.42578125" style="329" customWidth="1"/>
    <col min="14595" max="14595" width="32.28515625" style="329" customWidth="1"/>
    <col min="14596" max="14596" width="23.42578125" style="329" customWidth="1"/>
    <col min="14597" max="14597" width="18.42578125" style="329" customWidth="1"/>
    <col min="14598" max="14598" width="26.28515625" style="329" customWidth="1"/>
    <col min="14599" max="14599" width="33.7109375" style="329" customWidth="1"/>
    <col min="14600" max="14600" width="22.28515625" style="329" customWidth="1"/>
    <col min="14601" max="14601" width="19.28515625" style="329" customWidth="1"/>
    <col min="14602" max="14602" width="23.42578125" style="329" customWidth="1"/>
    <col min="14603" max="14603" width="30.28515625" style="329" customWidth="1"/>
    <col min="14604" max="14604" width="34.42578125" style="329" customWidth="1"/>
    <col min="14605" max="14605" width="26.28515625" style="329" customWidth="1"/>
    <col min="14606" max="14847" width="11.42578125" style="329"/>
    <col min="14848" max="14848" width="24" style="329" customWidth="1"/>
    <col min="14849" max="14849" width="36" style="329" customWidth="1"/>
    <col min="14850" max="14850" width="33.42578125" style="329" customWidth="1"/>
    <col min="14851" max="14851" width="32.28515625" style="329" customWidth="1"/>
    <col min="14852" max="14852" width="23.42578125" style="329" customWidth="1"/>
    <col min="14853" max="14853" width="18.42578125" style="329" customWidth="1"/>
    <col min="14854" max="14854" width="26.28515625" style="329" customWidth="1"/>
    <col min="14855" max="14855" width="33.7109375" style="329" customWidth="1"/>
    <col min="14856" max="14856" width="22.28515625" style="329" customWidth="1"/>
    <col min="14857" max="14857" width="19.28515625" style="329" customWidth="1"/>
    <col min="14858" max="14858" width="23.42578125" style="329" customWidth="1"/>
    <col min="14859" max="14859" width="30.28515625" style="329" customWidth="1"/>
    <col min="14860" max="14860" width="34.42578125" style="329" customWidth="1"/>
    <col min="14861" max="14861" width="26.28515625" style="329" customWidth="1"/>
    <col min="14862" max="15103" width="11.42578125" style="329"/>
    <col min="15104" max="15104" width="24" style="329" customWidth="1"/>
    <col min="15105" max="15105" width="36" style="329" customWidth="1"/>
    <col min="15106" max="15106" width="33.42578125" style="329" customWidth="1"/>
    <col min="15107" max="15107" width="32.28515625" style="329" customWidth="1"/>
    <col min="15108" max="15108" width="23.42578125" style="329" customWidth="1"/>
    <col min="15109" max="15109" width="18.42578125" style="329" customWidth="1"/>
    <col min="15110" max="15110" width="26.28515625" style="329" customWidth="1"/>
    <col min="15111" max="15111" width="33.7109375" style="329" customWidth="1"/>
    <col min="15112" max="15112" width="22.28515625" style="329" customWidth="1"/>
    <col min="15113" max="15113" width="19.28515625" style="329" customWidth="1"/>
    <col min="15114" max="15114" width="23.42578125" style="329" customWidth="1"/>
    <col min="15115" max="15115" width="30.28515625" style="329" customWidth="1"/>
    <col min="15116" max="15116" width="34.42578125" style="329" customWidth="1"/>
    <col min="15117" max="15117" width="26.28515625" style="329" customWidth="1"/>
    <col min="15118" max="15359" width="11.42578125" style="329"/>
    <col min="15360" max="15360" width="24" style="329" customWidth="1"/>
    <col min="15361" max="15361" width="36" style="329" customWidth="1"/>
    <col min="15362" max="15362" width="33.42578125" style="329" customWidth="1"/>
    <col min="15363" max="15363" width="32.28515625" style="329" customWidth="1"/>
    <col min="15364" max="15364" width="23.42578125" style="329" customWidth="1"/>
    <col min="15365" max="15365" width="18.42578125" style="329" customWidth="1"/>
    <col min="15366" max="15366" width="26.28515625" style="329" customWidth="1"/>
    <col min="15367" max="15367" width="33.7109375" style="329" customWidth="1"/>
    <col min="15368" max="15368" width="22.28515625" style="329" customWidth="1"/>
    <col min="15369" max="15369" width="19.28515625" style="329" customWidth="1"/>
    <col min="15370" max="15370" width="23.42578125" style="329" customWidth="1"/>
    <col min="15371" max="15371" width="30.28515625" style="329" customWidth="1"/>
    <col min="15372" max="15372" width="34.42578125" style="329" customWidth="1"/>
    <col min="15373" max="15373" width="26.28515625" style="329" customWidth="1"/>
    <col min="15374" max="15615" width="11.42578125" style="329"/>
    <col min="15616" max="15616" width="24" style="329" customWidth="1"/>
    <col min="15617" max="15617" width="36" style="329" customWidth="1"/>
    <col min="15618" max="15618" width="33.42578125" style="329" customWidth="1"/>
    <col min="15619" max="15619" width="32.28515625" style="329" customWidth="1"/>
    <col min="15620" max="15620" width="23.42578125" style="329" customWidth="1"/>
    <col min="15621" max="15621" width="18.42578125" style="329" customWidth="1"/>
    <col min="15622" max="15622" width="26.28515625" style="329" customWidth="1"/>
    <col min="15623" max="15623" width="33.7109375" style="329" customWidth="1"/>
    <col min="15624" max="15624" width="22.28515625" style="329" customWidth="1"/>
    <col min="15625" max="15625" width="19.28515625" style="329" customWidth="1"/>
    <col min="15626" max="15626" width="23.42578125" style="329" customWidth="1"/>
    <col min="15627" max="15627" width="30.28515625" style="329" customWidth="1"/>
    <col min="15628" max="15628" width="34.42578125" style="329" customWidth="1"/>
    <col min="15629" max="15629" width="26.28515625" style="329" customWidth="1"/>
    <col min="15630" max="15871" width="11.42578125" style="329"/>
    <col min="15872" max="15872" width="24" style="329" customWidth="1"/>
    <col min="15873" max="15873" width="36" style="329" customWidth="1"/>
    <col min="15874" max="15874" width="33.42578125" style="329" customWidth="1"/>
    <col min="15875" max="15875" width="32.28515625" style="329" customWidth="1"/>
    <col min="15876" max="15876" width="23.42578125" style="329" customWidth="1"/>
    <col min="15877" max="15877" width="18.42578125" style="329" customWidth="1"/>
    <col min="15878" max="15878" width="26.28515625" style="329" customWidth="1"/>
    <col min="15879" max="15879" width="33.7109375" style="329" customWidth="1"/>
    <col min="15880" max="15880" width="22.28515625" style="329" customWidth="1"/>
    <col min="15881" max="15881" width="19.28515625" style="329" customWidth="1"/>
    <col min="15882" max="15882" width="23.42578125" style="329" customWidth="1"/>
    <col min="15883" max="15883" width="30.28515625" style="329" customWidth="1"/>
    <col min="15884" max="15884" width="34.42578125" style="329" customWidth="1"/>
    <col min="15885" max="15885" width="26.28515625" style="329" customWidth="1"/>
    <col min="15886" max="16127" width="11.42578125" style="329"/>
    <col min="16128" max="16128" width="24" style="329" customWidth="1"/>
    <col min="16129" max="16129" width="36" style="329" customWidth="1"/>
    <col min="16130" max="16130" width="33.42578125" style="329" customWidth="1"/>
    <col min="16131" max="16131" width="32.28515625" style="329" customWidth="1"/>
    <col min="16132" max="16132" width="23.42578125" style="329" customWidth="1"/>
    <col min="16133" max="16133" width="18.42578125" style="329" customWidth="1"/>
    <col min="16134" max="16134" width="26.28515625" style="329" customWidth="1"/>
    <col min="16135" max="16135" width="33.7109375" style="329" customWidth="1"/>
    <col min="16136" max="16136" width="22.28515625" style="329" customWidth="1"/>
    <col min="16137" max="16137" width="19.28515625" style="329" customWidth="1"/>
    <col min="16138" max="16138" width="23.42578125" style="329" customWidth="1"/>
    <col min="16139" max="16139" width="30.28515625" style="329" customWidth="1"/>
    <col min="16140" max="16140" width="34.42578125" style="329" customWidth="1"/>
    <col min="16141" max="16141" width="26.28515625" style="329" customWidth="1"/>
    <col min="16142" max="16384" width="11.42578125" style="329"/>
  </cols>
  <sheetData>
    <row r="1" spans="1:24" ht="11.25" customHeight="1" thickBot="1">
      <c r="A1" s="330"/>
      <c r="B1" s="331"/>
      <c r="C1" s="332"/>
      <c r="D1" s="333"/>
      <c r="E1" s="333"/>
      <c r="F1" s="333"/>
      <c r="G1" s="333"/>
      <c r="H1" s="333"/>
      <c r="I1" s="333"/>
      <c r="J1" s="333"/>
      <c r="K1" s="330"/>
      <c r="L1" s="334"/>
      <c r="M1" s="331"/>
    </row>
    <row r="2" spans="1:24" ht="54.75" customHeight="1" thickBot="1">
      <c r="A2" s="1135" t="s">
        <v>752</v>
      </c>
      <c r="B2" s="1136"/>
      <c r="C2" s="1136"/>
      <c r="D2" s="1136"/>
      <c r="E2" s="1136"/>
      <c r="F2" s="1136"/>
      <c r="G2" s="1136"/>
      <c r="H2" s="1136"/>
      <c r="I2" s="1136"/>
      <c r="J2" s="1136"/>
      <c r="K2" s="1136"/>
      <c r="L2" s="1136"/>
      <c r="M2" s="1136"/>
      <c r="N2" s="1136"/>
      <c r="O2" s="1136"/>
      <c r="P2" s="1136"/>
      <c r="Q2" s="1136"/>
      <c r="R2" s="1136"/>
      <c r="S2" s="1136"/>
      <c r="T2" s="1136"/>
      <c r="U2" s="1136"/>
      <c r="V2" s="1136"/>
      <c r="W2" s="1136"/>
      <c r="X2" s="1137"/>
    </row>
    <row r="3" spans="1:24" ht="49.5" customHeight="1">
      <c r="A3" s="1143" t="s">
        <v>753</v>
      </c>
      <c r="B3" s="1143" t="s">
        <v>754</v>
      </c>
      <c r="C3" s="1143" t="s">
        <v>755</v>
      </c>
      <c r="D3" s="1143" t="s">
        <v>756</v>
      </c>
      <c r="E3" s="1143" t="s">
        <v>757</v>
      </c>
      <c r="F3" s="1143" t="s">
        <v>758</v>
      </c>
      <c r="G3" s="1143" t="s">
        <v>759</v>
      </c>
      <c r="H3" s="1143" t="s">
        <v>760</v>
      </c>
      <c r="I3" s="1143" t="s">
        <v>761</v>
      </c>
      <c r="J3" s="1143" t="s">
        <v>762</v>
      </c>
      <c r="K3" s="1143" t="s">
        <v>763</v>
      </c>
      <c r="L3" s="1133" t="s">
        <v>764</v>
      </c>
      <c r="M3" s="1134"/>
      <c r="N3" s="1134"/>
      <c r="O3" s="1134"/>
      <c r="P3" s="1134"/>
      <c r="Q3" s="1134"/>
      <c r="R3" s="1134"/>
      <c r="S3" s="1134"/>
      <c r="T3" s="1134"/>
      <c r="U3" s="1134"/>
      <c r="V3" s="1134"/>
      <c r="W3" s="1134"/>
      <c r="X3" s="1133"/>
    </row>
    <row r="4" spans="1:24" ht="75.75" customHeight="1">
      <c r="A4" s="1144"/>
      <c r="B4" s="1144" t="s">
        <v>754</v>
      </c>
      <c r="C4" s="1144" t="s">
        <v>755</v>
      </c>
      <c r="D4" s="1144" t="s">
        <v>756</v>
      </c>
      <c r="E4" s="1144" t="s">
        <v>757</v>
      </c>
      <c r="F4" s="1144" t="s">
        <v>758</v>
      </c>
      <c r="G4" s="1144" t="s">
        <v>759</v>
      </c>
      <c r="H4" s="1144" t="s">
        <v>760</v>
      </c>
      <c r="I4" s="1144" t="s">
        <v>761</v>
      </c>
      <c r="J4" s="1144" t="s">
        <v>762</v>
      </c>
      <c r="K4" s="1144" t="s">
        <v>763</v>
      </c>
      <c r="L4" s="631" t="s">
        <v>33</v>
      </c>
      <c r="M4" s="632" t="s">
        <v>34</v>
      </c>
      <c r="N4" s="632" t="s">
        <v>35</v>
      </c>
      <c r="O4" s="632" t="s">
        <v>36</v>
      </c>
      <c r="P4" s="632" t="s">
        <v>37</v>
      </c>
      <c r="Q4" s="632" t="s">
        <v>38</v>
      </c>
      <c r="R4" s="632" t="s">
        <v>39</v>
      </c>
      <c r="S4" s="632" t="s">
        <v>40</v>
      </c>
      <c r="T4" s="632" t="s">
        <v>41</v>
      </c>
      <c r="U4" s="632" t="s">
        <v>42</v>
      </c>
      <c r="V4" s="632" t="s">
        <v>43</v>
      </c>
      <c r="W4" s="632" t="s">
        <v>44</v>
      </c>
      <c r="X4" s="636" t="s">
        <v>765</v>
      </c>
    </row>
    <row r="5" spans="1:24" ht="101.25" customHeight="1">
      <c r="A5" s="591" t="s">
        <v>766</v>
      </c>
      <c r="B5" s="592" t="s">
        <v>767</v>
      </c>
      <c r="C5" s="593" t="s">
        <v>768</v>
      </c>
      <c r="D5" s="593" t="s">
        <v>769</v>
      </c>
      <c r="E5" s="633">
        <v>50</v>
      </c>
      <c r="F5" s="634">
        <v>95</v>
      </c>
      <c r="G5" s="634">
        <v>80</v>
      </c>
      <c r="H5" s="593" t="s">
        <v>770</v>
      </c>
      <c r="I5" s="593" t="s">
        <v>771</v>
      </c>
      <c r="J5" s="593" t="s">
        <v>772</v>
      </c>
      <c r="K5" s="635" t="s">
        <v>773</v>
      </c>
      <c r="L5" s="1103" t="s">
        <v>774</v>
      </c>
      <c r="M5" s="1103"/>
      <c r="N5" s="1103"/>
      <c r="O5" s="1101"/>
      <c r="P5" s="1101"/>
      <c r="Q5" s="1101"/>
      <c r="R5" s="1102"/>
      <c r="S5" s="1102"/>
      <c r="T5" s="1102"/>
      <c r="U5" s="1102"/>
      <c r="V5" s="1102"/>
      <c r="W5" s="1102"/>
      <c r="X5" s="629"/>
    </row>
    <row r="6" spans="1:24" ht="92.25" customHeight="1">
      <c r="A6" s="1145" t="s">
        <v>1714</v>
      </c>
      <c r="B6" s="598" t="s">
        <v>775</v>
      </c>
      <c r="C6" s="599" t="s">
        <v>776</v>
      </c>
      <c r="D6" s="600" t="s">
        <v>777</v>
      </c>
      <c r="E6" s="601">
        <v>2</v>
      </c>
      <c r="F6" s="602">
        <v>4</v>
      </c>
      <c r="G6" s="602">
        <v>3</v>
      </c>
      <c r="H6" s="593" t="s">
        <v>778</v>
      </c>
      <c r="I6" s="593" t="s">
        <v>779</v>
      </c>
      <c r="J6" s="593" t="s">
        <v>54</v>
      </c>
      <c r="K6" s="635" t="s">
        <v>773</v>
      </c>
      <c r="L6" s="1103"/>
      <c r="M6" s="1103"/>
      <c r="N6" s="1103"/>
      <c r="O6" s="1103"/>
      <c r="P6" s="1103"/>
      <c r="Q6" s="1103"/>
      <c r="R6" s="1103"/>
      <c r="S6" s="1103"/>
      <c r="T6" s="1103"/>
      <c r="U6" s="1103"/>
      <c r="V6" s="1103"/>
      <c r="W6" s="1103"/>
      <c r="X6" s="629"/>
    </row>
    <row r="7" spans="1:24" ht="92.25" customHeight="1">
      <c r="A7" s="1146"/>
      <c r="B7" s="598" t="s">
        <v>780</v>
      </c>
      <c r="C7" s="599" t="s">
        <v>781</v>
      </c>
      <c r="D7" s="600" t="s">
        <v>782</v>
      </c>
      <c r="E7" s="601">
        <v>2</v>
      </c>
      <c r="F7" s="602">
        <v>4</v>
      </c>
      <c r="G7" s="602">
        <v>3</v>
      </c>
      <c r="H7" s="593" t="s">
        <v>783</v>
      </c>
      <c r="I7" s="593" t="s">
        <v>779</v>
      </c>
      <c r="J7" s="593" t="s">
        <v>54</v>
      </c>
      <c r="K7" s="593" t="s">
        <v>773</v>
      </c>
      <c r="L7" s="1103"/>
      <c r="M7" s="1103"/>
      <c r="N7" s="1103"/>
      <c r="O7" s="1103"/>
      <c r="P7" s="1103"/>
      <c r="Q7" s="1103"/>
      <c r="R7" s="1103"/>
      <c r="S7" s="1103"/>
      <c r="T7" s="1103"/>
      <c r="U7" s="1103"/>
      <c r="V7" s="1103"/>
      <c r="W7" s="1103"/>
      <c r="X7" s="637"/>
    </row>
    <row r="8" spans="1:24" ht="92.25" customHeight="1">
      <c r="A8" s="597" t="s">
        <v>1715</v>
      </c>
      <c r="B8" s="598" t="s">
        <v>784</v>
      </c>
      <c r="C8" s="599" t="s">
        <v>785</v>
      </c>
      <c r="D8" s="600" t="s">
        <v>786</v>
      </c>
      <c r="E8" s="596">
        <v>0.8</v>
      </c>
      <c r="F8" s="595">
        <v>0.95</v>
      </c>
      <c r="G8" s="595">
        <v>0.9</v>
      </c>
      <c r="H8" s="593" t="s">
        <v>787</v>
      </c>
      <c r="I8" s="593" t="s">
        <v>788</v>
      </c>
      <c r="J8" s="593" t="s">
        <v>789</v>
      </c>
      <c r="K8" s="593" t="s">
        <v>773</v>
      </c>
      <c r="L8" s="1103" t="s">
        <v>790</v>
      </c>
      <c r="M8" s="1103"/>
      <c r="N8" s="1103"/>
      <c r="O8" s="1101"/>
      <c r="P8" s="1101"/>
      <c r="Q8" s="1101"/>
      <c r="R8" s="1102"/>
      <c r="S8" s="1102"/>
      <c r="T8" s="1102"/>
      <c r="U8" s="1102"/>
      <c r="V8" s="1102"/>
      <c r="W8" s="1102"/>
      <c r="X8" s="629"/>
    </row>
    <row r="9" spans="1:24" ht="92.25" customHeight="1">
      <c r="A9" s="597" t="s">
        <v>791</v>
      </c>
      <c r="B9" s="598" t="s">
        <v>792</v>
      </c>
      <c r="C9" s="599" t="s">
        <v>793</v>
      </c>
      <c r="D9" s="600" t="s">
        <v>794</v>
      </c>
      <c r="E9" s="603">
        <v>0.8</v>
      </c>
      <c r="F9" s="594">
        <v>0.95</v>
      </c>
      <c r="G9" s="594">
        <v>0.9</v>
      </c>
      <c r="H9" s="593" t="s">
        <v>795</v>
      </c>
      <c r="I9" s="593" t="s">
        <v>796</v>
      </c>
      <c r="J9" s="593" t="s">
        <v>789</v>
      </c>
      <c r="K9" s="593" t="s">
        <v>773</v>
      </c>
      <c r="L9" s="1103" t="s">
        <v>790</v>
      </c>
      <c r="M9" s="1103"/>
      <c r="N9" s="1103"/>
      <c r="O9" s="1101"/>
      <c r="P9" s="1101"/>
      <c r="Q9" s="1101"/>
      <c r="R9" s="1102"/>
      <c r="S9" s="1102"/>
      <c r="T9" s="1102"/>
      <c r="U9" s="1102"/>
      <c r="V9" s="1102"/>
      <c r="W9" s="1102"/>
      <c r="X9" s="629"/>
    </row>
    <row r="10" spans="1:24" ht="108.75" customHeight="1">
      <c r="A10" s="597" t="s">
        <v>797</v>
      </c>
      <c r="B10" s="598" t="s">
        <v>798</v>
      </c>
      <c r="C10" s="599" t="s">
        <v>799</v>
      </c>
      <c r="D10" s="600" t="s">
        <v>800</v>
      </c>
      <c r="E10" s="596">
        <v>0.8</v>
      </c>
      <c r="F10" s="595">
        <v>0.95</v>
      </c>
      <c r="G10" s="595">
        <v>0</v>
      </c>
      <c r="H10" s="593" t="s">
        <v>801</v>
      </c>
      <c r="I10" s="593" t="s">
        <v>802</v>
      </c>
      <c r="J10" s="593" t="s">
        <v>803</v>
      </c>
      <c r="K10" s="593" t="s">
        <v>773</v>
      </c>
      <c r="L10" s="595">
        <v>0</v>
      </c>
      <c r="M10" s="595">
        <v>0</v>
      </c>
      <c r="N10" s="595">
        <v>0</v>
      </c>
      <c r="O10" s="630"/>
      <c r="P10" s="628"/>
      <c r="Q10" s="628"/>
      <c r="R10" s="629"/>
      <c r="S10" s="629"/>
      <c r="T10" s="629"/>
      <c r="U10" s="629"/>
      <c r="V10" s="629"/>
      <c r="W10" s="629"/>
      <c r="X10" s="629"/>
    </row>
    <row r="11" spans="1:24" ht="92.25" customHeight="1">
      <c r="A11" s="597" t="s">
        <v>804</v>
      </c>
      <c r="B11" s="598" t="s">
        <v>805</v>
      </c>
      <c r="C11" s="605" t="s">
        <v>806</v>
      </c>
      <c r="D11" s="593" t="s">
        <v>807</v>
      </c>
      <c r="E11" s="595">
        <v>0.8</v>
      </c>
      <c r="F11" s="595">
        <v>0.95</v>
      </c>
      <c r="G11" s="595">
        <v>1</v>
      </c>
      <c r="H11" s="593" t="s">
        <v>808</v>
      </c>
      <c r="I11" s="593" t="s">
        <v>809</v>
      </c>
      <c r="J11" s="593" t="s">
        <v>789</v>
      </c>
      <c r="K11" s="593" t="s">
        <v>773</v>
      </c>
      <c r="L11" s="1147">
        <v>1</v>
      </c>
      <c r="M11" s="1147"/>
      <c r="N11" s="1147"/>
      <c r="O11" s="1101"/>
      <c r="P11" s="1101"/>
      <c r="Q11" s="1101"/>
      <c r="R11" s="1102"/>
      <c r="S11" s="1102"/>
      <c r="T11" s="1102"/>
      <c r="U11" s="1102"/>
      <c r="V11" s="1102"/>
      <c r="W11" s="1102"/>
      <c r="X11" s="629"/>
    </row>
    <row r="12" spans="1:24" ht="92.25" customHeight="1">
      <c r="A12" s="597" t="s">
        <v>810</v>
      </c>
      <c r="B12" s="598" t="s">
        <v>811</v>
      </c>
      <c r="C12" s="605" t="s">
        <v>812</v>
      </c>
      <c r="D12" s="593" t="s">
        <v>813</v>
      </c>
      <c r="E12" s="595">
        <v>0.8</v>
      </c>
      <c r="F12" s="595">
        <v>1</v>
      </c>
      <c r="G12" s="595">
        <v>0.9</v>
      </c>
      <c r="H12" s="593" t="s">
        <v>814</v>
      </c>
      <c r="I12" s="593" t="s">
        <v>815</v>
      </c>
      <c r="J12" s="593" t="s">
        <v>789</v>
      </c>
      <c r="K12" s="593" t="s">
        <v>773</v>
      </c>
      <c r="L12" s="1103" t="s">
        <v>816</v>
      </c>
      <c r="M12" s="1103"/>
      <c r="N12" s="1103"/>
      <c r="O12" s="1101"/>
      <c r="P12" s="1101"/>
      <c r="Q12" s="1101"/>
      <c r="R12" s="1102"/>
      <c r="S12" s="1102"/>
      <c r="T12" s="1102"/>
      <c r="U12" s="1102"/>
      <c r="V12" s="1102"/>
      <c r="W12" s="1102"/>
      <c r="X12" s="629"/>
    </row>
    <row r="13" spans="1:24" ht="92.25" customHeight="1">
      <c r="A13" s="597" t="s">
        <v>817</v>
      </c>
      <c r="B13" s="598" t="s">
        <v>818</v>
      </c>
      <c r="C13" s="605" t="s">
        <v>819</v>
      </c>
      <c r="D13" s="593" t="s">
        <v>820</v>
      </c>
      <c r="E13" s="595">
        <v>0.8</v>
      </c>
      <c r="F13" s="595">
        <v>1</v>
      </c>
      <c r="G13" s="595">
        <v>0.9</v>
      </c>
      <c r="H13" s="593" t="s">
        <v>821</v>
      </c>
      <c r="I13" s="593" t="s">
        <v>822</v>
      </c>
      <c r="J13" s="593" t="s">
        <v>789</v>
      </c>
      <c r="K13" s="593" t="s">
        <v>773</v>
      </c>
      <c r="L13" s="1103" t="s">
        <v>823</v>
      </c>
      <c r="M13" s="1103"/>
      <c r="N13" s="1103"/>
      <c r="O13" s="1101"/>
      <c r="P13" s="1101"/>
      <c r="Q13" s="1101"/>
      <c r="R13" s="1102"/>
      <c r="S13" s="1102"/>
      <c r="T13" s="1102"/>
      <c r="U13" s="1102"/>
      <c r="V13" s="1102"/>
      <c r="W13" s="1102"/>
      <c r="X13" s="629"/>
    </row>
    <row r="14" spans="1:24" ht="92.25" customHeight="1">
      <c r="A14" s="597" t="s">
        <v>824</v>
      </c>
      <c r="B14" s="598" t="s">
        <v>825</v>
      </c>
      <c r="C14" s="605" t="s">
        <v>826</v>
      </c>
      <c r="D14" s="593" t="s">
        <v>827</v>
      </c>
      <c r="E14" s="595">
        <v>0.8</v>
      </c>
      <c r="F14" s="595">
        <v>1</v>
      </c>
      <c r="G14" s="595">
        <v>0.9</v>
      </c>
      <c r="H14" s="593" t="s">
        <v>828</v>
      </c>
      <c r="I14" s="593" t="s">
        <v>829</v>
      </c>
      <c r="J14" s="593" t="s">
        <v>789</v>
      </c>
      <c r="K14" s="593" t="s">
        <v>773</v>
      </c>
      <c r="L14" s="1103" t="s">
        <v>823</v>
      </c>
      <c r="M14" s="1103"/>
      <c r="N14" s="1103"/>
      <c r="O14" s="1101"/>
      <c r="P14" s="1101"/>
      <c r="Q14" s="1101"/>
      <c r="R14" s="1102"/>
      <c r="S14" s="1102"/>
      <c r="T14" s="1102"/>
      <c r="U14" s="1102"/>
      <c r="V14" s="1102"/>
      <c r="W14" s="1102"/>
      <c r="X14" s="629"/>
    </row>
    <row r="15" spans="1:24" ht="92.25" customHeight="1">
      <c r="A15" s="597" t="s">
        <v>830</v>
      </c>
      <c r="B15" s="598" t="s">
        <v>831</v>
      </c>
      <c r="C15" s="605" t="s">
        <v>832</v>
      </c>
      <c r="D15" s="593" t="s">
        <v>833</v>
      </c>
      <c r="E15" s="595">
        <v>0.8</v>
      </c>
      <c r="F15" s="595">
        <v>1</v>
      </c>
      <c r="G15" s="595">
        <v>0.9</v>
      </c>
      <c r="H15" s="593" t="s">
        <v>834</v>
      </c>
      <c r="I15" s="593" t="s">
        <v>835</v>
      </c>
      <c r="J15" s="593" t="s">
        <v>54</v>
      </c>
      <c r="K15" s="593" t="s">
        <v>773</v>
      </c>
      <c r="L15" s="593"/>
      <c r="M15" s="604"/>
      <c r="N15" s="604"/>
      <c r="O15" s="630"/>
      <c r="P15" s="628"/>
      <c r="Q15" s="628"/>
      <c r="R15" s="629"/>
      <c r="S15" s="629"/>
      <c r="T15" s="629"/>
      <c r="U15" s="629"/>
      <c r="V15" s="629"/>
      <c r="W15" s="629"/>
      <c r="X15" s="629"/>
    </row>
    <row r="16" spans="1:24">
      <c r="A16" s="1107"/>
      <c r="B16" s="1107"/>
      <c r="C16" s="1107"/>
      <c r="D16" s="1107"/>
      <c r="E16" s="1107"/>
      <c r="F16" s="1107"/>
      <c r="G16" s="1107"/>
      <c r="H16" s="1107"/>
      <c r="I16" s="1107"/>
      <c r="J16" s="1107"/>
      <c r="K16" s="1107"/>
      <c r="L16" s="1107"/>
      <c r="M16" s="1107"/>
      <c r="N16" s="1107"/>
      <c r="O16" s="1107"/>
      <c r="P16" s="1107"/>
      <c r="Q16" s="1107"/>
    </row>
    <row r="17" spans="1:17">
      <c r="A17" s="1108" t="s">
        <v>836</v>
      </c>
      <c r="B17" s="1117" t="s">
        <v>837</v>
      </c>
      <c r="C17" s="1118"/>
      <c r="D17" s="1111" t="s">
        <v>838</v>
      </c>
      <c r="E17" s="1112"/>
      <c r="F17" s="1112"/>
      <c r="G17" s="1112"/>
      <c r="H17" s="1112"/>
      <c r="I17" s="1112"/>
      <c r="J17" s="1112"/>
      <c r="K17" s="1112"/>
      <c r="L17" s="1112"/>
      <c r="M17" s="1112"/>
      <c r="N17" s="1112"/>
      <c r="O17" s="1112"/>
      <c r="P17" s="1113"/>
      <c r="Q17" s="1107"/>
    </row>
    <row r="18" spans="1:17" ht="15.75" customHeight="1" thickBot="1">
      <c r="A18" s="1109"/>
      <c r="B18" s="1119"/>
      <c r="C18" s="1120"/>
      <c r="D18" s="1114"/>
      <c r="E18" s="1115"/>
      <c r="F18" s="1115"/>
      <c r="G18" s="1115"/>
      <c r="H18" s="1115"/>
      <c r="I18" s="1115"/>
      <c r="J18" s="1115"/>
      <c r="K18" s="1115"/>
      <c r="L18" s="1115"/>
      <c r="M18" s="1115"/>
      <c r="N18" s="1115"/>
      <c r="O18" s="1115"/>
      <c r="P18" s="1116"/>
      <c r="Q18" s="1107"/>
    </row>
    <row r="19" spans="1:17" ht="27" customHeight="1">
      <c r="A19" s="1109"/>
      <c r="B19" s="1119"/>
      <c r="C19" s="1120"/>
      <c r="D19" s="563" t="s">
        <v>33</v>
      </c>
      <c r="E19" s="564" t="s">
        <v>34</v>
      </c>
      <c r="F19" s="565" t="s">
        <v>35</v>
      </c>
      <c r="G19" s="566" t="s">
        <v>36</v>
      </c>
      <c r="H19" s="567" t="s">
        <v>37</v>
      </c>
      <c r="I19" s="568" t="s">
        <v>38</v>
      </c>
      <c r="J19" s="569" t="s">
        <v>39</v>
      </c>
      <c r="K19" s="564" t="s">
        <v>40</v>
      </c>
      <c r="L19" s="565" t="s">
        <v>41</v>
      </c>
      <c r="M19" s="570" t="s">
        <v>42</v>
      </c>
      <c r="N19" s="571" t="s">
        <v>43</v>
      </c>
      <c r="O19" s="571" t="s">
        <v>44</v>
      </c>
      <c r="P19" s="572" t="s">
        <v>839</v>
      </c>
      <c r="Q19" s="1107"/>
    </row>
    <row r="20" spans="1:17" ht="17.25" customHeight="1">
      <c r="A20" s="1109"/>
      <c r="B20" s="1140" t="s">
        <v>840</v>
      </c>
      <c r="C20" s="1141"/>
      <c r="D20" s="1128">
        <v>1</v>
      </c>
      <c r="E20" s="1105"/>
      <c r="F20" s="1106"/>
      <c r="G20" s="1104">
        <v>1</v>
      </c>
      <c r="H20" s="1105"/>
      <c r="I20" s="1106"/>
      <c r="J20" s="1104"/>
      <c r="K20" s="1105"/>
      <c r="L20" s="1106"/>
      <c r="M20" s="1104"/>
      <c r="N20" s="1105"/>
      <c r="O20" s="1105"/>
      <c r="P20" s="576"/>
      <c r="Q20" s="1107"/>
    </row>
    <row r="21" spans="1:17" ht="17.25" customHeight="1">
      <c r="A21" s="1109"/>
      <c r="B21" s="1138" t="s">
        <v>841</v>
      </c>
      <c r="C21" s="1139"/>
      <c r="D21" s="1142" t="s">
        <v>842</v>
      </c>
      <c r="E21" s="1122"/>
      <c r="F21" s="1132"/>
      <c r="G21" s="1121"/>
      <c r="H21" s="1122"/>
      <c r="I21" s="1132"/>
      <c r="J21" s="1121"/>
      <c r="K21" s="1122"/>
      <c r="L21" s="1132"/>
      <c r="M21" s="1121"/>
      <c r="N21" s="1122"/>
      <c r="O21" s="1122"/>
      <c r="P21" s="576"/>
      <c r="Q21" s="1107"/>
    </row>
    <row r="22" spans="1:17" ht="17.25" customHeight="1">
      <c r="A22" s="1109"/>
      <c r="B22" s="1099" t="s">
        <v>843</v>
      </c>
      <c r="C22" s="1100"/>
      <c r="D22" s="573"/>
      <c r="E22" s="574"/>
      <c r="F22" s="575"/>
      <c r="G22" s="577"/>
      <c r="H22" s="578"/>
      <c r="I22" s="579"/>
      <c r="J22" s="577"/>
      <c r="K22" s="578"/>
      <c r="L22" s="579"/>
      <c r="M22" s="577"/>
      <c r="N22" s="578"/>
      <c r="O22" s="578"/>
      <c r="P22" s="580"/>
      <c r="Q22" s="1107"/>
    </row>
    <row r="23" spans="1:17" ht="17.25" customHeight="1">
      <c r="A23" s="1109"/>
      <c r="B23" s="1099" t="s">
        <v>844</v>
      </c>
      <c r="C23" s="1100"/>
      <c r="D23" s="573"/>
      <c r="E23" s="574"/>
      <c r="F23" s="575"/>
      <c r="G23" s="577"/>
      <c r="H23" s="578"/>
      <c r="I23" s="579"/>
      <c r="J23" s="577"/>
      <c r="K23" s="578"/>
      <c r="L23" s="579"/>
      <c r="M23" s="577"/>
      <c r="N23" s="578"/>
      <c r="O23" s="578"/>
      <c r="P23" s="580"/>
      <c r="Q23" s="1107"/>
    </row>
    <row r="24" spans="1:17" ht="17.25" customHeight="1">
      <c r="A24" s="1109"/>
      <c r="B24" s="1138" t="s">
        <v>845</v>
      </c>
      <c r="C24" s="1139"/>
      <c r="D24" s="573"/>
      <c r="E24" s="574"/>
      <c r="F24" s="575"/>
      <c r="G24" s="577"/>
      <c r="H24" s="578"/>
      <c r="I24" s="579"/>
      <c r="J24" s="577"/>
      <c r="K24" s="578"/>
      <c r="L24" s="579"/>
      <c r="M24" s="577"/>
      <c r="N24" s="578"/>
      <c r="O24" s="578"/>
      <c r="P24" s="580"/>
      <c r="Q24" s="1107"/>
    </row>
    <row r="25" spans="1:17" ht="17.25" customHeight="1">
      <c r="A25" s="1109"/>
      <c r="B25" s="1138" t="s">
        <v>846</v>
      </c>
      <c r="C25" s="1139"/>
      <c r="D25" s="573"/>
      <c r="E25" s="574"/>
      <c r="F25" s="575"/>
      <c r="G25" s="577"/>
      <c r="H25" s="578"/>
      <c r="I25" s="579"/>
      <c r="J25" s="577"/>
      <c r="K25" s="578"/>
      <c r="L25" s="579"/>
      <c r="M25" s="577"/>
      <c r="N25" s="578"/>
      <c r="O25" s="578"/>
      <c r="P25" s="580"/>
      <c r="Q25" s="1107"/>
    </row>
    <row r="26" spans="1:17" ht="17.25" customHeight="1">
      <c r="A26" s="1109"/>
      <c r="B26" s="1099" t="s">
        <v>847</v>
      </c>
      <c r="C26" s="1100"/>
      <c r="D26" s="1129">
        <v>6</v>
      </c>
      <c r="E26" s="1130"/>
      <c r="F26" s="1131"/>
      <c r="G26" s="577"/>
      <c r="H26" s="578"/>
      <c r="I26" s="579"/>
      <c r="J26" s="577"/>
      <c r="K26" s="578"/>
      <c r="L26" s="579"/>
      <c r="M26" s="577"/>
      <c r="N26" s="578"/>
      <c r="O26" s="578"/>
      <c r="P26" s="580"/>
      <c r="Q26" s="1107"/>
    </row>
    <row r="27" spans="1:17" ht="17.25" customHeight="1">
      <c r="A27" s="1109"/>
      <c r="B27" s="1099" t="s">
        <v>848</v>
      </c>
      <c r="C27" s="1100"/>
      <c r="D27" s="1129">
        <v>5</v>
      </c>
      <c r="E27" s="1130"/>
      <c r="F27" s="1131"/>
      <c r="G27" s="577"/>
      <c r="H27" s="578"/>
      <c r="I27" s="579"/>
      <c r="J27" s="577"/>
      <c r="K27" s="578"/>
      <c r="L27" s="579"/>
      <c r="M27" s="577"/>
      <c r="N27" s="578"/>
      <c r="O27" s="578"/>
      <c r="P27" s="580"/>
      <c r="Q27" s="1107"/>
    </row>
    <row r="28" spans="1:17" ht="17.25" customHeight="1">
      <c r="A28" s="1109"/>
      <c r="B28" s="1097" t="s">
        <v>849</v>
      </c>
      <c r="C28" s="1098"/>
      <c r="D28" s="1128">
        <v>5</v>
      </c>
      <c r="E28" s="1105"/>
      <c r="F28" s="1106"/>
      <c r="G28" s="1104"/>
      <c r="H28" s="1105"/>
      <c r="I28" s="1106"/>
      <c r="J28" s="1104"/>
      <c r="K28" s="1105"/>
      <c r="L28" s="1106"/>
      <c r="M28" s="1104"/>
      <c r="N28" s="1105"/>
      <c r="O28" s="1105"/>
      <c r="P28" s="580"/>
      <c r="Q28" s="1107"/>
    </row>
    <row r="29" spans="1:17" ht="17.25" customHeight="1">
      <c r="A29" s="1109"/>
      <c r="B29" s="1097" t="s">
        <v>850</v>
      </c>
      <c r="C29" s="1098"/>
      <c r="D29" s="1128">
        <v>6</v>
      </c>
      <c r="E29" s="1105"/>
      <c r="F29" s="1106"/>
      <c r="G29" s="1104"/>
      <c r="H29" s="1105"/>
      <c r="I29" s="1106"/>
      <c r="J29" s="1104"/>
      <c r="K29" s="1105"/>
      <c r="L29" s="1106"/>
      <c r="M29" s="1104"/>
      <c r="N29" s="1105"/>
      <c r="O29" s="1105"/>
      <c r="P29" s="580"/>
      <c r="Q29" s="1107"/>
    </row>
    <row r="30" spans="1:17" ht="17.25" customHeight="1">
      <c r="A30" s="1109"/>
      <c r="B30" s="1099" t="s">
        <v>851</v>
      </c>
      <c r="C30" s="1100"/>
      <c r="D30" s="573">
        <v>0</v>
      </c>
      <c r="E30" s="574">
        <v>0</v>
      </c>
      <c r="F30" s="575">
        <v>0</v>
      </c>
      <c r="G30" s="577"/>
      <c r="H30" s="578"/>
      <c r="I30" s="579"/>
      <c r="J30" s="577"/>
      <c r="K30" s="578"/>
      <c r="L30" s="579"/>
      <c r="M30" s="577"/>
      <c r="N30" s="578"/>
      <c r="O30" s="578"/>
      <c r="P30" s="580"/>
      <c r="Q30" s="1107"/>
    </row>
    <row r="31" spans="1:17" ht="17.25" customHeight="1">
      <c r="A31" s="1109"/>
      <c r="B31" s="1099" t="s">
        <v>852</v>
      </c>
      <c r="C31" s="1100"/>
      <c r="D31" s="573">
        <v>450</v>
      </c>
      <c r="E31" s="574">
        <v>450</v>
      </c>
      <c r="F31" s="575">
        <v>450</v>
      </c>
      <c r="G31" s="577"/>
      <c r="H31" s="578"/>
      <c r="I31" s="579"/>
      <c r="J31" s="577"/>
      <c r="K31" s="578"/>
      <c r="L31" s="579"/>
      <c r="M31" s="577"/>
      <c r="N31" s="578"/>
      <c r="O31" s="578"/>
      <c r="P31" s="580"/>
      <c r="Q31" s="1107"/>
    </row>
    <row r="32" spans="1:17" ht="17.25" customHeight="1">
      <c r="A32" s="1109"/>
      <c r="B32" s="1097" t="s">
        <v>853</v>
      </c>
      <c r="C32" s="1098"/>
      <c r="D32" s="1129">
        <v>5</v>
      </c>
      <c r="E32" s="1130"/>
      <c r="F32" s="1131"/>
      <c r="G32" s="577"/>
      <c r="H32" s="578"/>
      <c r="I32" s="579"/>
      <c r="J32" s="577"/>
      <c r="K32" s="578"/>
      <c r="L32" s="579"/>
      <c r="M32" s="577"/>
      <c r="N32" s="578"/>
      <c r="O32" s="578"/>
      <c r="P32" s="580"/>
      <c r="Q32" s="1107"/>
    </row>
    <row r="33" spans="1:17" ht="17.25" customHeight="1">
      <c r="A33" s="1109"/>
      <c r="B33" s="1097" t="s">
        <v>854</v>
      </c>
      <c r="C33" s="1098"/>
      <c r="D33" s="1129">
        <v>5</v>
      </c>
      <c r="E33" s="1130"/>
      <c r="F33" s="1131"/>
      <c r="G33" s="577"/>
      <c r="H33" s="578"/>
      <c r="I33" s="579"/>
      <c r="J33" s="577"/>
      <c r="K33" s="578"/>
      <c r="L33" s="579"/>
      <c r="M33" s="577"/>
      <c r="N33" s="578"/>
      <c r="O33" s="578"/>
      <c r="P33" s="580"/>
      <c r="Q33" s="1107"/>
    </row>
    <row r="34" spans="1:17" ht="17.25" customHeight="1">
      <c r="A34" s="1109"/>
      <c r="B34" s="1099" t="s">
        <v>855</v>
      </c>
      <c r="C34" s="1100"/>
      <c r="D34" s="573"/>
      <c r="E34" s="574"/>
      <c r="F34" s="575"/>
      <c r="G34" s="577"/>
      <c r="H34" s="578"/>
      <c r="I34" s="579"/>
      <c r="J34" s="577"/>
      <c r="K34" s="578"/>
      <c r="L34" s="579"/>
      <c r="M34" s="577"/>
      <c r="N34" s="578"/>
      <c r="O34" s="578"/>
      <c r="P34" s="580"/>
      <c r="Q34" s="1107"/>
    </row>
    <row r="35" spans="1:17" ht="17.25" customHeight="1">
      <c r="A35" s="1109"/>
      <c r="B35" s="1099" t="s">
        <v>856</v>
      </c>
      <c r="C35" s="1100"/>
      <c r="D35" s="573"/>
      <c r="E35" s="574"/>
      <c r="F35" s="575"/>
      <c r="G35" s="577"/>
      <c r="H35" s="578"/>
      <c r="I35" s="579"/>
      <c r="J35" s="577"/>
      <c r="K35" s="578"/>
      <c r="L35" s="579"/>
      <c r="M35" s="577"/>
      <c r="N35" s="578"/>
      <c r="O35" s="578"/>
      <c r="P35" s="580"/>
      <c r="Q35" s="1107"/>
    </row>
    <row r="36" spans="1:17" ht="17.25" customHeight="1">
      <c r="A36" s="1109"/>
      <c r="B36" s="1097" t="s">
        <v>857</v>
      </c>
      <c r="C36" s="1098"/>
      <c r="D36" s="1128">
        <v>0</v>
      </c>
      <c r="E36" s="1105"/>
      <c r="F36" s="1106"/>
      <c r="G36" s="1123"/>
      <c r="H36" s="1124"/>
      <c r="I36" s="1127"/>
      <c r="J36" s="1123"/>
      <c r="K36" s="1124"/>
      <c r="L36" s="1127"/>
      <c r="M36" s="1123"/>
      <c r="N36" s="1124"/>
      <c r="O36" s="1124"/>
      <c r="P36" s="580"/>
      <c r="Q36" s="1107"/>
    </row>
    <row r="37" spans="1:17" ht="17.25" customHeight="1">
      <c r="A37" s="1109"/>
      <c r="B37" s="1097" t="s">
        <v>858</v>
      </c>
      <c r="C37" s="1098"/>
      <c r="D37" s="1128">
        <v>0</v>
      </c>
      <c r="E37" s="1105"/>
      <c r="F37" s="1106"/>
      <c r="G37" s="1123"/>
      <c r="H37" s="1124"/>
      <c r="I37" s="1127"/>
      <c r="J37" s="1123"/>
      <c r="K37" s="1124"/>
      <c r="L37" s="1127"/>
      <c r="M37" s="1123"/>
      <c r="N37" s="1124"/>
      <c r="O37" s="1124"/>
      <c r="P37" s="580"/>
      <c r="Q37" s="1107"/>
    </row>
    <row r="38" spans="1:17" ht="17.25" customHeight="1">
      <c r="A38" s="1109"/>
      <c r="B38" s="1097" t="s">
        <v>859</v>
      </c>
      <c r="C38" s="1098"/>
      <c r="D38" s="1128">
        <v>0</v>
      </c>
      <c r="E38" s="1105"/>
      <c r="F38" s="1106"/>
      <c r="G38" s="1123"/>
      <c r="H38" s="1124"/>
      <c r="I38" s="1127"/>
      <c r="J38" s="1123"/>
      <c r="K38" s="1124"/>
      <c r="L38" s="1127"/>
      <c r="M38" s="1123"/>
      <c r="N38" s="1124"/>
      <c r="O38" s="1124"/>
      <c r="P38" s="580"/>
      <c r="Q38" s="1107"/>
    </row>
    <row r="39" spans="1:17" ht="17.25" customHeight="1">
      <c r="A39" s="1109"/>
      <c r="B39" s="1097" t="s">
        <v>860</v>
      </c>
      <c r="C39" s="1098"/>
      <c r="D39" s="573"/>
      <c r="E39" s="574"/>
      <c r="F39" s="575"/>
      <c r="G39" s="577"/>
      <c r="H39" s="578"/>
      <c r="I39" s="579"/>
      <c r="J39" s="577"/>
      <c r="K39" s="578"/>
      <c r="L39" s="579"/>
      <c r="M39" s="577"/>
      <c r="N39" s="578"/>
      <c r="O39" s="578"/>
      <c r="P39" s="580"/>
      <c r="Q39" s="1107"/>
    </row>
    <row r="40" spans="1:17" ht="17.25" customHeight="1" thickBot="1">
      <c r="A40" s="1109"/>
      <c r="B40" s="1125" t="s">
        <v>861</v>
      </c>
      <c r="C40" s="1126"/>
      <c r="D40" s="581"/>
      <c r="E40" s="582"/>
      <c r="F40" s="583"/>
      <c r="G40" s="584"/>
      <c r="H40" s="585"/>
      <c r="I40" s="586"/>
      <c r="J40" s="584"/>
      <c r="K40" s="585"/>
      <c r="L40" s="586"/>
      <c r="M40" s="584"/>
      <c r="N40" s="585"/>
      <c r="O40" s="585"/>
      <c r="P40" s="587"/>
      <c r="Q40" s="1107"/>
    </row>
    <row r="41" spans="1:17" ht="17.25" thickBot="1">
      <c r="A41" s="1110"/>
      <c r="B41" s="588"/>
      <c r="C41" s="589"/>
      <c r="D41" s="588"/>
      <c r="E41" s="588"/>
      <c r="F41" s="588"/>
      <c r="G41" s="588"/>
      <c r="H41" s="588"/>
      <c r="I41" s="588"/>
      <c r="J41" s="588"/>
      <c r="K41" s="588"/>
      <c r="L41" s="588"/>
      <c r="M41" s="590"/>
      <c r="N41" s="588"/>
      <c r="O41" s="588"/>
      <c r="P41" s="588"/>
      <c r="Q41" s="1107"/>
    </row>
    <row r="47" spans="1:17">
      <c r="B47" s="562"/>
    </row>
  </sheetData>
  <mergeCells count="102">
    <mergeCell ref="O14:Q14"/>
    <mergeCell ref="R14:T14"/>
    <mergeCell ref="U14:W14"/>
    <mergeCell ref="L11:N11"/>
    <mergeCell ref="O11:Q11"/>
    <mergeCell ref="R11:T11"/>
    <mergeCell ref="U11:W11"/>
    <mergeCell ref="L12:N12"/>
    <mergeCell ref="O12:Q12"/>
    <mergeCell ref="R12:T12"/>
    <mergeCell ref="U12:W12"/>
    <mergeCell ref="A3:A4"/>
    <mergeCell ref="B3:B4"/>
    <mergeCell ref="C3:C4"/>
    <mergeCell ref="D3:D4"/>
    <mergeCell ref="E3:E4"/>
    <mergeCell ref="F3:F4"/>
    <mergeCell ref="G3:G4"/>
    <mergeCell ref="H3:H4"/>
    <mergeCell ref="L13:N13"/>
    <mergeCell ref="A6:A7"/>
    <mergeCell ref="L6:W6"/>
    <mergeCell ref="L9:N9"/>
    <mergeCell ref="O9:Q9"/>
    <mergeCell ref="R9:T9"/>
    <mergeCell ref="U9:W9"/>
    <mergeCell ref="I3:I4"/>
    <mergeCell ref="J3:J4"/>
    <mergeCell ref="K3:K4"/>
    <mergeCell ref="L7:W7"/>
    <mergeCell ref="L8:N8"/>
    <mergeCell ref="O8:Q8"/>
    <mergeCell ref="R8:T8"/>
    <mergeCell ref="U8:W8"/>
    <mergeCell ref="B34:C34"/>
    <mergeCell ref="B35:C35"/>
    <mergeCell ref="B36:C36"/>
    <mergeCell ref="B37:C37"/>
    <mergeCell ref="B38:C38"/>
    <mergeCell ref="L3:X3"/>
    <mergeCell ref="A2:X2"/>
    <mergeCell ref="B25:C25"/>
    <mergeCell ref="B26:C26"/>
    <mergeCell ref="B27:C27"/>
    <mergeCell ref="B28:C28"/>
    <mergeCell ref="B20:C20"/>
    <mergeCell ref="B21:C21"/>
    <mergeCell ref="B22:C22"/>
    <mergeCell ref="B23:C23"/>
    <mergeCell ref="B24:C24"/>
    <mergeCell ref="D20:F20"/>
    <mergeCell ref="D21:F21"/>
    <mergeCell ref="D28:F28"/>
    <mergeCell ref="J28:L28"/>
    <mergeCell ref="L5:N5"/>
    <mergeCell ref="O5:Q5"/>
    <mergeCell ref="R5:T5"/>
    <mergeCell ref="U5:W5"/>
    <mergeCell ref="J36:L36"/>
    <mergeCell ref="D37:F37"/>
    <mergeCell ref="D27:F27"/>
    <mergeCell ref="G20:I20"/>
    <mergeCell ref="G21:I21"/>
    <mergeCell ref="G28:I28"/>
    <mergeCell ref="G29:I29"/>
    <mergeCell ref="G36:I36"/>
    <mergeCell ref="D38:F38"/>
    <mergeCell ref="G37:I37"/>
    <mergeCell ref="G38:I38"/>
    <mergeCell ref="J37:L37"/>
    <mergeCell ref="J38:L38"/>
    <mergeCell ref="J20:L20"/>
    <mergeCell ref="J21:L21"/>
    <mergeCell ref="D29:F29"/>
    <mergeCell ref="D36:F36"/>
    <mergeCell ref="D32:F32"/>
    <mergeCell ref="D33:F33"/>
    <mergeCell ref="D26:F26"/>
    <mergeCell ref="B29:C29"/>
    <mergeCell ref="B30:C30"/>
    <mergeCell ref="B31:C31"/>
    <mergeCell ref="B32:C32"/>
    <mergeCell ref="B33:C33"/>
    <mergeCell ref="O13:Q13"/>
    <mergeCell ref="R13:T13"/>
    <mergeCell ref="U13:W13"/>
    <mergeCell ref="L14:N14"/>
    <mergeCell ref="J29:L29"/>
    <mergeCell ref="Q16:Q41"/>
    <mergeCell ref="A16:P16"/>
    <mergeCell ref="A17:A41"/>
    <mergeCell ref="D17:P18"/>
    <mergeCell ref="B17:C19"/>
    <mergeCell ref="M20:O20"/>
    <mergeCell ref="M21:O21"/>
    <mergeCell ref="M28:O28"/>
    <mergeCell ref="M29:O29"/>
    <mergeCell ref="M36:O36"/>
    <mergeCell ref="M37:O37"/>
    <mergeCell ref="M38:O38"/>
    <mergeCell ref="B39:C39"/>
    <mergeCell ref="B40:C40"/>
  </mergeCells>
  <phoneticPr fontId="81" type="noConversion"/>
  <pageMargins left="0.7" right="0.7" top="0.75" bottom="0.75" header="0.3" footer="0.3"/>
  <pageSetup scale="1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DABFC-6BB0-46F2-AE37-31B54D5C5B92}">
  <sheetPr codeName="Hoja135">
    <tabColor theme="9" tint="-0.249977111117893"/>
  </sheetPr>
  <dimension ref="B1:Y66"/>
  <sheetViews>
    <sheetView showGridLines="0" zoomScale="60" zoomScaleNormal="60" workbookViewId="0">
      <selection activeCell="B2" sqref="B2:E5"/>
    </sheetView>
  </sheetViews>
  <sheetFormatPr baseColWidth="10" defaultColWidth="11.42578125" defaultRowHeight="15"/>
  <cols>
    <col min="1" max="1" width="1.140625" style="1" customWidth="1"/>
    <col min="2" max="3" width="11.42578125" style="1"/>
    <col min="4" max="4" width="14.42578125" style="1" customWidth="1"/>
    <col min="5" max="17" width="11.42578125" style="1"/>
    <col min="18" max="18" width="20" style="1" customWidth="1"/>
    <col min="19" max="19" width="20.28515625" style="1" customWidth="1"/>
    <col min="20" max="20" width="11.42578125" style="1"/>
    <col min="21" max="21" width="42.85546875" style="1" customWidth="1"/>
    <col min="22" max="22" width="32.28515625" style="1" customWidth="1"/>
    <col min="23" max="23" width="40.42578125" style="1" customWidth="1"/>
    <col min="24" max="24" width="34.42578125" style="1" customWidth="1"/>
    <col min="25" max="25" width="23.28515625" style="1" customWidth="1"/>
    <col min="26" max="26" width="11.42578125" style="1"/>
    <col min="27" max="27" width="8.42578125" style="1" customWidth="1"/>
    <col min="28" max="28" width="1.7109375" style="1" customWidth="1"/>
    <col min="29" max="16384" width="11.42578125" style="1"/>
  </cols>
  <sheetData>
    <row r="1" spans="2:25" ht="15" customHeight="1" thickBot="1"/>
    <row r="2" spans="2:25" s="154" customFormat="1" ht="30.75" customHeight="1">
      <c r="B2" s="729" t="s">
        <v>1091</v>
      </c>
      <c r="C2" s="970"/>
      <c r="D2" s="970"/>
      <c r="E2" s="971"/>
      <c r="F2" s="907" t="s">
        <v>862</v>
      </c>
      <c r="G2" s="908"/>
      <c r="H2" s="908"/>
      <c r="I2" s="908"/>
      <c r="J2" s="908"/>
      <c r="K2" s="908"/>
      <c r="L2" s="908"/>
      <c r="M2" s="908"/>
      <c r="N2" s="908"/>
      <c r="O2" s="908"/>
      <c r="P2" s="908"/>
      <c r="Q2" s="908"/>
      <c r="R2" s="908"/>
      <c r="S2" s="908"/>
      <c r="T2" s="908"/>
      <c r="U2" s="908"/>
      <c r="V2" s="908"/>
      <c r="W2" s="909"/>
      <c r="X2" s="737"/>
      <c r="Y2" s="731"/>
    </row>
    <row r="3" spans="2:25" s="154" customFormat="1" ht="40.5" customHeight="1">
      <c r="B3" s="972"/>
      <c r="C3" s="973"/>
      <c r="D3" s="973"/>
      <c r="E3" s="974"/>
      <c r="F3" s="910"/>
      <c r="G3" s="911"/>
      <c r="H3" s="911"/>
      <c r="I3" s="911"/>
      <c r="J3" s="911"/>
      <c r="K3" s="911"/>
      <c r="L3" s="911"/>
      <c r="M3" s="911"/>
      <c r="N3" s="911"/>
      <c r="O3" s="911"/>
      <c r="P3" s="911"/>
      <c r="Q3" s="911"/>
      <c r="R3" s="911"/>
      <c r="S3" s="911"/>
      <c r="T3" s="911"/>
      <c r="U3" s="911"/>
      <c r="V3" s="911"/>
      <c r="W3" s="912"/>
      <c r="X3" s="732"/>
      <c r="Y3" s="733"/>
    </row>
    <row r="4" spans="2:25" s="154" customFormat="1" ht="30.75" customHeight="1">
      <c r="B4" s="972"/>
      <c r="C4" s="973"/>
      <c r="D4" s="973"/>
      <c r="E4" s="974"/>
      <c r="F4" s="910"/>
      <c r="G4" s="911"/>
      <c r="H4" s="911"/>
      <c r="I4" s="911"/>
      <c r="J4" s="911"/>
      <c r="K4" s="911"/>
      <c r="L4" s="911"/>
      <c r="M4" s="911"/>
      <c r="N4" s="911"/>
      <c r="O4" s="911"/>
      <c r="P4" s="911"/>
      <c r="Q4" s="911"/>
      <c r="R4" s="911"/>
      <c r="S4" s="911"/>
      <c r="T4" s="911"/>
      <c r="U4" s="911"/>
      <c r="V4" s="911"/>
      <c r="W4" s="912"/>
      <c r="X4" s="732"/>
      <c r="Y4" s="733"/>
    </row>
    <row r="5" spans="2:25" s="155" customFormat="1" ht="36.75" customHeight="1" thickBot="1">
      <c r="B5" s="975"/>
      <c r="C5" s="976"/>
      <c r="D5" s="976"/>
      <c r="E5" s="977"/>
      <c r="F5" s="913"/>
      <c r="G5" s="914"/>
      <c r="H5" s="914"/>
      <c r="I5" s="914"/>
      <c r="J5" s="914"/>
      <c r="K5" s="914"/>
      <c r="L5" s="914"/>
      <c r="M5" s="914"/>
      <c r="N5" s="914"/>
      <c r="O5" s="914"/>
      <c r="P5" s="914"/>
      <c r="Q5" s="914"/>
      <c r="R5" s="914"/>
      <c r="S5" s="914"/>
      <c r="T5" s="914"/>
      <c r="U5" s="914"/>
      <c r="V5" s="914"/>
      <c r="W5" s="915"/>
      <c r="X5" s="734"/>
      <c r="Y5" s="736"/>
    </row>
    <row r="6" spans="2:25" ht="24" customHeight="1" thickBot="1"/>
    <row r="7" spans="2:25" ht="42" customHeight="1" thickBot="1">
      <c r="B7" s="1148" t="s">
        <v>863</v>
      </c>
      <c r="C7" s="1149"/>
      <c r="D7" s="1149"/>
      <c r="E7" s="1149"/>
      <c r="F7" s="1149"/>
      <c r="G7" s="1149"/>
      <c r="H7" s="1149"/>
      <c r="I7" s="1149"/>
      <c r="J7" s="1149"/>
      <c r="K7" s="1149"/>
      <c r="L7" s="1149"/>
      <c r="M7" s="1149"/>
      <c r="N7" s="1149"/>
      <c r="O7" s="1149"/>
      <c r="P7" s="1149"/>
      <c r="Q7" s="1149"/>
      <c r="R7" s="1149"/>
      <c r="S7" s="1149"/>
      <c r="T7" s="1149"/>
      <c r="U7" s="1149"/>
      <c r="V7" s="1149"/>
      <c r="W7" s="1149"/>
      <c r="X7" s="1149"/>
      <c r="Y7" s="1150"/>
    </row>
    <row r="8" spans="2:25" ht="72" customHeight="1"/>
    <row r="9" spans="2:25">
      <c r="B9" s="1151"/>
      <c r="C9" s="1152"/>
      <c r="D9" s="1152"/>
      <c r="E9" s="1152"/>
      <c r="F9" s="1152"/>
      <c r="G9" s="1152"/>
      <c r="H9" s="1152"/>
      <c r="I9" s="1152"/>
      <c r="J9" s="1152"/>
      <c r="K9" s="1152"/>
      <c r="L9" s="1152"/>
      <c r="M9" s="1153"/>
      <c r="N9" s="1151"/>
      <c r="O9" s="1152"/>
      <c r="P9" s="1152"/>
      <c r="Q9" s="1152"/>
      <c r="R9" s="1152"/>
      <c r="S9" s="1152"/>
      <c r="T9" s="1152"/>
      <c r="U9" s="1153"/>
      <c r="V9" s="1151"/>
      <c r="W9" s="1152"/>
      <c r="X9" s="1152"/>
      <c r="Y9" s="1153"/>
    </row>
    <row r="10" spans="2:25">
      <c r="B10" s="1154"/>
      <c r="C10" s="1155"/>
      <c r="D10" s="1155"/>
      <c r="E10" s="1155"/>
      <c r="F10" s="1155"/>
      <c r="G10" s="1155"/>
      <c r="H10" s="1155"/>
      <c r="I10" s="1155"/>
      <c r="J10" s="1155"/>
      <c r="K10" s="1155"/>
      <c r="L10" s="1155"/>
      <c r="M10" s="1156"/>
      <c r="N10" s="1154"/>
      <c r="O10" s="1155"/>
      <c r="P10" s="1155"/>
      <c r="Q10" s="1155"/>
      <c r="R10" s="1155"/>
      <c r="S10" s="1155"/>
      <c r="T10" s="1155"/>
      <c r="U10" s="1156"/>
      <c r="V10" s="1154"/>
      <c r="W10" s="1155"/>
      <c r="X10" s="1155"/>
      <c r="Y10" s="1156"/>
    </row>
    <row r="11" spans="2:25">
      <c r="B11" s="1154"/>
      <c r="C11" s="1155"/>
      <c r="D11" s="1155"/>
      <c r="E11" s="1155"/>
      <c r="F11" s="1155"/>
      <c r="G11" s="1155"/>
      <c r="H11" s="1155"/>
      <c r="I11" s="1155"/>
      <c r="J11" s="1155"/>
      <c r="K11" s="1155"/>
      <c r="L11" s="1155"/>
      <c r="M11" s="1156"/>
      <c r="N11" s="1154"/>
      <c r="O11" s="1155"/>
      <c r="P11" s="1155"/>
      <c r="Q11" s="1155"/>
      <c r="R11" s="1155"/>
      <c r="S11" s="1155"/>
      <c r="T11" s="1155"/>
      <c r="U11" s="1156"/>
      <c r="V11" s="1154"/>
      <c r="W11" s="1155"/>
      <c r="X11" s="1155"/>
      <c r="Y11" s="1156"/>
    </row>
    <row r="12" spans="2:25">
      <c r="B12" s="1154"/>
      <c r="C12" s="1155"/>
      <c r="D12" s="1155"/>
      <c r="E12" s="1155"/>
      <c r="F12" s="1155"/>
      <c r="G12" s="1155"/>
      <c r="H12" s="1155"/>
      <c r="I12" s="1155"/>
      <c r="J12" s="1155"/>
      <c r="K12" s="1155"/>
      <c r="L12" s="1155"/>
      <c r="M12" s="1156"/>
      <c r="N12" s="1154"/>
      <c r="O12" s="1155"/>
      <c r="P12" s="1155"/>
      <c r="Q12" s="1155"/>
      <c r="R12" s="1155"/>
      <c r="S12" s="1155"/>
      <c r="T12" s="1155"/>
      <c r="U12" s="1156"/>
      <c r="V12" s="1154"/>
      <c r="W12" s="1155"/>
      <c r="X12" s="1155"/>
      <c r="Y12" s="1156"/>
    </row>
    <row r="13" spans="2:25">
      <c r="B13" s="1154"/>
      <c r="C13" s="1155"/>
      <c r="D13" s="1155"/>
      <c r="E13" s="1155"/>
      <c r="F13" s="1155"/>
      <c r="G13" s="1155"/>
      <c r="H13" s="1155"/>
      <c r="I13" s="1155"/>
      <c r="J13" s="1155"/>
      <c r="K13" s="1155"/>
      <c r="L13" s="1155"/>
      <c r="M13" s="1156"/>
      <c r="N13" s="1154"/>
      <c r="O13" s="1155"/>
      <c r="P13" s="1155"/>
      <c r="Q13" s="1155"/>
      <c r="R13" s="1155"/>
      <c r="S13" s="1155"/>
      <c r="T13" s="1155"/>
      <c r="U13" s="1156"/>
      <c r="V13" s="1154"/>
      <c r="W13" s="1155"/>
      <c r="X13" s="1155"/>
      <c r="Y13" s="1156"/>
    </row>
    <row r="14" spans="2:25">
      <c r="B14" s="1154"/>
      <c r="C14" s="1155"/>
      <c r="D14" s="1155"/>
      <c r="E14" s="1155"/>
      <c r="F14" s="1155"/>
      <c r="G14" s="1155"/>
      <c r="H14" s="1155"/>
      <c r="I14" s="1155"/>
      <c r="J14" s="1155"/>
      <c r="K14" s="1155"/>
      <c r="L14" s="1155"/>
      <c r="M14" s="1156"/>
      <c r="N14" s="1154"/>
      <c r="O14" s="1155"/>
      <c r="P14" s="1155"/>
      <c r="Q14" s="1155"/>
      <c r="R14" s="1155"/>
      <c r="S14" s="1155"/>
      <c r="T14" s="1155"/>
      <c r="U14" s="1156"/>
      <c r="V14" s="1154"/>
      <c r="W14" s="1155"/>
      <c r="X14" s="1155"/>
      <c r="Y14" s="1156"/>
    </row>
    <row r="15" spans="2:25">
      <c r="B15" s="1154"/>
      <c r="C15" s="1155"/>
      <c r="D15" s="1155"/>
      <c r="E15" s="1155"/>
      <c r="F15" s="1155"/>
      <c r="G15" s="1155"/>
      <c r="H15" s="1155"/>
      <c r="I15" s="1155"/>
      <c r="J15" s="1155"/>
      <c r="K15" s="1155"/>
      <c r="L15" s="1155"/>
      <c r="M15" s="1156"/>
      <c r="N15" s="1154"/>
      <c r="O15" s="1155"/>
      <c r="P15" s="1155"/>
      <c r="Q15" s="1155"/>
      <c r="R15" s="1155"/>
      <c r="S15" s="1155"/>
      <c r="T15" s="1155"/>
      <c r="U15" s="1156"/>
      <c r="V15" s="1154"/>
      <c r="W15" s="1155"/>
      <c r="X15" s="1155"/>
      <c r="Y15" s="1156"/>
    </row>
    <row r="16" spans="2:25">
      <c r="B16" s="1154"/>
      <c r="C16" s="1155"/>
      <c r="D16" s="1155"/>
      <c r="E16" s="1155"/>
      <c r="F16" s="1155"/>
      <c r="G16" s="1155"/>
      <c r="H16" s="1155"/>
      <c r="I16" s="1155"/>
      <c r="J16" s="1155"/>
      <c r="K16" s="1155"/>
      <c r="L16" s="1155"/>
      <c r="M16" s="1156"/>
      <c r="N16" s="1154"/>
      <c r="O16" s="1155"/>
      <c r="P16" s="1155"/>
      <c r="Q16" s="1155"/>
      <c r="R16" s="1155"/>
      <c r="S16" s="1155"/>
      <c r="T16" s="1155"/>
      <c r="U16" s="1156"/>
      <c r="V16" s="1154"/>
      <c r="W16" s="1155"/>
      <c r="X16" s="1155"/>
      <c r="Y16" s="1156"/>
    </row>
    <row r="17" spans="2:25">
      <c r="B17" s="1154"/>
      <c r="C17" s="1155"/>
      <c r="D17" s="1155"/>
      <c r="E17" s="1155"/>
      <c r="F17" s="1155"/>
      <c r="G17" s="1155"/>
      <c r="H17" s="1155"/>
      <c r="I17" s="1155"/>
      <c r="J17" s="1155"/>
      <c r="K17" s="1155"/>
      <c r="L17" s="1155"/>
      <c r="M17" s="1156"/>
      <c r="N17" s="1154"/>
      <c r="O17" s="1155"/>
      <c r="P17" s="1155"/>
      <c r="Q17" s="1155"/>
      <c r="R17" s="1155"/>
      <c r="S17" s="1155"/>
      <c r="T17" s="1155"/>
      <c r="U17" s="1156"/>
      <c r="V17" s="1154"/>
      <c r="W17" s="1155"/>
      <c r="X17" s="1155"/>
      <c r="Y17" s="1156"/>
    </row>
    <row r="18" spans="2:25">
      <c r="B18" s="1154"/>
      <c r="C18" s="1155"/>
      <c r="D18" s="1155"/>
      <c r="E18" s="1155"/>
      <c r="F18" s="1155"/>
      <c r="G18" s="1155"/>
      <c r="H18" s="1155"/>
      <c r="I18" s="1155"/>
      <c r="J18" s="1155"/>
      <c r="K18" s="1155"/>
      <c r="L18" s="1155"/>
      <c r="M18" s="1156"/>
      <c r="N18" s="1154"/>
      <c r="O18" s="1155"/>
      <c r="P18" s="1155"/>
      <c r="Q18" s="1155"/>
      <c r="R18" s="1155"/>
      <c r="S18" s="1155"/>
      <c r="T18" s="1155"/>
      <c r="U18" s="1156"/>
      <c r="V18" s="1154"/>
      <c r="W18" s="1155"/>
      <c r="X18" s="1155"/>
      <c r="Y18" s="1156"/>
    </row>
    <row r="19" spans="2:25">
      <c r="B19" s="1154"/>
      <c r="C19" s="1155"/>
      <c r="D19" s="1155"/>
      <c r="E19" s="1155"/>
      <c r="F19" s="1155"/>
      <c r="G19" s="1155"/>
      <c r="H19" s="1155"/>
      <c r="I19" s="1155"/>
      <c r="J19" s="1155"/>
      <c r="K19" s="1155"/>
      <c r="L19" s="1155"/>
      <c r="M19" s="1156"/>
      <c r="N19" s="1154"/>
      <c r="O19" s="1155"/>
      <c r="P19" s="1155"/>
      <c r="Q19" s="1155"/>
      <c r="R19" s="1155"/>
      <c r="S19" s="1155"/>
      <c r="T19" s="1155"/>
      <c r="U19" s="1156"/>
      <c r="V19" s="1154"/>
      <c r="W19" s="1155"/>
      <c r="X19" s="1155"/>
      <c r="Y19" s="1156"/>
    </row>
    <row r="20" spans="2:25">
      <c r="B20" s="1154"/>
      <c r="C20" s="1155"/>
      <c r="D20" s="1155"/>
      <c r="E20" s="1155"/>
      <c r="F20" s="1155"/>
      <c r="G20" s="1155"/>
      <c r="H20" s="1155"/>
      <c r="I20" s="1155"/>
      <c r="J20" s="1155"/>
      <c r="K20" s="1155"/>
      <c r="L20" s="1155"/>
      <c r="M20" s="1156"/>
      <c r="N20" s="1154"/>
      <c r="O20" s="1155"/>
      <c r="P20" s="1155"/>
      <c r="Q20" s="1155"/>
      <c r="R20" s="1155"/>
      <c r="S20" s="1155"/>
      <c r="T20" s="1155"/>
      <c r="U20" s="1156"/>
      <c r="V20" s="1154"/>
      <c r="W20" s="1155"/>
      <c r="X20" s="1155"/>
      <c r="Y20" s="1156"/>
    </row>
    <row r="21" spans="2:25">
      <c r="B21" s="1154"/>
      <c r="C21" s="1155"/>
      <c r="D21" s="1155"/>
      <c r="E21" s="1155"/>
      <c r="F21" s="1155"/>
      <c r="G21" s="1155"/>
      <c r="H21" s="1155"/>
      <c r="I21" s="1155"/>
      <c r="J21" s="1155"/>
      <c r="K21" s="1155"/>
      <c r="L21" s="1155"/>
      <c r="M21" s="1156"/>
      <c r="N21" s="1154"/>
      <c r="O21" s="1155"/>
      <c r="P21" s="1155"/>
      <c r="Q21" s="1155"/>
      <c r="R21" s="1155"/>
      <c r="S21" s="1155"/>
      <c r="T21" s="1155"/>
      <c r="U21" s="1156"/>
      <c r="V21" s="1154"/>
      <c r="W21" s="1155"/>
      <c r="X21" s="1155"/>
      <c r="Y21" s="1156"/>
    </row>
    <row r="22" spans="2:25">
      <c r="B22" s="1154"/>
      <c r="C22" s="1155"/>
      <c r="D22" s="1155"/>
      <c r="E22" s="1155"/>
      <c r="F22" s="1155"/>
      <c r="G22" s="1155"/>
      <c r="H22" s="1155"/>
      <c r="I22" s="1155"/>
      <c r="J22" s="1155"/>
      <c r="K22" s="1155"/>
      <c r="L22" s="1155"/>
      <c r="M22" s="1156"/>
      <c r="N22" s="1154"/>
      <c r="O22" s="1155"/>
      <c r="P22" s="1155"/>
      <c r="Q22" s="1155"/>
      <c r="R22" s="1155"/>
      <c r="S22" s="1155"/>
      <c r="T22" s="1155"/>
      <c r="U22" s="1156"/>
      <c r="V22" s="1154"/>
      <c r="W22" s="1155"/>
      <c r="X22" s="1155"/>
      <c r="Y22" s="1156"/>
    </row>
    <row r="23" spans="2:25">
      <c r="B23" s="1154"/>
      <c r="C23" s="1155"/>
      <c r="D23" s="1155"/>
      <c r="E23" s="1155"/>
      <c r="F23" s="1155"/>
      <c r="G23" s="1155"/>
      <c r="H23" s="1155"/>
      <c r="I23" s="1155"/>
      <c r="J23" s="1155"/>
      <c r="K23" s="1155"/>
      <c r="L23" s="1155"/>
      <c r="M23" s="1156"/>
      <c r="N23" s="1154"/>
      <c r="O23" s="1155"/>
      <c r="P23" s="1155"/>
      <c r="Q23" s="1155"/>
      <c r="R23" s="1155"/>
      <c r="S23" s="1155"/>
      <c r="T23" s="1155"/>
      <c r="U23" s="1156"/>
      <c r="V23" s="1154"/>
      <c r="W23" s="1155"/>
      <c r="X23" s="1155"/>
      <c r="Y23" s="1156"/>
    </row>
    <row r="24" spans="2:25">
      <c r="B24" s="1154"/>
      <c r="C24" s="1155"/>
      <c r="D24" s="1155"/>
      <c r="E24" s="1155"/>
      <c r="F24" s="1155"/>
      <c r="G24" s="1155"/>
      <c r="H24" s="1155"/>
      <c r="I24" s="1155"/>
      <c r="J24" s="1155"/>
      <c r="K24" s="1155"/>
      <c r="L24" s="1155"/>
      <c r="M24" s="1156"/>
      <c r="N24" s="1154"/>
      <c r="O24" s="1155"/>
      <c r="P24" s="1155"/>
      <c r="Q24" s="1155"/>
      <c r="R24" s="1155"/>
      <c r="S24" s="1155"/>
      <c r="T24" s="1155"/>
      <c r="U24" s="1156"/>
      <c r="V24" s="1154"/>
      <c r="W24" s="1155"/>
      <c r="X24" s="1155"/>
      <c r="Y24" s="1156"/>
    </row>
    <row r="25" spans="2:25">
      <c r="B25" s="1154"/>
      <c r="C25" s="1155"/>
      <c r="D25" s="1155"/>
      <c r="E25" s="1155"/>
      <c r="F25" s="1155"/>
      <c r="G25" s="1155"/>
      <c r="H25" s="1155"/>
      <c r="I25" s="1155"/>
      <c r="J25" s="1155"/>
      <c r="K25" s="1155"/>
      <c r="L25" s="1155"/>
      <c r="M25" s="1156"/>
      <c r="N25" s="1154"/>
      <c r="O25" s="1155"/>
      <c r="P25" s="1155"/>
      <c r="Q25" s="1155"/>
      <c r="R25" s="1155"/>
      <c r="S25" s="1155"/>
      <c r="T25" s="1155"/>
      <c r="U25" s="1156"/>
      <c r="V25" s="1154"/>
      <c r="W25" s="1155"/>
      <c r="X25" s="1155"/>
      <c r="Y25" s="1156"/>
    </row>
    <row r="26" spans="2:25">
      <c r="B26" s="1154"/>
      <c r="C26" s="1155"/>
      <c r="D26" s="1155"/>
      <c r="E26" s="1155"/>
      <c r="F26" s="1155"/>
      <c r="G26" s="1155"/>
      <c r="H26" s="1155"/>
      <c r="I26" s="1155"/>
      <c r="J26" s="1155"/>
      <c r="K26" s="1155"/>
      <c r="L26" s="1155"/>
      <c r="M26" s="1156"/>
      <c r="N26" s="1154"/>
      <c r="O26" s="1155"/>
      <c r="P26" s="1155"/>
      <c r="Q26" s="1155"/>
      <c r="R26" s="1155"/>
      <c r="S26" s="1155"/>
      <c r="T26" s="1155"/>
      <c r="U26" s="1156"/>
      <c r="V26" s="1154"/>
      <c r="W26" s="1155"/>
      <c r="X26" s="1155"/>
      <c r="Y26" s="1156"/>
    </row>
    <row r="27" spans="2:25">
      <c r="B27" s="1154"/>
      <c r="C27" s="1155"/>
      <c r="D27" s="1155"/>
      <c r="E27" s="1155"/>
      <c r="F27" s="1155"/>
      <c r="G27" s="1155"/>
      <c r="H27" s="1155"/>
      <c r="I27" s="1155"/>
      <c r="J27" s="1155"/>
      <c r="K27" s="1155"/>
      <c r="L27" s="1155"/>
      <c r="M27" s="1156"/>
      <c r="N27" s="1154"/>
      <c r="O27" s="1155"/>
      <c r="P27" s="1155"/>
      <c r="Q27" s="1155"/>
      <c r="R27" s="1155"/>
      <c r="S27" s="1155"/>
      <c r="T27" s="1155"/>
      <c r="U27" s="1156"/>
      <c r="V27" s="1154"/>
      <c r="W27" s="1155"/>
      <c r="X27" s="1155"/>
      <c r="Y27" s="1156"/>
    </row>
    <row r="28" spans="2:25">
      <c r="B28" s="1154"/>
      <c r="C28" s="1155"/>
      <c r="D28" s="1155"/>
      <c r="E28" s="1155"/>
      <c r="F28" s="1155"/>
      <c r="G28" s="1155"/>
      <c r="H28" s="1155"/>
      <c r="I28" s="1155"/>
      <c r="J28" s="1155"/>
      <c r="K28" s="1155"/>
      <c r="L28" s="1155"/>
      <c r="M28" s="1156"/>
      <c r="N28" s="1154"/>
      <c r="O28" s="1155"/>
      <c r="P28" s="1155"/>
      <c r="Q28" s="1155"/>
      <c r="R28" s="1155"/>
      <c r="S28" s="1155"/>
      <c r="T28" s="1155"/>
      <c r="U28" s="1156"/>
      <c r="V28" s="1154"/>
      <c r="W28" s="1155"/>
      <c r="X28" s="1155"/>
      <c r="Y28" s="1156"/>
    </row>
    <row r="29" spans="2:25">
      <c r="B29" s="1154"/>
      <c r="C29" s="1155"/>
      <c r="D29" s="1155"/>
      <c r="E29" s="1155"/>
      <c r="F29" s="1155"/>
      <c r="G29" s="1155"/>
      <c r="H29" s="1155"/>
      <c r="I29" s="1155"/>
      <c r="J29" s="1155"/>
      <c r="K29" s="1155"/>
      <c r="L29" s="1155"/>
      <c r="M29" s="1156"/>
      <c r="N29" s="1154"/>
      <c r="O29" s="1155"/>
      <c r="P29" s="1155"/>
      <c r="Q29" s="1155"/>
      <c r="R29" s="1155"/>
      <c r="S29" s="1155"/>
      <c r="T29" s="1155"/>
      <c r="U29" s="1156"/>
      <c r="V29" s="1154"/>
      <c r="W29" s="1155"/>
      <c r="X29" s="1155"/>
      <c r="Y29" s="1156"/>
    </row>
    <row r="30" spans="2:25">
      <c r="B30" s="1154"/>
      <c r="C30" s="1155"/>
      <c r="D30" s="1155"/>
      <c r="E30" s="1155"/>
      <c r="F30" s="1155"/>
      <c r="G30" s="1155"/>
      <c r="H30" s="1155"/>
      <c r="I30" s="1155"/>
      <c r="J30" s="1155"/>
      <c r="K30" s="1155"/>
      <c r="L30" s="1155"/>
      <c r="M30" s="1156"/>
      <c r="N30" s="1154"/>
      <c r="O30" s="1155"/>
      <c r="P30" s="1155"/>
      <c r="Q30" s="1155"/>
      <c r="R30" s="1155"/>
      <c r="S30" s="1155"/>
      <c r="T30" s="1155"/>
      <c r="U30" s="1156"/>
      <c r="V30" s="1154"/>
      <c r="W30" s="1155"/>
      <c r="X30" s="1155"/>
      <c r="Y30" s="1156"/>
    </row>
    <row r="31" spans="2:25">
      <c r="B31" s="1154"/>
      <c r="C31" s="1155"/>
      <c r="D31" s="1155"/>
      <c r="E31" s="1155"/>
      <c r="F31" s="1155"/>
      <c r="G31" s="1155"/>
      <c r="H31" s="1155"/>
      <c r="I31" s="1155"/>
      <c r="J31" s="1155"/>
      <c r="K31" s="1155"/>
      <c r="L31" s="1155"/>
      <c r="M31" s="1156"/>
      <c r="N31" s="1154"/>
      <c r="O31" s="1155"/>
      <c r="P31" s="1155"/>
      <c r="Q31" s="1155"/>
      <c r="R31" s="1155"/>
      <c r="S31" s="1155"/>
      <c r="T31" s="1155"/>
      <c r="U31" s="1156"/>
      <c r="V31" s="1154"/>
      <c r="W31" s="1155"/>
      <c r="X31" s="1155"/>
      <c r="Y31" s="1156"/>
    </row>
    <row r="32" spans="2:25" ht="7.5" customHeight="1">
      <c r="B32" s="1154"/>
      <c r="C32" s="1155"/>
      <c r="D32" s="1155"/>
      <c r="E32" s="1155"/>
      <c r="F32" s="1155"/>
      <c r="G32" s="1155"/>
      <c r="H32" s="1155"/>
      <c r="I32" s="1155"/>
      <c r="J32" s="1155"/>
      <c r="K32" s="1155"/>
      <c r="L32" s="1155"/>
      <c r="M32" s="1156"/>
      <c r="N32" s="1154"/>
      <c r="O32" s="1155"/>
      <c r="P32" s="1155"/>
      <c r="Q32" s="1155"/>
      <c r="R32" s="1155"/>
      <c r="S32" s="1155"/>
      <c r="T32" s="1155"/>
      <c r="U32" s="1156"/>
      <c r="V32" s="1154"/>
      <c r="W32" s="1155"/>
      <c r="X32" s="1155"/>
      <c r="Y32" s="1156"/>
    </row>
    <row r="33" spans="2:25">
      <c r="B33" s="1157"/>
      <c r="C33" s="1158"/>
      <c r="D33" s="1158"/>
      <c r="E33" s="1158"/>
      <c r="F33" s="1158"/>
      <c r="G33" s="1158"/>
      <c r="H33" s="1158"/>
      <c r="I33" s="1158"/>
      <c r="J33" s="1158"/>
      <c r="K33" s="1158"/>
      <c r="L33" s="1158"/>
      <c r="M33" s="1159"/>
      <c r="N33" s="1157"/>
      <c r="O33" s="1158"/>
      <c r="P33" s="1158"/>
      <c r="Q33" s="1158"/>
      <c r="R33" s="1158"/>
      <c r="S33" s="1158"/>
      <c r="T33" s="1158"/>
      <c r="U33" s="1159"/>
      <c r="V33" s="1157"/>
      <c r="W33" s="1158"/>
      <c r="X33" s="1158"/>
      <c r="Y33" s="1159"/>
    </row>
    <row r="42" spans="2:25">
      <c r="B42" s="1151"/>
      <c r="C42" s="1152"/>
      <c r="D42" s="1152"/>
      <c r="E42" s="1152"/>
      <c r="F42" s="1152"/>
      <c r="G42" s="1152"/>
      <c r="H42" s="1152"/>
      <c r="I42" s="1152"/>
      <c r="J42" s="1152"/>
      <c r="K42" s="1152"/>
      <c r="L42" s="1152"/>
      <c r="M42" s="1153"/>
      <c r="N42" s="1151"/>
      <c r="O42" s="1152"/>
      <c r="P42" s="1152"/>
      <c r="Q42" s="1152"/>
      <c r="R42" s="1152"/>
      <c r="S42" s="1152"/>
      <c r="T42" s="1152"/>
      <c r="U42" s="1152"/>
      <c r="V42" s="1154"/>
      <c r="W42" s="1155"/>
      <c r="X42" s="1155"/>
      <c r="Y42" s="1155"/>
    </row>
    <row r="43" spans="2:25">
      <c r="B43" s="1154"/>
      <c r="C43" s="1155"/>
      <c r="D43" s="1155"/>
      <c r="E43" s="1155"/>
      <c r="F43" s="1155"/>
      <c r="G43" s="1155"/>
      <c r="H43" s="1155"/>
      <c r="I43" s="1155"/>
      <c r="J43" s="1155"/>
      <c r="K43" s="1155"/>
      <c r="L43" s="1155"/>
      <c r="M43" s="1156"/>
      <c r="N43" s="1154"/>
      <c r="O43" s="1155"/>
      <c r="P43" s="1155"/>
      <c r="Q43" s="1155"/>
      <c r="R43" s="1155"/>
      <c r="S43" s="1155"/>
      <c r="T43" s="1155"/>
      <c r="U43" s="1155"/>
      <c r="V43" s="1154"/>
      <c r="W43" s="1155"/>
      <c r="X43" s="1155"/>
      <c r="Y43" s="1155"/>
    </row>
    <row r="44" spans="2:25">
      <c r="B44" s="1154"/>
      <c r="C44" s="1155"/>
      <c r="D44" s="1155"/>
      <c r="E44" s="1155"/>
      <c r="F44" s="1155"/>
      <c r="G44" s="1155"/>
      <c r="H44" s="1155"/>
      <c r="I44" s="1155"/>
      <c r="J44" s="1155"/>
      <c r="K44" s="1155"/>
      <c r="L44" s="1155"/>
      <c r="M44" s="1156"/>
      <c r="N44" s="1154"/>
      <c r="O44" s="1155"/>
      <c r="P44" s="1155"/>
      <c r="Q44" s="1155"/>
      <c r="R44" s="1155"/>
      <c r="S44" s="1155"/>
      <c r="T44" s="1155"/>
      <c r="U44" s="1155"/>
      <c r="V44" s="1154"/>
      <c r="W44" s="1155"/>
      <c r="X44" s="1155"/>
      <c r="Y44" s="1155"/>
    </row>
    <row r="45" spans="2:25">
      <c r="B45" s="1154"/>
      <c r="C45" s="1155"/>
      <c r="D45" s="1155"/>
      <c r="E45" s="1155"/>
      <c r="F45" s="1155"/>
      <c r="G45" s="1155"/>
      <c r="H45" s="1155"/>
      <c r="I45" s="1155"/>
      <c r="J45" s="1155"/>
      <c r="K45" s="1155"/>
      <c r="L45" s="1155"/>
      <c r="M45" s="1156"/>
      <c r="N45" s="1154"/>
      <c r="O45" s="1155"/>
      <c r="P45" s="1155"/>
      <c r="Q45" s="1155"/>
      <c r="R45" s="1155"/>
      <c r="S45" s="1155"/>
      <c r="T45" s="1155"/>
      <c r="U45" s="1155"/>
      <c r="V45" s="1154"/>
      <c r="W45" s="1155"/>
      <c r="X45" s="1155"/>
      <c r="Y45" s="1155"/>
    </row>
    <row r="46" spans="2:25">
      <c r="B46" s="1154"/>
      <c r="C46" s="1155"/>
      <c r="D46" s="1155"/>
      <c r="E46" s="1155"/>
      <c r="F46" s="1155"/>
      <c r="G46" s="1155"/>
      <c r="H46" s="1155"/>
      <c r="I46" s="1155"/>
      <c r="J46" s="1155"/>
      <c r="K46" s="1155"/>
      <c r="L46" s="1155"/>
      <c r="M46" s="1156"/>
      <c r="N46" s="1154"/>
      <c r="O46" s="1155"/>
      <c r="P46" s="1155"/>
      <c r="Q46" s="1155"/>
      <c r="R46" s="1155"/>
      <c r="S46" s="1155"/>
      <c r="T46" s="1155"/>
      <c r="U46" s="1155"/>
      <c r="V46" s="1154"/>
      <c r="W46" s="1155"/>
      <c r="X46" s="1155"/>
      <c r="Y46" s="1155"/>
    </row>
    <row r="47" spans="2:25">
      <c r="B47" s="1154"/>
      <c r="C47" s="1155"/>
      <c r="D47" s="1155"/>
      <c r="E47" s="1155"/>
      <c r="F47" s="1155"/>
      <c r="G47" s="1155"/>
      <c r="H47" s="1155"/>
      <c r="I47" s="1155"/>
      <c r="J47" s="1155"/>
      <c r="K47" s="1155"/>
      <c r="L47" s="1155"/>
      <c r="M47" s="1156"/>
      <c r="N47" s="1154"/>
      <c r="O47" s="1155"/>
      <c r="P47" s="1155"/>
      <c r="Q47" s="1155"/>
      <c r="R47" s="1155"/>
      <c r="S47" s="1155"/>
      <c r="T47" s="1155"/>
      <c r="U47" s="1155"/>
      <c r="V47" s="1154"/>
      <c r="W47" s="1155"/>
      <c r="X47" s="1155"/>
      <c r="Y47" s="1155"/>
    </row>
    <row r="48" spans="2:25">
      <c r="B48" s="1154"/>
      <c r="C48" s="1155"/>
      <c r="D48" s="1155"/>
      <c r="E48" s="1155"/>
      <c r="F48" s="1155"/>
      <c r="G48" s="1155"/>
      <c r="H48" s="1155"/>
      <c r="I48" s="1155"/>
      <c r="J48" s="1155"/>
      <c r="K48" s="1155"/>
      <c r="L48" s="1155"/>
      <c r="M48" s="1156"/>
      <c r="N48" s="1154"/>
      <c r="O48" s="1155"/>
      <c r="P48" s="1155"/>
      <c r="Q48" s="1155"/>
      <c r="R48" s="1155"/>
      <c r="S48" s="1155"/>
      <c r="T48" s="1155"/>
      <c r="U48" s="1155"/>
      <c r="V48" s="1154"/>
      <c r="W48" s="1155"/>
      <c r="X48" s="1155"/>
      <c r="Y48" s="1155"/>
    </row>
    <row r="49" spans="2:25">
      <c r="B49" s="1154"/>
      <c r="C49" s="1155"/>
      <c r="D49" s="1155"/>
      <c r="E49" s="1155"/>
      <c r="F49" s="1155"/>
      <c r="G49" s="1155"/>
      <c r="H49" s="1155"/>
      <c r="I49" s="1155"/>
      <c r="J49" s="1155"/>
      <c r="K49" s="1155"/>
      <c r="L49" s="1155"/>
      <c r="M49" s="1156"/>
      <c r="N49" s="1154"/>
      <c r="O49" s="1155"/>
      <c r="P49" s="1155"/>
      <c r="Q49" s="1155"/>
      <c r="R49" s="1155"/>
      <c r="S49" s="1155"/>
      <c r="T49" s="1155"/>
      <c r="U49" s="1155"/>
      <c r="V49" s="1154"/>
      <c r="W49" s="1155"/>
      <c r="X49" s="1155"/>
      <c r="Y49" s="1155"/>
    </row>
    <row r="50" spans="2:25">
      <c r="B50" s="1154"/>
      <c r="C50" s="1155"/>
      <c r="D50" s="1155"/>
      <c r="E50" s="1155"/>
      <c r="F50" s="1155"/>
      <c r="G50" s="1155"/>
      <c r="H50" s="1155"/>
      <c r="I50" s="1155"/>
      <c r="J50" s="1155"/>
      <c r="K50" s="1155"/>
      <c r="L50" s="1155"/>
      <c r="M50" s="1156"/>
      <c r="N50" s="1154"/>
      <c r="O50" s="1155"/>
      <c r="P50" s="1155"/>
      <c r="Q50" s="1155"/>
      <c r="R50" s="1155"/>
      <c r="S50" s="1155"/>
      <c r="T50" s="1155"/>
      <c r="U50" s="1155"/>
      <c r="V50" s="1154"/>
      <c r="W50" s="1155"/>
      <c r="X50" s="1155"/>
      <c r="Y50" s="1155"/>
    </row>
    <row r="51" spans="2:25">
      <c r="B51" s="1154"/>
      <c r="C51" s="1155"/>
      <c r="D51" s="1155"/>
      <c r="E51" s="1155"/>
      <c r="F51" s="1155"/>
      <c r="G51" s="1155"/>
      <c r="H51" s="1155"/>
      <c r="I51" s="1155"/>
      <c r="J51" s="1155"/>
      <c r="K51" s="1155"/>
      <c r="L51" s="1155"/>
      <c r="M51" s="1156"/>
      <c r="N51" s="1154"/>
      <c r="O51" s="1155"/>
      <c r="P51" s="1155"/>
      <c r="Q51" s="1155"/>
      <c r="R51" s="1155"/>
      <c r="S51" s="1155"/>
      <c r="T51" s="1155"/>
      <c r="U51" s="1155"/>
      <c r="V51" s="1154"/>
      <c r="W51" s="1155"/>
      <c r="X51" s="1155"/>
      <c r="Y51" s="1155"/>
    </row>
    <row r="52" spans="2:25">
      <c r="B52" s="1154"/>
      <c r="C52" s="1155"/>
      <c r="D52" s="1155"/>
      <c r="E52" s="1155"/>
      <c r="F52" s="1155"/>
      <c r="G52" s="1155"/>
      <c r="H52" s="1155"/>
      <c r="I52" s="1155"/>
      <c r="J52" s="1155"/>
      <c r="K52" s="1155"/>
      <c r="L52" s="1155"/>
      <c r="M52" s="1156"/>
      <c r="N52" s="1154"/>
      <c r="O52" s="1155"/>
      <c r="P52" s="1155"/>
      <c r="Q52" s="1155"/>
      <c r="R52" s="1155"/>
      <c r="S52" s="1155"/>
      <c r="T52" s="1155"/>
      <c r="U52" s="1155"/>
      <c r="V52" s="1154"/>
      <c r="W52" s="1155"/>
      <c r="X52" s="1155"/>
      <c r="Y52" s="1155"/>
    </row>
    <row r="53" spans="2:25">
      <c r="B53" s="1154"/>
      <c r="C53" s="1155"/>
      <c r="D53" s="1155"/>
      <c r="E53" s="1155"/>
      <c r="F53" s="1155"/>
      <c r="G53" s="1155"/>
      <c r="H53" s="1155"/>
      <c r="I53" s="1155"/>
      <c r="J53" s="1155"/>
      <c r="K53" s="1155"/>
      <c r="L53" s="1155"/>
      <c r="M53" s="1156"/>
      <c r="N53" s="1154"/>
      <c r="O53" s="1155"/>
      <c r="P53" s="1155"/>
      <c r="Q53" s="1155"/>
      <c r="R53" s="1155"/>
      <c r="S53" s="1155"/>
      <c r="T53" s="1155"/>
      <c r="U53" s="1155"/>
      <c r="V53" s="1154"/>
      <c r="W53" s="1155"/>
      <c r="X53" s="1155"/>
      <c r="Y53" s="1155"/>
    </row>
    <row r="54" spans="2:25">
      <c r="B54" s="1154"/>
      <c r="C54" s="1155"/>
      <c r="D54" s="1155"/>
      <c r="E54" s="1155"/>
      <c r="F54" s="1155"/>
      <c r="G54" s="1155"/>
      <c r="H54" s="1155"/>
      <c r="I54" s="1155"/>
      <c r="J54" s="1155"/>
      <c r="K54" s="1155"/>
      <c r="L54" s="1155"/>
      <c r="M54" s="1156"/>
      <c r="N54" s="1154"/>
      <c r="O54" s="1155"/>
      <c r="P54" s="1155"/>
      <c r="Q54" s="1155"/>
      <c r="R54" s="1155"/>
      <c r="S54" s="1155"/>
      <c r="T54" s="1155"/>
      <c r="U54" s="1155"/>
      <c r="V54" s="1154"/>
      <c r="W54" s="1155"/>
      <c r="X54" s="1155"/>
      <c r="Y54" s="1155"/>
    </row>
    <row r="55" spans="2:25">
      <c r="B55" s="1154"/>
      <c r="C55" s="1155"/>
      <c r="D55" s="1155"/>
      <c r="E55" s="1155"/>
      <c r="F55" s="1155"/>
      <c r="G55" s="1155"/>
      <c r="H55" s="1155"/>
      <c r="I55" s="1155"/>
      <c r="J55" s="1155"/>
      <c r="K55" s="1155"/>
      <c r="L55" s="1155"/>
      <c r="M55" s="1156"/>
      <c r="N55" s="1154"/>
      <c r="O55" s="1155"/>
      <c r="P55" s="1155"/>
      <c r="Q55" s="1155"/>
      <c r="R55" s="1155"/>
      <c r="S55" s="1155"/>
      <c r="T55" s="1155"/>
      <c r="U55" s="1155"/>
      <c r="V55" s="1154"/>
      <c r="W55" s="1155"/>
      <c r="X55" s="1155"/>
      <c r="Y55" s="1155"/>
    </row>
    <row r="56" spans="2:25">
      <c r="B56" s="1154"/>
      <c r="C56" s="1155"/>
      <c r="D56" s="1155"/>
      <c r="E56" s="1155"/>
      <c r="F56" s="1155"/>
      <c r="G56" s="1155"/>
      <c r="H56" s="1155"/>
      <c r="I56" s="1155"/>
      <c r="J56" s="1155"/>
      <c r="K56" s="1155"/>
      <c r="L56" s="1155"/>
      <c r="M56" s="1156"/>
      <c r="N56" s="1154"/>
      <c r="O56" s="1155"/>
      <c r="P56" s="1155"/>
      <c r="Q56" s="1155"/>
      <c r="R56" s="1155"/>
      <c r="S56" s="1155"/>
      <c r="T56" s="1155"/>
      <c r="U56" s="1155"/>
      <c r="V56" s="1154"/>
      <c r="W56" s="1155"/>
      <c r="X56" s="1155"/>
      <c r="Y56" s="1155"/>
    </row>
    <row r="57" spans="2:25">
      <c r="B57" s="1154"/>
      <c r="C57" s="1155"/>
      <c r="D57" s="1155"/>
      <c r="E57" s="1155"/>
      <c r="F57" s="1155"/>
      <c r="G57" s="1155"/>
      <c r="H57" s="1155"/>
      <c r="I57" s="1155"/>
      <c r="J57" s="1155"/>
      <c r="K57" s="1155"/>
      <c r="L57" s="1155"/>
      <c r="M57" s="1156"/>
      <c r="N57" s="1154"/>
      <c r="O57" s="1155"/>
      <c r="P57" s="1155"/>
      <c r="Q57" s="1155"/>
      <c r="R57" s="1155"/>
      <c r="S57" s="1155"/>
      <c r="T57" s="1155"/>
      <c r="U57" s="1155"/>
      <c r="V57" s="1154"/>
      <c r="W57" s="1155"/>
      <c r="X57" s="1155"/>
      <c r="Y57" s="1155"/>
    </row>
    <row r="58" spans="2:25">
      <c r="B58" s="1154"/>
      <c r="C58" s="1155"/>
      <c r="D58" s="1155"/>
      <c r="E58" s="1155"/>
      <c r="F58" s="1155"/>
      <c r="G58" s="1155"/>
      <c r="H58" s="1155"/>
      <c r="I58" s="1155"/>
      <c r="J58" s="1155"/>
      <c r="K58" s="1155"/>
      <c r="L58" s="1155"/>
      <c r="M58" s="1156"/>
      <c r="N58" s="1154"/>
      <c r="O58" s="1155"/>
      <c r="P58" s="1155"/>
      <c r="Q58" s="1155"/>
      <c r="R58" s="1155"/>
      <c r="S58" s="1155"/>
      <c r="T58" s="1155"/>
      <c r="U58" s="1155"/>
      <c r="V58" s="1154"/>
      <c r="W58" s="1155"/>
      <c r="X58" s="1155"/>
      <c r="Y58" s="1155"/>
    </row>
    <row r="59" spans="2:25">
      <c r="B59" s="1154"/>
      <c r="C59" s="1155"/>
      <c r="D59" s="1155"/>
      <c r="E59" s="1155"/>
      <c r="F59" s="1155"/>
      <c r="G59" s="1155"/>
      <c r="H59" s="1155"/>
      <c r="I59" s="1155"/>
      <c r="J59" s="1155"/>
      <c r="K59" s="1155"/>
      <c r="L59" s="1155"/>
      <c r="M59" s="1156"/>
      <c r="N59" s="1154"/>
      <c r="O59" s="1155"/>
      <c r="P59" s="1155"/>
      <c r="Q59" s="1155"/>
      <c r="R59" s="1155"/>
      <c r="S59" s="1155"/>
      <c r="T59" s="1155"/>
      <c r="U59" s="1155"/>
      <c r="V59" s="1154"/>
      <c r="W59" s="1155"/>
      <c r="X59" s="1155"/>
      <c r="Y59" s="1155"/>
    </row>
    <row r="60" spans="2:25">
      <c r="B60" s="1154"/>
      <c r="C60" s="1155"/>
      <c r="D60" s="1155"/>
      <c r="E60" s="1155"/>
      <c r="F60" s="1155"/>
      <c r="G60" s="1155"/>
      <c r="H60" s="1155"/>
      <c r="I60" s="1155"/>
      <c r="J60" s="1155"/>
      <c r="K60" s="1155"/>
      <c r="L60" s="1155"/>
      <c r="M60" s="1156"/>
      <c r="N60" s="1154"/>
      <c r="O60" s="1155"/>
      <c r="P60" s="1155"/>
      <c r="Q60" s="1155"/>
      <c r="R60" s="1155"/>
      <c r="S60" s="1155"/>
      <c r="T60" s="1155"/>
      <c r="U60" s="1155"/>
      <c r="V60" s="1154"/>
      <c r="W60" s="1155"/>
      <c r="X60" s="1155"/>
      <c r="Y60" s="1155"/>
    </row>
    <row r="61" spans="2:25">
      <c r="B61" s="1154"/>
      <c r="C61" s="1155"/>
      <c r="D61" s="1155"/>
      <c r="E61" s="1155"/>
      <c r="F61" s="1155"/>
      <c r="G61" s="1155"/>
      <c r="H61" s="1155"/>
      <c r="I61" s="1155"/>
      <c r="J61" s="1155"/>
      <c r="K61" s="1155"/>
      <c r="L61" s="1155"/>
      <c r="M61" s="1156"/>
      <c r="N61" s="1154"/>
      <c r="O61" s="1155"/>
      <c r="P61" s="1155"/>
      <c r="Q61" s="1155"/>
      <c r="R61" s="1155"/>
      <c r="S61" s="1155"/>
      <c r="T61" s="1155"/>
      <c r="U61" s="1155"/>
      <c r="V61" s="1154"/>
      <c r="W61" s="1155"/>
      <c r="X61" s="1155"/>
      <c r="Y61" s="1155"/>
    </row>
    <row r="62" spans="2:25">
      <c r="B62" s="1154"/>
      <c r="C62" s="1155"/>
      <c r="D62" s="1155"/>
      <c r="E62" s="1155"/>
      <c r="F62" s="1155"/>
      <c r="G62" s="1155"/>
      <c r="H62" s="1155"/>
      <c r="I62" s="1155"/>
      <c r="J62" s="1155"/>
      <c r="K62" s="1155"/>
      <c r="L62" s="1155"/>
      <c r="M62" s="1156"/>
      <c r="N62" s="1154"/>
      <c r="O62" s="1155"/>
      <c r="P62" s="1155"/>
      <c r="Q62" s="1155"/>
      <c r="R62" s="1155"/>
      <c r="S62" s="1155"/>
      <c r="T62" s="1155"/>
      <c r="U62" s="1155"/>
      <c r="V62" s="1154"/>
      <c r="W62" s="1155"/>
      <c r="X62" s="1155"/>
      <c r="Y62" s="1155"/>
    </row>
    <row r="63" spans="2:25">
      <c r="B63" s="1154"/>
      <c r="C63" s="1155"/>
      <c r="D63" s="1155"/>
      <c r="E63" s="1155"/>
      <c r="F63" s="1155"/>
      <c r="G63" s="1155"/>
      <c r="H63" s="1155"/>
      <c r="I63" s="1155"/>
      <c r="J63" s="1155"/>
      <c r="K63" s="1155"/>
      <c r="L63" s="1155"/>
      <c r="M63" s="1156"/>
      <c r="N63" s="1154"/>
      <c r="O63" s="1155"/>
      <c r="P63" s="1155"/>
      <c r="Q63" s="1155"/>
      <c r="R63" s="1155"/>
      <c r="S63" s="1155"/>
      <c r="T63" s="1155"/>
      <c r="U63" s="1155"/>
      <c r="V63" s="1154"/>
      <c r="W63" s="1155"/>
      <c r="X63" s="1155"/>
      <c r="Y63" s="1155"/>
    </row>
    <row r="64" spans="2:25">
      <c r="B64" s="1154"/>
      <c r="C64" s="1155"/>
      <c r="D64" s="1155"/>
      <c r="E64" s="1155"/>
      <c r="F64" s="1155"/>
      <c r="G64" s="1155"/>
      <c r="H64" s="1155"/>
      <c r="I64" s="1155"/>
      <c r="J64" s="1155"/>
      <c r="K64" s="1155"/>
      <c r="L64" s="1155"/>
      <c r="M64" s="1156"/>
      <c r="N64" s="1154"/>
      <c r="O64" s="1155"/>
      <c r="P64" s="1155"/>
      <c r="Q64" s="1155"/>
      <c r="R64" s="1155"/>
      <c r="S64" s="1155"/>
      <c r="T64" s="1155"/>
      <c r="U64" s="1155"/>
      <c r="V64" s="1154"/>
      <c r="W64" s="1155"/>
      <c r="X64" s="1155"/>
      <c r="Y64" s="1155"/>
    </row>
    <row r="65" spans="2:25">
      <c r="B65" s="1154"/>
      <c r="C65" s="1155"/>
      <c r="D65" s="1155"/>
      <c r="E65" s="1155"/>
      <c r="F65" s="1155"/>
      <c r="G65" s="1155"/>
      <c r="H65" s="1155"/>
      <c r="I65" s="1155"/>
      <c r="J65" s="1155"/>
      <c r="K65" s="1155"/>
      <c r="L65" s="1155"/>
      <c r="M65" s="1156"/>
      <c r="N65" s="1154"/>
      <c r="O65" s="1155"/>
      <c r="P65" s="1155"/>
      <c r="Q65" s="1155"/>
      <c r="R65" s="1155"/>
      <c r="S65" s="1155"/>
      <c r="T65" s="1155"/>
      <c r="U65" s="1155"/>
      <c r="V65" s="1154"/>
      <c r="W65" s="1155"/>
      <c r="X65" s="1155"/>
      <c r="Y65" s="1155"/>
    </row>
    <row r="66" spans="2:25">
      <c r="B66" s="1157"/>
      <c r="C66" s="1158"/>
      <c r="D66" s="1158"/>
      <c r="E66" s="1158"/>
      <c r="F66" s="1158"/>
      <c r="G66" s="1158"/>
      <c r="H66" s="1158"/>
      <c r="I66" s="1158"/>
      <c r="J66" s="1158"/>
      <c r="K66" s="1158"/>
      <c r="L66" s="1158"/>
      <c r="M66" s="1159"/>
      <c r="N66" s="1157"/>
      <c r="O66" s="1158"/>
      <c r="P66" s="1158"/>
      <c r="Q66" s="1158"/>
      <c r="R66" s="1158"/>
      <c r="S66" s="1158"/>
      <c r="T66" s="1158"/>
      <c r="U66" s="1158"/>
      <c r="V66" s="1154"/>
      <c r="W66" s="1155"/>
      <c r="X66" s="1155"/>
      <c r="Y66" s="1155"/>
    </row>
  </sheetData>
  <mergeCells count="10">
    <mergeCell ref="B7:Y7"/>
    <mergeCell ref="B2:E5"/>
    <mergeCell ref="X2:Y5"/>
    <mergeCell ref="F2:W5"/>
    <mergeCell ref="B42:M66"/>
    <mergeCell ref="N42:U66"/>
    <mergeCell ref="V42:Y66"/>
    <mergeCell ref="N9:U33"/>
    <mergeCell ref="V9:Y33"/>
    <mergeCell ref="B9:M3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B699-2602-449E-AC46-78DA750D42EE}">
  <sheetPr codeName="Hoja72">
    <tabColor theme="9" tint="0.39997558519241921"/>
  </sheetPr>
  <dimension ref="B1:AC50"/>
  <sheetViews>
    <sheetView showGridLines="0" topLeftCell="A2" zoomScale="60" zoomScaleNormal="60" workbookViewId="0">
      <selection activeCell="F2" sqref="F2:AA5"/>
    </sheetView>
  </sheetViews>
  <sheetFormatPr baseColWidth="10" defaultColWidth="11.42578125" defaultRowHeight="15"/>
  <cols>
    <col min="1" max="1" width="1.140625" style="1" customWidth="1"/>
    <col min="2" max="3" width="11.42578125" style="1"/>
    <col min="4" max="4" width="14.42578125" style="1" customWidth="1"/>
    <col min="5" max="21" width="11.42578125" style="1"/>
    <col min="22" max="22" width="12.140625" style="1" customWidth="1"/>
    <col min="23" max="23" width="23.42578125" style="1" customWidth="1"/>
    <col min="24" max="25" width="11.42578125" style="1"/>
    <col min="26" max="26" width="8.42578125" style="1" customWidth="1"/>
    <col min="27" max="27" width="1.7109375" style="1" customWidth="1"/>
    <col min="28" max="28" width="11.42578125" style="1"/>
    <col min="29" max="29" width="37.42578125" style="1" customWidth="1"/>
    <col min="30" max="16384" width="11.42578125" style="1"/>
  </cols>
  <sheetData>
    <row r="1" spans="2:29" ht="15" customHeight="1" thickBot="1"/>
    <row r="2" spans="2:29" s="154" customFormat="1" ht="30.75" customHeight="1">
      <c r="B2" s="1160" t="s">
        <v>1091</v>
      </c>
      <c r="C2" s="1161"/>
      <c r="D2" s="1161"/>
      <c r="E2" s="1162"/>
      <c r="F2" s="1169" t="s">
        <v>864</v>
      </c>
      <c r="G2" s="1170"/>
      <c r="H2" s="1170"/>
      <c r="I2" s="1170"/>
      <c r="J2" s="1170"/>
      <c r="K2" s="1170"/>
      <c r="L2" s="1170"/>
      <c r="M2" s="1170"/>
      <c r="N2" s="1170"/>
      <c r="O2" s="1170"/>
      <c r="P2" s="1170"/>
      <c r="Q2" s="1170"/>
      <c r="R2" s="1170"/>
      <c r="S2" s="1170"/>
      <c r="T2" s="1170"/>
      <c r="U2" s="1170"/>
      <c r="V2" s="1170"/>
      <c r="W2" s="1170"/>
      <c r="X2" s="1170"/>
      <c r="Y2" s="1170"/>
      <c r="Z2" s="1170"/>
      <c r="AA2" s="1171"/>
      <c r="AB2" s="737"/>
      <c r="AC2" s="731"/>
    </row>
    <row r="3" spans="2:29" s="154" customFormat="1" ht="18" customHeight="1">
      <c r="B3" s="1163"/>
      <c r="C3" s="1164"/>
      <c r="D3" s="1164"/>
      <c r="E3" s="1165"/>
      <c r="F3" s="1172"/>
      <c r="G3" s="1173"/>
      <c r="H3" s="1173"/>
      <c r="I3" s="1173"/>
      <c r="J3" s="1173"/>
      <c r="K3" s="1173"/>
      <c r="L3" s="1173"/>
      <c r="M3" s="1173"/>
      <c r="N3" s="1173"/>
      <c r="O3" s="1173"/>
      <c r="P3" s="1173"/>
      <c r="Q3" s="1173"/>
      <c r="R3" s="1173"/>
      <c r="S3" s="1173"/>
      <c r="T3" s="1173"/>
      <c r="U3" s="1173"/>
      <c r="V3" s="1173"/>
      <c r="W3" s="1173"/>
      <c r="X3" s="1173"/>
      <c r="Y3" s="1173"/>
      <c r="Z3" s="1173"/>
      <c r="AA3" s="1174"/>
      <c r="AB3" s="732"/>
      <c r="AC3" s="733"/>
    </row>
    <row r="4" spans="2:29" s="154" customFormat="1" ht="8.25" customHeight="1">
      <c r="B4" s="1163"/>
      <c r="C4" s="1164"/>
      <c r="D4" s="1164"/>
      <c r="E4" s="1165"/>
      <c r="F4" s="1172"/>
      <c r="G4" s="1173"/>
      <c r="H4" s="1173"/>
      <c r="I4" s="1173"/>
      <c r="J4" s="1173"/>
      <c r="K4" s="1173"/>
      <c r="L4" s="1173"/>
      <c r="M4" s="1173"/>
      <c r="N4" s="1173"/>
      <c r="O4" s="1173"/>
      <c r="P4" s="1173"/>
      <c r="Q4" s="1173"/>
      <c r="R4" s="1173"/>
      <c r="S4" s="1173"/>
      <c r="T4" s="1173"/>
      <c r="U4" s="1173"/>
      <c r="V4" s="1173"/>
      <c r="W4" s="1173"/>
      <c r="X4" s="1173"/>
      <c r="Y4" s="1173"/>
      <c r="Z4" s="1173"/>
      <c r="AA4" s="1174"/>
      <c r="AB4" s="732"/>
      <c r="AC4" s="733"/>
    </row>
    <row r="5" spans="2:29" s="155" customFormat="1" ht="30.75" customHeight="1" thickBot="1">
      <c r="B5" s="1166"/>
      <c r="C5" s="1167"/>
      <c r="D5" s="1167"/>
      <c r="E5" s="1168"/>
      <c r="F5" s="1175"/>
      <c r="G5" s="1176"/>
      <c r="H5" s="1176"/>
      <c r="I5" s="1176"/>
      <c r="J5" s="1176"/>
      <c r="K5" s="1176"/>
      <c r="L5" s="1176"/>
      <c r="M5" s="1176"/>
      <c r="N5" s="1176"/>
      <c r="O5" s="1176"/>
      <c r="P5" s="1176"/>
      <c r="Q5" s="1176"/>
      <c r="R5" s="1176"/>
      <c r="S5" s="1176"/>
      <c r="T5" s="1176"/>
      <c r="U5" s="1176"/>
      <c r="V5" s="1176"/>
      <c r="W5" s="1176"/>
      <c r="X5" s="1176"/>
      <c r="Y5" s="1176"/>
      <c r="Z5" s="1176"/>
      <c r="AA5" s="1177"/>
      <c r="AB5" s="734"/>
      <c r="AC5" s="736"/>
    </row>
    <row r="6" spans="2:29" ht="18" customHeight="1"/>
    <row r="7" spans="2:29" ht="17.25" customHeight="1"/>
    <row r="50" ht="7.5" customHeight="1"/>
  </sheetData>
  <mergeCells count="3">
    <mergeCell ref="B2:E5"/>
    <mergeCell ref="AB2:AC5"/>
    <mergeCell ref="F2:AA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24A03-CECD-464C-AC6F-A41ADCF0046A}">
  <sheetPr>
    <tabColor theme="9" tint="0.39997558519241921"/>
  </sheetPr>
  <dimension ref="A1:I60"/>
  <sheetViews>
    <sheetView view="pageBreakPreview" zoomScale="90" zoomScaleNormal="100" zoomScaleSheetLayoutView="90" workbookViewId="0">
      <selection activeCell="C1" sqref="C1:G1"/>
    </sheetView>
  </sheetViews>
  <sheetFormatPr baseColWidth="10" defaultColWidth="11.42578125" defaultRowHeight="15"/>
  <cols>
    <col min="1" max="1" width="4.140625" customWidth="1"/>
    <col min="2" max="8" width="24.28515625" customWidth="1"/>
    <col min="9" max="9" width="3.42578125" customWidth="1"/>
  </cols>
  <sheetData>
    <row r="1" spans="1:9" ht="74.25" customHeight="1">
      <c r="A1" s="698" t="s">
        <v>1091</v>
      </c>
      <c r="B1" s="698"/>
      <c r="C1" s="699" t="s">
        <v>0</v>
      </c>
      <c r="D1" s="699"/>
      <c r="E1" s="699"/>
      <c r="F1" s="699"/>
      <c r="G1" s="699"/>
      <c r="H1" s="700"/>
      <c r="I1" s="700"/>
    </row>
    <row r="2" spans="1:9" ht="12.75" customHeight="1">
      <c r="A2" s="701"/>
      <c r="B2" s="701"/>
      <c r="C2" s="701"/>
      <c r="D2" s="701"/>
      <c r="E2" s="701"/>
      <c r="F2" s="701"/>
      <c r="G2" s="701"/>
      <c r="H2" s="701"/>
      <c r="I2" s="701"/>
    </row>
    <row r="3" spans="1:9" ht="29.25" customHeight="1">
      <c r="A3" s="703"/>
      <c r="B3" s="708" t="s">
        <v>1</v>
      </c>
      <c r="C3" s="708"/>
      <c r="D3" s="708"/>
      <c r="E3" s="708"/>
      <c r="F3" s="708"/>
      <c r="G3" s="708"/>
      <c r="H3" s="708"/>
      <c r="I3" s="705"/>
    </row>
    <row r="4" spans="1:9" ht="12" customHeight="1">
      <c r="A4" s="704"/>
      <c r="B4" s="707"/>
      <c r="C4" s="707"/>
      <c r="D4" s="707"/>
      <c r="E4" s="707"/>
      <c r="F4" s="707"/>
      <c r="G4" s="707"/>
      <c r="H4" s="707"/>
      <c r="I4" s="706"/>
    </row>
    <row r="5" spans="1:9" ht="47.25" customHeight="1">
      <c r="A5" s="704"/>
      <c r="B5" s="709" t="s">
        <v>2</v>
      </c>
      <c r="C5" s="710"/>
      <c r="D5" s="710"/>
      <c r="E5" s="710"/>
      <c r="F5" s="710"/>
      <c r="G5" s="710"/>
      <c r="H5" s="710"/>
      <c r="I5" s="706"/>
    </row>
    <row r="6" spans="1:9" ht="53.25" customHeight="1">
      <c r="A6" s="702"/>
      <c r="B6" s="711" t="s">
        <v>3</v>
      </c>
      <c r="C6" s="712"/>
      <c r="D6" s="712"/>
      <c r="E6" s="712"/>
      <c r="F6" s="712"/>
      <c r="G6" s="712"/>
      <c r="H6" s="712"/>
      <c r="I6" s="702"/>
    </row>
    <row r="7" spans="1:9" ht="329.25" customHeight="1">
      <c r="A7" s="702"/>
      <c r="B7" s="702"/>
      <c r="C7" s="702"/>
      <c r="D7" s="702"/>
      <c r="E7" s="702"/>
      <c r="F7" s="702"/>
      <c r="G7" s="702"/>
      <c r="H7" s="702"/>
      <c r="I7" s="702"/>
    </row>
    <row r="8" spans="1:9" ht="329.25" customHeight="1">
      <c r="A8" s="702"/>
      <c r="B8" s="702"/>
      <c r="C8" s="702"/>
      <c r="D8" s="702"/>
      <c r="E8" s="702"/>
      <c r="F8" s="702"/>
      <c r="G8" s="702"/>
      <c r="H8" s="702"/>
      <c r="I8" s="702"/>
    </row>
    <row r="9" spans="1:9" ht="329.25" customHeight="1">
      <c r="A9" s="702"/>
      <c r="B9" s="702"/>
      <c r="C9" s="702"/>
      <c r="D9" s="702"/>
      <c r="E9" s="702"/>
      <c r="F9" s="702"/>
      <c r="G9" s="702"/>
      <c r="H9" s="702"/>
      <c r="I9" s="413"/>
    </row>
    <row r="10" spans="1:9">
      <c r="A10" s="702"/>
      <c r="B10" s="702"/>
      <c r="C10" s="702"/>
      <c r="D10" s="702"/>
      <c r="E10" s="702"/>
      <c r="F10" s="702"/>
      <c r="G10" s="702"/>
      <c r="H10" s="702"/>
      <c r="I10" s="702"/>
    </row>
    <row r="11" spans="1:9">
      <c r="A11" s="702"/>
      <c r="B11" s="702"/>
      <c r="C11" s="702"/>
      <c r="D11" s="702"/>
      <c r="E11" s="702"/>
      <c r="F11" s="702"/>
      <c r="G11" s="702"/>
      <c r="H11" s="702"/>
      <c r="I11" s="702"/>
    </row>
    <row r="12" spans="1:9">
      <c r="A12" s="702"/>
      <c r="B12" s="702"/>
      <c r="C12" s="702"/>
      <c r="D12" s="702"/>
      <c r="E12" s="702"/>
      <c r="F12" s="702"/>
      <c r="G12" s="702"/>
      <c r="H12" s="702"/>
      <c r="I12" s="702"/>
    </row>
    <row r="13" spans="1:9">
      <c r="A13" s="702"/>
      <c r="B13" s="702"/>
      <c r="C13" s="702"/>
      <c r="D13" s="702"/>
      <c r="E13" s="702"/>
      <c r="F13" s="702"/>
      <c r="G13" s="702"/>
      <c r="H13" s="702"/>
      <c r="I13" s="702"/>
    </row>
    <row r="14" spans="1:9">
      <c r="A14" s="702"/>
      <c r="B14" s="702"/>
      <c r="C14" s="702"/>
      <c r="D14" s="702"/>
      <c r="E14" s="702"/>
      <c r="F14" s="702"/>
      <c r="G14" s="702"/>
      <c r="H14" s="702"/>
      <c r="I14" s="702"/>
    </row>
    <row r="15" spans="1:9">
      <c r="A15" s="702"/>
      <c r="B15" s="702"/>
      <c r="C15" s="702"/>
      <c r="D15" s="702"/>
      <c r="E15" s="702"/>
      <c r="F15" s="702"/>
      <c r="G15" s="702"/>
      <c r="H15" s="702"/>
      <c r="I15" s="702"/>
    </row>
    <row r="16" spans="1:9">
      <c r="A16" s="702"/>
      <c r="B16" s="702"/>
      <c r="C16" s="702"/>
      <c r="D16" s="702"/>
      <c r="E16" s="702"/>
      <c r="F16" s="702"/>
      <c r="G16" s="702"/>
      <c r="H16" s="702"/>
      <c r="I16" s="702"/>
    </row>
    <row r="17" spans="1:9">
      <c r="A17" s="702"/>
      <c r="B17" s="702"/>
      <c r="C17" s="702"/>
      <c r="D17" s="702"/>
      <c r="E17" s="702"/>
      <c r="F17" s="702"/>
      <c r="G17" s="702"/>
      <c r="H17" s="702"/>
      <c r="I17" s="702"/>
    </row>
    <row r="18" spans="1:9">
      <c r="A18" s="702"/>
      <c r="B18" s="702"/>
      <c r="C18" s="702"/>
      <c r="D18" s="702"/>
      <c r="E18" s="702"/>
      <c r="F18" s="702"/>
      <c r="G18" s="702"/>
      <c r="H18" s="702"/>
      <c r="I18" s="702"/>
    </row>
    <row r="19" spans="1:9">
      <c r="A19" s="702"/>
      <c r="B19" s="702"/>
      <c r="C19" s="702"/>
      <c r="D19" s="702"/>
      <c r="E19" s="702"/>
      <c r="F19" s="702"/>
      <c r="G19" s="702"/>
      <c r="H19" s="702"/>
      <c r="I19" s="702"/>
    </row>
    <row r="20" spans="1:9">
      <c r="A20" s="702"/>
      <c r="B20" s="702"/>
      <c r="C20" s="702"/>
      <c r="D20" s="702"/>
      <c r="E20" s="702"/>
      <c r="F20" s="702"/>
      <c r="G20" s="702"/>
      <c r="H20" s="702"/>
      <c r="I20" s="702"/>
    </row>
    <row r="21" spans="1:9">
      <c r="A21" s="702"/>
      <c r="B21" s="702"/>
      <c r="C21" s="702"/>
      <c r="D21" s="702"/>
      <c r="E21" s="702"/>
      <c r="F21" s="702"/>
      <c r="G21" s="702"/>
      <c r="H21" s="702"/>
      <c r="I21" s="702"/>
    </row>
    <row r="22" spans="1:9">
      <c r="A22" s="702"/>
      <c r="B22" s="702"/>
      <c r="C22" s="702"/>
      <c r="D22" s="702"/>
      <c r="E22" s="702"/>
      <c r="F22" s="702"/>
      <c r="G22" s="702"/>
      <c r="H22" s="702"/>
      <c r="I22" s="702"/>
    </row>
    <row r="23" spans="1:9">
      <c r="A23" s="702"/>
      <c r="B23" s="702"/>
      <c r="C23" s="702"/>
      <c r="D23" s="702"/>
      <c r="E23" s="702"/>
      <c r="F23" s="702"/>
      <c r="G23" s="702"/>
      <c r="H23" s="702"/>
      <c r="I23" s="702"/>
    </row>
    <row r="24" spans="1:9">
      <c r="A24" s="702"/>
      <c r="B24" s="702"/>
      <c r="C24" s="702"/>
      <c r="D24" s="702"/>
      <c r="E24" s="702"/>
      <c r="F24" s="702"/>
      <c r="G24" s="702"/>
      <c r="H24" s="702"/>
      <c r="I24" s="702"/>
    </row>
    <row r="25" spans="1:9">
      <c r="A25" s="702"/>
      <c r="B25" s="702"/>
      <c r="C25" s="702"/>
      <c r="D25" s="702"/>
      <c r="E25" s="702"/>
      <c r="F25" s="702"/>
      <c r="G25" s="702"/>
      <c r="H25" s="702"/>
      <c r="I25" s="702"/>
    </row>
    <row r="26" spans="1:9">
      <c r="A26" s="702"/>
      <c r="B26" s="702"/>
      <c r="C26" s="702"/>
      <c r="D26" s="702"/>
      <c r="E26" s="702"/>
      <c r="F26" s="702"/>
      <c r="G26" s="702"/>
      <c r="H26" s="702"/>
      <c r="I26" s="702"/>
    </row>
    <row r="27" spans="1:9">
      <c r="A27" s="702"/>
      <c r="B27" s="702"/>
      <c r="C27" s="702"/>
      <c r="D27" s="702"/>
      <c r="E27" s="702"/>
      <c r="F27" s="702"/>
      <c r="G27" s="702"/>
      <c r="H27" s="702"/>
      <c r="I27" s="702"/>
    </row>
    <row r="28" spans="1:9">
      <c r="A28" s="702"/>
      <c r="B28" s="702"/>
      <c r="C28" s="702"/>
      <c r="D28" s="702"/>
      <c r="E28" s="702"/>
      <c r="F28" s="702"/>
      <c r="G28" s="702"/>
      <c r="H28" s="702"/>
      <c r="I28" s="702"/>
    </row>
    <row r="29" spans="1:9">
      <c r="A29" s="702"/>
      <c r="B29" s="702"/>
      <c r="C29" s="702"/>
      <c r="D29" s="702"/>
      <c r="E29" s="702"/>
      <c r="F29" s="702"/>
      <c r="G29" s="702"/>
      <c r="H29" s="702"/>
      <c r="I29" s="702"/>
    </row>
    <row r="30" spans="1:9">
      <c r="A30" s="702"/>
      <c r="B30" s="702"/>
      <c r="C30" s="702"/>
      <c r="D30" s="702"/>
      <c r="E30" s="702"/>
      <c r="F30" s="702"/>
      <c r="G30" s="702"/>
      <c r="H30" s="702"/>
      <c r="I30" s="702"/>
    </row>
    <row r="31" spans="1:9">
      <c r="A31" s="702"/>
      <c r="B31" s="702"/>
      <c r="C31" s="702"/>
      <c r="D31" s="702"/>
      <c r="E31" s="702"/>
      <c r="F31" s="702"/>
      <c r="G31" s="702"/>
      <c r="H31" s="702"/>
      <c r="I31" s="702"/>
    </row>
    <row r="32" spans="1:9">
      <c r="A32" s="702"/>
      <c r="B32" s="702"/>
      <c r="C32" s="702"/>
      <c r="D32" s="702"/>
      <c r="E32" s="702"/>
      <c r="F32" s="702"/>
      <c r="G32" s="702"/>
      <c r="H32" s="702"/>
      <c r="I32" s="702"/>
    </row>
    <row r="33" spans="1:9">
      <c r="A33" s="702"/>
      <c r="B33" s="702"/>
      <c r="C33" s="702"/>
      <c r="D33" s="702"/>
      <c r="E33" s="702"/>
      <c r="F33" s="702"/>
      <c r="G33" s="702"/>
      <c r="H33" s="702"/>
      <c r="I33" s="702"/>
    </row>
    <row r="34" spans="1:9">
      <c r="A34" s="702"/>
      <c r="B34" s="702"/>
      <c r="C34" s="702"/>
      <c r="D34" s="702"/>
      <c r="E34" s="702"/>
      <c r="F34" s="702"/>
      <c r="G34" s="702"/>
      <c r="H34" s="702"/>
      <c r="I34" s="702"/>
    </row>
    <row r="35" spans="1:9">
      <c r="A35" s="702"/>
      <c r="B35" s="702"/>
      <c r="C35" s="702"/>
      <c r="D35" s="702"/>
      <c r="E35" s="702"/>
      <c r="F35" s="702"/>
      <c r="G35" s="702"/>
      <c r="H35" s="702"/>
      <c r="I35" s="702"/>
    </row>
    <row r="36" spans="1:9">
      <c r="A36" s="702"/>
      <c r="B36" s="702"/>
      <c r="C36" s="702"/>
      <c r="D36" s="702"/>
      <c r="E36" s="702"/>
      <c r="F36" s="702"/>
      <c r="G36" s="702"/>
      <c r="H36" s="702"/>
      <c r="I36" s="702"/>
    </row>
    <row r="37" spans="1:9">
      <c r="A37" s="702"/>
      <c r="B37" s="702"/>
      <c r="C37" s="702"/>
      <c r="D37" s="702"/>
      <c r="E37" s="702"/>
      <c r="F37" s="702"/>
      <c r="G37" s="702"/>
      <c r="H37" s="702"/>
      <c r="I37" s="702"/>
    </row>
    <row r="38" spans="1:9">
      <c r="A38" s="702"/>
      <c r="B38" s="702"/>
      <c r="C38" s="702"/>
      <c r="D38" s="702"/>
      <c r="E38" s="702"/>
      <c r="F38" s="702"/>
      <c r="G38" s="702"/>
      <c r="H38" s="702"/>
      <c r="I38" s="702"/>
    </row>
    <row r="39" spans="1:9">
      <c r="A39" s="702"/>
      <c r="B39" s="702"/>
      <c r="C39" s="702"/>
      <c r="D39" s="702"/>
      <c r="E39" s="702"/>
      <c r="F39" s="702"/>
      <c r="G39" s="702"/>
      <c r="H39" s="702"/>
      <c r="I39" s="702"/>
    </row>
    <row r="40" spans="1:9">
      <c r="A40" s="702"/>
      <c r="B40" s="702"/>
      <c r="C40" s="702"/>
      <c r="D40" s="702"/>
      <c r="E40" s="702"/>
      <c r="F40" s="702"/>
      <c r="G40" s="702"/>
      <c r="H40" s="702"/>
      <c r="I40" s="702"/>
    </row>
    <row r="41" spans="1:9">
      <c r="A41" s="702"/>
      <c r="B41" s="702"/>
      <c r="C41" s="702"/>
      <c r="D41" s="702"/>
      <c r="E41" s="702"/>
      <c r="F41" s="702"/>
      <c r="G41" s="702"/>
      <c r="H41" s="702"/>
      <c r="I41" s="702"/>
    </row>
    <row r="42" spans="1:9">
      <c r="A42" s="702"/>
      <c r="B42" s="702"/>
      <c r="C42" s="702"/>
      <c r="D42" s="702"/>
      <c r="E42" s="702"/>
      <c r="F42" s="702"/>
      <c r="G42" s="702"/>
      <c r="H42" s="702"/>
      <c r="I42" s="702"/>
    </row>
    <row r="43" spans="1:9">
      <c r="A43" s="702"/>
      <c r="B43" s="702"/>
      <c r="C43" s="702"/>
      <c r="D43" s="702"/>
      <c r="E43" s="702"/>
      <c r="F43" s="702"/>
      <c r="G43" s="702"/>
      <c r="H43" s="702"/>
      <c r="I43" s="702"/>
    </row>
    <row r="44" spans="1:9">
      <c r="A44" s="702"/>
      <c r="B44" s="702"/>
      <c r="C44" s="702"/>
      <c r="D44" s="702"/>
      <c r="E44" s="702"/>
      <c r="F44" s="702"/>
      <c r="G44" s="702"/>
      <c r="H44" s="702"/>
      <c r="I44" s="702"/>
    </row>
    <row r="45" spans="1:9">
      <c r="A45" s="702"/>
      <c r="B45" s="702"/>
      <c r="C45" s="702"/>
      <c r="D45" s="702"/>
      <c r="E45" s="702"/>
      <c r="F45" s="702"/>
      <c r="G45" s="702"/>
      <c r="H45" s="702"/>
      <c r="I45" s="702"/>
    </row>
    <row r="46" spans="1:9">
      <c r="A46" s="702"/>
      <c r="B46" s="702"/>
      <c r="C46" s="702"/>
      <c r="D46" s="702"/>
      <c r="E46" s="702"/>
      <c r="F46" s="702"/>
      <c r="G46" s="702"/>
      <c r="H46" s="702"/>
      <c r="I46" s="702"/>
    </row>
    <row r="47" spans="1:9">
      <c r="A47" s="702"/>
      <c r="B47" s="702"/>
      <c r="C47" s="702"/>
      <c r="D47" s="702"/>
      <c r="E47" s="702"/>
      <c r="F47" s="702"/>
      <c r="G47" s="702"/>
      <c r="H47" s="702"/>
      <c r="I47" s="702"/>
    </row>
    <row r="48" spans="1:9">
      <c r="A48" s="702"/>
      <c r="B48" s="702"/>
      <c r="C48" s="702"/>
      <c r="D48" s="702"/>
      <c r="E48" s="702"/>
      <c r="F48" s="702"/>
      <c r="G48" s="702"/>
      <c r="H48" s="702"/>
      <c r="I48" s="702"/>
    </row>
    <row r="49" spans="1:9">
      <c r="A49" s="702"/>
      <c r="B49" s="702"/>
      <c r="C49" s="702"/>
      <c r="D49" s="702"/>
      <c r="E49" s="702"/>
      <c r="F49" s="702"/>
      <c r="G49" s="702"/>
      <c r="H49" s="702"/>
      <c r="I49" s="702"/>
    </row>
    <row r="50" spans="1:9">
      <c r="A50" s="702"/>
      <c r="B50" s="702"/>
      <c r="C50" s="702"/>
      <c r="D50" s="702"/>
      <c r="E50" s="702"/>
      <c r="F50" s="702"/>
      <c r="G50" s="702"/>
      <c r="H50" s="702"/>
      <c r="I50" s="702"/>
    </row>
    <row r="51" spans="1:9">
      <c r="A51" s="702"/>
      <c r="B51" s="702"/>
      <c r="C51" s="702"/>
      <c r="D51" s="702"/>
      <c r="E51" s="702"/>
      <c r="F51" s="702"/>
      <c r="G51" s="702"/>
      <c r="H51" s="702"/>
      <c r="I51" s="702"/>
    </row>
    <row r="52" spans="1:9">
      <c r="A52" s="702"/>
      <c r="B52" s="702"/>
      <c r="C52" s="702"/>
      <c r="D52" s="702"/>
      <c r="E52" s="702"/>
      <c r="F52" s="702"/>
      <c r="G52" s="702"/>
      <c r="H52" s="702"/>
      <c r="I52" s="702"/>
    </row>
    <row r="53" spans="1:9">
      <c r="A53" s="702"/>
      <c r="B53" s="702"/>
      <c r="C53" s="702"/>
      <c r="D53" s="702"/>
      <c r="E53" s="702"/>
      <c r="F53" s="702"/>
      <c r="G53" s="702"/>
      <c r="H53" s="702"/>
      <c r="I53" s="702"/>
    </row>
    <row r="54" spans="1:9">
      <c r="A54" s="702"/>
      <c r="B54" s="702"/>
      <c r="C54" s="702"/>
      <c r="D54" s="702"/>
      <c r="E54" s="702"/>
      <c r="F54" s="702"/>
      <c r="G54" s="702"/>
      <c r="H54" s="702"/>
      <c r="I54" s="702"/>
    </row>
    <row r="55" spans="1:9">
      <c r="A55" s="702"/>
      <c r="B55" s="702"/>
      <c r="C55" s="702"/>
      <c r="D55" s="702"/>
      <c r="E55" s="702"/>
      <c r="F55" s="702"/>
      <c r="G55" s="702"/>
      <c r="H55" s="702"/>
      <c r="I55" s="702"/>
    </row>
    <row r="56" spans="1:9">
      <c r="A56" s="702"/>
      <c r="B56" s="702"/>
      <c r="C56" s="702"/>
      <c r="D56" s="702"/>
      <c r="E56" s="702"/>
      <c r="F56" s="702"/>
      <c r="G56" s="702"/>
      <c r="H56" s="702"/>
      <c r="I56" s="702"/>
    </row>
    <row r="57" spans="1:9">
      <c r="A57" s="702"/>
      <c r="B57" s="702"/>
      <c r="C57" s="702"/>
      <c r="D57" s="702"/>
      <c r="E57" s="702"/>
      <c r="F57" s="702"/>
      <c r="G57" s="702"/>
      <c r="H57" s="702"/>
      <c r="I57" s="702"/>
    </row>
    <row r="58" spans="1:9">
      <c r="A58" s="702"/>
      <c r="B58" s="702"/>
      <c r="C58" s="702"/>
      <c r="D58" s="702"/>
      <c r="E58" s="702"/>
      <c r="F58" s="702"/>
      <c r="G58" s="702"/>
      <c r="H58" s="702"/>
      <c r="I58" s="702"/>
    </row>
    <row r="59" spans="1:9">
      <c r="A59" s="702"/>
      <c r="B59" s="702"/>
      <c r="C59" s="702"/>
      <c r="D59" s="702"/>
      <c r="E59" s="702"/>
      <c r="F59" s="702"/>
      <c r="G59" s="702"/>
      <c r="H59" s="702"/>
      <c r="I59" s="702"/>
    </row>
    <row r="60" spans="1:9">
      <c r="A60" s="702"/>
      <c r="B60" s="702"/>
      <c r="C60" s="702"/>
      <c r="D60" s="702"/>
      <c r="E60" s="702"/>
      <c r="F60" s="702"/>
      <c r="G60" s="702"/>
      <c r="H60" s="702"/>
      <c r="I60" s="702"/>
    </row>
  </sheetData>
  <mergeCells count="14">
    <mergeCell ref="A1:B1"/>
    <mergeCell ref="C1:G1"/>
    <mergeCell ref="H1:I1"/>
    <mergeCell ref="A2:I2"/>
    <mergeCell ref="B10:I60"/>
    <mergeCell ref="A3:A60"/>
    <mergeCell ref="I3:I8"/>
    <mergeCell ref="B4:H4"/>
    <mergeCell ref="B7:H7"/>
    <mergeCell ref="B8:H8"/>
    <mergeCell ref="B9:H9"/>
    <mergeCell ref="B3:H3"/>
    <mergeCell ref="B5:H5"/>
    <mergeCell ref="B6:H6"/>
  </mergeCells>
  <pageMargins left="0.7" right="0.7" top="0.75" bottom="0.75" header="0.3" footer="0.3"/>
  <pageSetup scale="49" orientation="portrait" r:id="rId1"/>
  <rowBreaks count="1" manualBreakCount="1">
    <brk id="21" max="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EAF51-E9FA-42B9-8C9F-3E1DDE0687CC}">
  <sheetPr codeName="Hoja73">
    <tabColor theme="9" tint="0.39997558519241921"/>
    <pageSetUpPr fitToPage="1"/>
  </sheetPr>
  <dimension ref="A1:CN137"/>
  <sheetViews>
    <sheetView showGridLines="0" view="pageBreakPreview" zoomScale="40" zoomScaleNormal="50" zoomScaleSheetLayoutView="40" zoomScalePageLayoutView="10" workbookViewId="0">
      <selection activeCell="G3" sqref="G3:AY6"/>
    </sheetView>
  </sheetViews>
  <sheetFormatPr baseColWidth="10" defaultColWidth="10.7109375" defaultRowHeight="12.75"/>
  <cols>
    <col min="1" max="1" width="1.140625" style="422" customWidth="1"/>
    <col min="2" max="2" width="1.85546875" style="423" customWidth="1"/>
    <col min="3" max="3" width="1.140625" style="422" customWidth="1"/>
    <col min="4" max="4" width="42.42578125" style="422" customWidth="1"/>
    <col min="5" max="5" width="36.7109375" style="422" customWidth="1"/>
    <col min="6" max="6" width="12" style="422" customWidth="1"/>
    <col min="7" max="7" width="28" style="422" customWidth="1"/>
    <col min="8" max="8" width="31.28515625" style="422" customWidth="1"/>
    <col min="9" max="9" width="28.85546875" style="422" customWidth="1"/>
    <col min="10" max="10" width="29.140625" style="422" customWidth="1"/>
    <col min="11" max="12" width="21.28515625" style="422" customWidth="1"/>
    <col min="13" max="13" width="19.28515625" style="422" customWidth="1"/>
    <col min="14" max="14" width="1.28515625" style="422" customWidth="1"/>
    <col min="15" max="15" width="14.42578125" style="422" customWidth="1"/>
    <col min="16" max="16" width="4.7109375" style="424" customWidth="1"/>
    <col min="17" max="17" width="5.28515625" style="424" customWidth="1"/>
    <col min="18" max="18" width="5.42578125" style="424" customWidth="1"/>
    <col min="19" max="20" width="5" style="424" customWidth="1"/>
    <col min="21" max="21" width="5.42578125" style="424" customWidth="1"/>
    <col min="22" max="22" width="4.85546875" style="424" bestFit="1" customWidth="1"/>
    <col min="23" max="23" width="6.140625" style="424" customWidth="1"/>
    <col min="24" max="24" width="5.85546875" style="424" customWidth="1"/>
    <col min="25" max="25" width="4.85546875" style="424" bestFit="1" customWidth="1"/>
    <col min="26" max="26" width="5.28515625" style="424" customWidth="1"/>
    <col min="27" max="27" width="5.85546875" style="424" customWidth="1"/>
    <col min="28" max="33" width="5.28515625" style="424" customWidth="1"/>
    <col min="34" max="34" width="6" style="424" customWidth="1"/>
    <col min="35" max="35" width="6.140625" style="424" customWidth="1"/>
    <col min="36" max="44" width="5.28515625" style="424" customWidth="1"/>
    <col min="45" max="45" width="5.42578125" style="424" customWidth="1"/>
    <col min="46" max="47" width="4.85546875" style="424" bestFit="1" customWidth="1"/>
    <col min="48" max="48" width="5.42578125" style="424" customWidth="1"/>
    <col min="49" max="49" width="5.85546875" style="424" customWidth="1"/>
    <col min="50" max="50" width="7" style="424" customWidth="1"/>
    <col min="51" max="51" width="6.7109375" style="424" customWidth="1"/>
    <col min="52" max="52" width="5.28515625" style="424" customWidth="1"/>
    <col min="53" max="53" width="5" style="424" customWidth="1"/>
    <col min="54" max="54" width="6.140625" style="424" customWidth="1"/>
    <col min="55" max="55" width="5" style="424" customWidth="1"/>
    <col min="56" max="56" width="6.42578125" style="424" customWidth="1"/>
    <col min="57" max="57" width="5.42578125" style="424" customWidth="1"/>
    <col min="58" max="58" width="6.28515625" style="424" customWidth="1"/>
    <col min="59" max="60" width="5" style="424" customWidth="1"/>
    <col min="61" max="61" width="6.42578125" style="424" customWidth="1"/>
    <col min="62" max="62" width="5" style="424" customWidth="1"/>
    <col min="63" max="63" width="6.140625" style="424" customWidth="1"/>
    <col min="64" max="64" width="1" style="423" customWidth="1"/>
    <col min="65" max="262" width="10.7109375" style="422"/>
    <col min="263" max="263" width="23.140625" style="422" customWidth="1"/>
    <col min="264" max="264" width="12.42578125" style="422" customWidth="1"/>
    <col min="265" max="265" width="43.85546875" style="422" customWidth="1"/>
    <col min="266" max="266" width="27.42578125" style="422" customWidth="1"/>
    <col min="267" max="267" width="3.28515625" style="422" customWidth="1"/>
    <col min="268" max="315" width="4.7109375" style="422" customWidth="1"/>
    <col min="316" max="316" width="19.42578125" style="422" customWidth="1"/>
    <col min="317" max="518" width="10.7109375" style="422"/>
    <col min="519" max="519" width="23.140625" style="422" customWidth="1"/>
    <col min="520" max="520" width="12.42578125" style="422" customWidth="1"/>
    <col min="521" max="521" width="43.85546875" style="422" customWidth="1"/>
    <col min="522" max="522" width="27.42578125" style="422" customWidth="1"/>
    <col min="523" max="523" width="3.28515625" style="422" customWidth="1"/>
    <col min="524" max="571" width="4.7109375" style="422" customWidth="1"/>
    <col min="572" max="572" width="19.42578125" style="422" customWidth="1"/>
    <col min="573" max="774" width="10.7109375" style="422"/>
    <col min="775" max="775" width="23.140625" style="422" customWidth="1"/>
    <col min="776" max="776" width="12.42578125" style="422" customWidth="1"/>
    <col min="777" max="777" width="43.85546875" style="422" customWidth="1"/>
    <col min="778" max="778" width="27.42578125" style="422" customWidth="1"/>
    <col min="779" max="779" width="3.28515625" style="422" customWidth="1"/>
    <col min="780" max="827" width="4.7109375" style="422" customWidth="1"/>
    <col min="828" max="828" width="19.42578125" style="422" customWidth="1"/>
    <col min="829" max="1030" width="10.7109375" style="422"/>
    <col min="1031" max="1031" width="23.140625" style="422" customWidth="1"/>
    <col min="1032" max="1032" width="12.42578125" style="422" customWidth="1"/>
    <col min="1033" max="1033" width="43.85546875" style="422" customWidth="1"/>
    <col min="1034" max="1034" width="27.42578125" style="422" customWidth="1"/>
    <col min="1035" max="1035" width="3.28515625" style="422" customWidth="1"/>
    <col min="1036" max="1083" width="4.7109375" style="422" customWidth="1"/>
    <col min="1084" max="1084" width="19.42578125" style="422" customWidth="1"/>
    <col min="1085" max="1286" width="10.7109375" style="422"/>
    <col min="1287" max="1287" width="23.140625" style="422" customWidth="1"/>
    <col min="1288" max="1288" width="12.42578125" style="422" customWidth="1"/>
    <col min="1289" max="1289" width="43.85546875" style="422" customWidth="1"/>
    <col min="1290" max="1290" width="27.42578125" style="422" customWidth="1"/>
    <col min="1291" max="1291" width="3.28515625" style="422" customWidth="1"/>
    <col min="1292" max="1339" width="4.7109375" style="422" customWidth="1"/>
    <col min="1340" max="1340" width="19.42578125" style="422" customWidth="1"/>
    <col min="1341" max="1542" width="10.7109375" style="422"/>
    <col min="1543" max="1543" width="23.140625" style="422" customWidth="1"/>
    <col min="1544" max="1544" width="12.42578125" style="422" customWidth="1"/>
    <col min="1545" max="1545" width="43.85546875" style="422" customWidth="1"/>
    <col min="1546" max="1546" width="27.42578125" style="422" customWidth="1"/>
    <col min="1547" max="1547" width="3.28515625" style="422" customWidth="1"/>
    <col min="1548" max="1595" width="4.7109375" style="422" customWidth="1"/>
    <col min="1596" max="1596" width="19.42578125" style="422" customWidth="1"/>
    <col min="1597" max="1798" width="10.7109375" style="422"/>
    <col min="1799" max="1799" width="23.140625" style="422" customWidth="1"/>
    <col min="1800" max="1800" width="12.42578125" style="422" customWidth="1"/>
    <col min="1801" max="1801" width="43.85546875" style="422" customWidth="1"/>
    <col min="1802" max="1802" width="27.42578125" style="422" customWidth="1"/>
    <col min="1803" max="1803" width="3.28515625" style="422" customWidth="1"/>
    <col min="1804" max="1851" width="4.7109375" style="422" customWidth="1"/>
    <col min="1852" max="1852" width="19.42578125" style="422" customWidth="1"/>
    <col min="1853" max="2054" width="10.7109375" style="422"/>
    <col min="2055" max="2055" width="23.140625" style="422" customWidth="1"/>
    <col min="2056" max="2056" width="12.42578125" style="422" customWidth="1"/>
    <col min="2057" max="2057" width="43.85546875" style="422" customWidth="1"/>
    <col min="2058" max="2058" width="27.42578125" style="422" customWidth="1"/>
    <col min="2059" max="2059" width="3.28515625" style="422" customWidth="1"/>
    <col min="2060" max="2107" width="4.7109375" style="422" customWidth="1"/>
    <col min="2108" max="2108" width="19.42578125" style="422" customWidth="1"/>
    <col min="2109" max="2310" width="10.7109375" style="422"/>
    <col min="2311" max="2311" width="23.140625" style="422" customWidth="1"/>
    <col min="2312" max="2312" width="12.42578125" style="422" customWidth="1"/>
    <col min="2313" max="2313" width="43.85546875" style="422" customWidth="1"/>
    <col min="2314" max="2314" width="27.42578125" style="422" customWidth="1"/>
    <col min="2315" max="2315" width="3.28515625" style="422" customWidth="1"/>
    <col min="2316" max="2363" width="4.7109375" style="422" customWidth="1"/>
    <col min="2364" max="2364" width="19.42578125" style="422" customWidth="1"/>
    <col min="2365" max="2566" width="10.7109375" style="422"/>
    <col min="2567" max="2567" width="23.140625" style="422" customWidth="1"/>
    <col min="2568" max="2568" width="12.42578125" style="422" customWidth="1"/>
    <col min="2569" max="2569" width="43.85546875" style="422" customWidth="1"/>
    <col min="2570" max="2570" width="27.42578125" style="422" customWidth="1"/>
    <col min="2571" max="2571" width="3.28515625" style="422" customWidth="1"/>
    <col min="2572" max="2619" width="4.7109375" style="422" customWidth="1"/>
    <col min="2620" max="2620" width="19.42578125" style="422" customWidth="1"/>
    <col min="2621" max="2822" width="10.7109375" style="422"/>
    <col min="2823" max="2823" width="23.140625" style="422" customWidth="1"/>
    <col min="2824" max="2824" width="12.42578125" style="422" customWidth="1"/>
    <col min="2825" max="2825" width="43.85546875" style="422" customWidth="1"/>
    <col min="2826" max="2826" width="27.42578125" style="422" customWidth="1"/>
    <col min="2827" max="2827" width="3.28515625" style="422" customWidth="1"/>
    <col min="2828" max="2875" width="4.7109375" style="422" customWidth="1"/>
    <col min="2876" max="2876" width="19.42578125" style="422" customWidth="1"/>
    <col min="2877" max="3078" width="10.7109375" style="422"/>
    <col min="3079" max="3079" width="23.140625" style="422" customWidth="1"/>
    <col min="3080" max="3080" width="12.42578125" style="422" customWidth="1"/>
    <col min="3081" max="3081" width="43.85546875" style="422" customWidth="1"/>
    <col min="3082" max="3082" width="27.42578125" style="422" customWidth="1"/>
    <col min="3083" max="3083" width="3.28515625" style="422" customWidth="1"/>
    <col min="3084" max="3131" width="4.7109375" style="422" customWidth="1"/>
    <col min="3132" max="3132" width="19.42578125" style="422" customWidth="1"/>
    <col min="3133" max="3334" width="10.7109375" style="422"/>
    <col min="3335" max="3335" width="23.140625" style="422" customWidth="1"/>
    <col min="3336" max="3336" width="12.42578125" style="422" customWidth="1"/>
    <col min="3337" max="3337" width="43.85546875" style="422" customWidth="1"/>
    <col min="3338" max="3338" width="27.42578125" style="422" customWidth="1"/>
    <col min="3339" max="3339" width="3.28515625" style="422" customWidth="1"/>
    <col min="3340" max="3387" width="4.7109375" style="422" customWidth="1"/>
    <col min="3388" max="3388" width="19.42578125" style="422" customWidth="1"/>
    <col min="3389" max="3590" width="10.7109375" style="422"/>
    <col min="3591" max="3591" width="23.140625" style="422" customWidth="1"/>
    <col min="3592" max="3592" width="12.42578125" style="422" customWidth="1"/>
    <col min="3593" max="3593" width="43.85546875" style="422" customWidth="1"/>
    <col min="3594" max="3594" width="27.42578125" style="422" customWidth="1"/>
    <col min="3595" max="3595" width="3.28515625" style="422" customWidth="1"/>
    <col min="3596" max="3643" width="4.7109375" style="422" customWidth="1"/>
    <col min="3644" max="3644" width="19.42578125" style="422" customWidth="1"/>
    <col min="3645" max="3846" width="10.7109375" style="422"/>
    <col min="3847" max="3847" width="23.140625" style="422" customWidth="1"/>
    <col min="3848" max="3848" width="12.42578125" style="422" customWidth="1"/>
    <col min="3849" max="3849" width="43.85546875" style="422" customWidth="1"/>
    <col min="3850" max="3850" width="27.42578125" style="422" customWidth="1"/>
    <col min="3851" max="3851" width="3.28515625" style="422" customWidth="1"/>
    <col min="3852" max="3899" width="4.7109375" style="422" customWidth="1"/>
    <col min="3900" max="3900" width="19.42578125" style="422" customWidth="1"/>
    <col min="3901" max="4102" width="10.7109375" style="422"/>
    <col min="4103" max="4103" width="23.140625" style="422" customWidth="1"/>
    <col min="4104" max="4104" width="12.42578125" style="422" customWidth="1"/>
    <col min="4105" max="4105" width="43.85546875" style="422" customWidth="1"/>
    <col min="4106" max="4106" width="27.42578125" style="422" customWidth="1"/>
    <col min="4107" max="4107" width="3.28515625" style="422" customWidth="1"/>
    <col min="4108" max="4155" width="4.7109375" style="422" customWidth="1"/>
    <col min="4156" max="4156" width="19.42578125" style="422" customWidth="1"/>
    <col min="4157" max="4358" width="10.7109375" style="422"/>
    <col min="4359" max="4359" width="23.140625" style="422" customWidth="1"/>
    <col min="4360" max="4360" width="12.42578125" style="422" customWidth="1"/>
    <col min="4361" max="4361" width="43.85546875" style="422" customWidth="1"/>
    <col min="4362" max="4362" width="27.42578125" style="422" customWidth="1"/>
    <col min="4363" max="4363" width="3.28515625" style="422" customWidth="1"/>
    <col min="4364" max="4411" width="4.7109375" style="422" customWidth="1"/>
    <col min="4412" max="4412" width="19.42578125" style="422" customWidth="1"/>
    <col min="4413" max="4614" width="10.7109375" style="422"/>
    <col min="4615" max="4615" width="23.140625" style="422" customWidth="1"/>
    <col min="4616" max="4616" width="12.42578125" style="422" customWidth="1"/>
    <col min="4617" max="4617" width="43.85546875" style="422" customWidth="1"/>
    <col min="4618" max="4618" width="27.42578125" style="422" customWidth="1"/>
    <col min="4619" max="4619" width="3.28515625" style="422" customWidth="1"/>
    <col min="4620" max="4667" width="4.7109375" style="422" customWidth="1"/>
    <col min="4668" max="4668" width="19.42578125" style="422" customWidth="1"/>
    <col min="4669" max="4870" width="10.7109375" style="422"/>
    <col min="4871" max="4871" width="23.140625" style="422" customWidth="1"/>
    <col min="4872" max="4872" width="12.42578125" style="422" customWidth="1"/>
    <col min="4873" max="4873" width="43.85546875" style="422" customWidth="1"/>
    <col min="4874" max="4874" width="27.42578125" style="422" customWidth="1"/>
    <col min="4875" max="4875" width="3.28515625" style="422" customWidth="1"/>
    <col min="4876" max="4923" width="4.7109375" style="422" customWidth="1"/>
    <col min="4924" max="4924" width="19.42578125" style="422" customWidth="1"/>
    <col min="4925" max="5126" width="10.7109375" style="422"/>
    <col min="5127" max="5127" width="23.140625" style="422" customWidth="1"/>
    <col min="5128" max="5128" width="12.42578125" style="422" customWidth="1"/>
    <col min="5129" max="5129" width="43.85546875" style="422" customWidth="1"/>
    <col min="5130" max="5130" width="27.42578125" style="422" customWidth="1"/>
    <col min="5131" max="5131" width="3.28515625" style="422" customWidth="1"/>
    <col min="5132" max="5179" width="4.7109375" style="422" customWidth="1"/>
    <col min="5180" max="5180" width="19.42578125" style="422" customWidth="1"/>
    <col min="5181" max="5382" width="10.7109375" style="422"/>
    <col min="5383" max="5383" width="23.140625" style="422" customWidth="1"/>
    <col min="5384" max="5384" width="12.42578125" style="422" customWidth="1"/>
    <col min="5385" max="5385" width="43.85546875" style="422" customWidth="1"/>
    <col min="5386" max="5386" width="27.42578125" style="422" customWidth="1"/>
    <col min="5387" max="5387" width="3.28515625" style="422" customWidth="1"/>
    <col min="5388" max="5435" width="4.7109375" style="422" customWidth="1"/>
    <col min="5436" max="5436" width="19.42578125" style="422" customWidth="1"/>
    <col min="5437" max="5638" width="10.7109375" style="422"/>
    <col min="5639" max="5639" width="23.140625" style="422" customWidth="1"/>
    <col min="5640" max="5640" width="12.42578125" style="422" customWidth="1"/>
    <col min="5641" max="5641" width="43.85546875" style="422" customWidth="1"/>
    <col min="5642" max="5642" width="27.42578125" style="422" customWidth="1"/>
    <col min="5643" max="5643" width="3.28515625" style="422" customWidth="1"/>
    <col min="5644" max="5691" width="4.7109375" style="422" customWidth="1"/>
    <col min="5692" max="5692" width="19.42578125" style="422" customWidth="1"/>
    <col min="5693" max="5894" width="10.7109375" style="422"/>
    <col min="5895" max="5895" width="23.140625" style="422" customWidth="1"/>
    <col min="5896" max="5896" width="12.42578125" style="422" customWidth="1"/>
    <col min="5897" max="5897" width="43.85546875" style="422" customWidth="1"/>
    <col min="5898" max="5898" width="27.42578125" style="422" customWidth="1"/>
    <col min="5899" max="5899" width="3.28515625" style="422" customWidth="1"/>
    <col min="5900" max="5947" width="4.7109375" style="422" customWidth="1"/>
    <col min="5948" max="5948" width="19.42578125" style="422" customWidth="1"/>
    <col min="5949" max="6150" width="10.7109375" style="422"/>
    <col min="6151" max="6151" width="23.140625" style="422" customWidth="1"/>
    <col min="6152" max="6152" width="12.42578125" style="422" customWidth="1"/>
    <col min="6153" max="6153" width="43.85546875" style="422" customWidth="1"/>
    <col min="6154" max="6154" width="27.42578125" style="422" customWidth="1"/>
    <col min="6155" max="6155" width="3.28515625" style="422" customWidth="1"/>
    <col min="6156" max="6203" width="4.7109375" style="422" customWidth="1"/>
    <col min="6204" max="6204" width="19.42578125" style="422" customWidth="1"/>
    <col min="6205" max="6406" width="10.7109375" style="422"/>
    <col min="6407" max="6407" width="23.140625" style="422" customWidth="1"/>
    <col min="6408" max="6408" width="12.42578125" style="422" customWidth="1"/>
    <col min="6409" max="6409" width="43.85546875" style="422" customWidth="1"/>
    <col min="6410" max="6410" width="27.42578125" style="422" customWidth="1"/>
    <col min="6411" max="6411" width="3.28515625" style="422" customWidth="1"/>
    <col min="6412" max="6459" width="4.7109375" style="422" customWidth="1"/>
    <col min="6460" max="6460" width="19.42578125" style="422" customWidth="1"/>
    <col min="6461" max="6662" width="10.7109375" style="422"/>
    <col min="6663" max="6663" width="23.140625" style="422" customWidth="1"/>
    <col min="6664" max="6664" width="12.42578125" style="422" customWidth="1"/>
    <col min="6665" max="6665" width="43.85546875" style="422" customWidth="1"/>
    <col min="6666" max="6666" width="27.42578125" style="422" customWidth="1"/>
    <col min="6667" max="6667" width="3.28515625" style="422" customWidth="1"/>
    <col min="6668" max="6715" width="4.7109375" style="422" customWidth="1"/>
    <col min="6716" max="6716" width="19.42578125" style="422" customWidth="1"/>
    <col min="6717" max="6918" width="10.7109375" style="422"/>
    <col min="6919" max="6919" width="23.140625" style="422" customWidth="1"/>
    <col min="6920" max="6920" width="12.42578125" style="422" customWidth="1"/>
    <col min="6921" max="6921" width="43.85546875" style="422" customWidth="1"/>
    <col min="6922" max="6922" width="27.42578125" style="422" customWidth="1"/>
    <col min="6923" max="6923" width="3.28515625" style="422" customWidth="1"/>
    <col min="6924" max="6971" width="4.7109375" style="422" customWidth="1"/>
    <col min="6972" max="6972" width="19.42578125" style="422" customWidth="1"/>
    <col min="6973" max="7174" width="10.7109375" style="422"/>
    <col min="7175" max="7175" width="23.140625" style="422" customWidth="1"/>
    <col min="7176" max="7176" width="12.42578125" style="422" customWidth="1"/>
    <col min="7177" max="7177" width="43.85546875" style="422" customWidth="1"/>
    <col min="7178" max="7178" width="27.42578125" style="422" customWidth="1"/>
    <col min="7179" max="7179" width="3.28515625" style="422" customWidth="1"/>
    <col min="7180" max="7227" width="4.7109375" style="422" customWidth="1"/>
    <col min="7228" max="7228" width="19.42578125" style="422" customWidth="1"/>
    <col min="7229" max="7430" width="10.7109375" style="422"/>
    <col min="7431" max="7431" width="23.140625" style="422" customWidth="1"/>
    <col min="7432" max="7432" width="12.42578125" style="422" customWidth="1"/>
    <col min="7433" max="7433" width="43.85546875" style="422" customWidth="1"/>
    <col min="7434" max="7434" width="27.42578125" style="422" customWidth="1"/>
    <col min="7435" max="7435" width="3.28515625" style="422" customWidth="1"/>
    <col min="7436" max="7483" width="4.7109375" style="422" customWidth="1"/>
    <col min="7484" max="7484" width="19.42578125" style="422" customWidth="1"/>
    <col min="7485" max="7686" width="10.7109375" style="422"/>
    <col min="7687" max="7687" width="23.140625" style="422" customWidth="1"/>
    <col min="7688" max="7688" width="12.42578125" style="422" customWidth="1"/>
    <col min="7689" max="7689" width="43.85546875" style="422" customWidth="1"/>
    <col min="7690" max="7690" width="27.42578125" style="422" customWidth="1"/>
    <col min="7691" max="7691" width="3.28515625" style="422" customWidth="1"/>
    <col min="7692" max="7739" width="4.7109375" style="422" customWidth="1"/>
    <col min="7740" max="7740" width="19.42578125" style="422" customWidth="1"/>
    <col min="7741" max="7942" width="10.7109375" style="422"/>
    <col min="7943" max="7943" width="23.140625" style="422" customWidth="1"/>
    <col min="7944" max="7944" width="12.42578125" style="422" customWidth="1"/>
    <col min="7945" max="7945" width="43.85546875" style="422" customWidth="1"/>
    <col min="7946" max="7946" width="27.42578125" style="422" customWidth="1"/>
    <col min="7947" max="7947" width="3.28515625" style="422" customWidth="1"/>
    <col min="7948" max="7995" width="4.7109375" style="422" customWidth="1"/>
    <col min="7996" max="7996" width="19.42578125" style="422" customWidth="1"/>
    <col min="7997" max="8198" width="10.7109375" style="422"/>
    <col min="8199" max="8199" width="23.140625" style="422" customWidth="1"/>
    <col min="8200" max="8200" width="12.42578125" style="422" customWidth="1"/>
    <col min="8201" max="8201" width="43.85546875" style="422" customWidth="1"/>
    <col min="8202" max="8202" width="27.42578125" style="422" customWidth="1"/>
    <col min="8203" max="8203" width="3.28515625" style="422" customWidth="1"/>
    <col min="8204" max="8251" width="4.7109375" style="422" customWidth="1"/>
    <col min="8252" max="8252" width="19.42578125" style="422" customWidth="1"/>
    <col min="8253" max="8454" width="10.7109375" style="422"/>
    <col min="8455" max="8455" width="23.140625" style="422" customWidth="1"/>
    <col min="8456" max="8456" width="12.42578125" style="422" customWidth="1"/>
    <col min="8457" max="8457" width="43.85546875" style="422" customWidth="1"/>
    <col min="8458" max="8458" width="27.42578125" style="422" customWidth="1"/>
    <col min="8459" max="8459" width="3.28515625" style="422" customWidth="1"/>
    <col min="8460" max="8507" width="4.7109375" style="422" customWidth="1"/>
    <col min="8508" max="8508" width="19.42578125" style="422" customWidth="1"/>
    <col min="8509" max="8710" width="10.7109375" style="422"/>
    <col min="8711" max="8711" width="23.140625" style="422" customWidth="1"/>
    <col min="8712" max="8712" width="12.42578125" style="422" customWidth="1"/>
    <col min="8713" max="8713" width="43.85546875" style="422" customWidth="1"/>
    <col min="8714" max="8714" width="27.42578125" style="422" customWidth="1"/>
    <col min="8715" max="8715" width="3.28515625" style="422" customWidth="1"/>
    <col min="8716" max="8763" width="4.7109375" style="422" customWidth="1"/>
    <col min="8764" max="8764" width="19.42578125" style="422" customWidth="1"/>
    <col min="8765" max="8966" width="10.7109375" style="422"/>
    <col min="8967" max="8967" width="23.140625" style="422" customWidth="1"/>
    <col min="8968" max="8968" width="12.42578125" style="422" customWidth="1"/>
    <col min="8969" max="8969" width="43.85546875" style="422" customWidth="1"/>
    <col min="8970" max="8970" width="27.42578125" style="422" customWidth="1"/>
    <col min="8971" max="8971" width="3.28515625" style="422" customWidth="1"/>
    <col min="8972" max="9019" width="4.7109375" style="422" customWidth="1"/>
    <col min="9020" max="9020" width="19.42578125" style="422" customWidth="1"/>
    <col min="9021" max="9222" width="10.7109375" style="422"/>
    <col min="9223" max="9223" width="23.140625" style="422" customWidth="1"/>
    <col min="9224" max="9224" width="12.42578125" style="422" customWidth="1"/>
    <col min="9225" max="9225" width="43.85546875" style="422" customWidth="1"/>
    <col min="9226" max="9226" width="27.42578125" style="422" customWidth="1"/>
    <col min="9227" max="9227" width="3.28515625" style="422" customWidth="1"/>
    <col min="9228" max="9275" width="4.7109375" style="422" customWidth="1"/>
    <col min="9276" max="9276" width="19.42578125" style="422" customWidth="1"/>
    <col min="9277" max="9478" width="10.7109375" style="422"/>
    <col min="9479" max="9479" width="23.140625" style="422" customWidth="1"/>
    <col min="9480" max="9480" width="12.42578125" style="422" customWidth="1"/>
    <col min="9481" max="9481" width="43.85546875" style="422" customWidth="1"/>
    <col min="9482" max="9482" width="27.42578125" style="422" customWidth="1"/>
    <col min="9483" max="9483" width="3.28515625" style="422" customWidth="1"/>
    <col min="9484" max="9531" width="4.7109375" style="422" customWidth="1"/>
    <col min="9532" max="9532" width="19.42578125" style="422" customWidth="1"/>
    <col min="9533" max="9734" width="10.7109375" style="422"/>
    <col min="9735" max="9735" width="23.140625" style="422" customWidth="1"/>
    <col min="9736" max="9736" width="12.42578125" style="422" customWidth="1"/>
    <col min="9737" max="9737" width="43.85546875" style="422" customWidth="1"/>
    <col min="9738" max="9738" width="27.42578125" style="422" customWidth="1"/>
    <col min="9739" max="9739" width="3.28515625" style="422" customWidth="1"/>
    <col min="9740" max="9787" width="4.7109375" style="422" customWidth="1"/>
    <col min="9788" max="9788" width="19.42578125" style="422" customWidth="1"/>
    <col min="9789" max="9990" width="10.7109375" style="422"/>
    <col min="9991" max="9991" width="23.140625" style="422" customWidth="1"/>
    <col min="9992" max="9992" width="12.42578125" style="422" customWidth="1"/>
    <col min="9993" max="9993" width="43.85546875" style="422" customWidth="1"/>
    <col min="9994" max="9994" width="27.42578125" style="422" customWidth="1"/>
    <col min="9995" max="9995" width="3.28515625" style="422" customWidth="1"/>
    <col min="9996" max="10043" width="4.7109375" style="422" customWidth="1"/>
    <col min="10044" max="10044" width="19.42578125" style="422" customWidth="1"/>
    <col min="10045" max="10246" width="10.7109375" style="422"/>
    <col min="10247" max="10247" width="23.140625" style="422" customWidth="1"/>
    <col min="10248" max="10248" width="12.42578125" style="422" customWidth="1"/>
    <col min="10249" max="10249" width="43.85546875" style="422" customWidth="1"/>
    <col min="10250" max="10250" width="27.42578125" style="422" customWidth="1"/>
    <col min="10251" max="10251" width="3.28515625" style="422" customWidth="1"/>
    <col min="10252" max="10299" width="4.7109375" style="422" customWidth="1"/>
    <col min="10300" max="10300" width="19.42578125" style="422" customWidth="1"/>
    <col min="10301" max="10502" width="10.7109375" style="422"/>
    <col min="10503" max="10503" width="23.140625" style="422" customWidth="1"/>
    <col min="10504" max="10504" width="12.42578125" style="422" customWidth="1"/>
    <col min="10505" max="10505" width="43.85546875" style="422" customWidth="1"/>
    <col min="10506" max="10506" width="27.42578125" style="422" customWidth="1"/>
    <col min="10507" max="10507" width="3.28515625" style="422" customWidth="1"/>
    <col min="10508" max="10555" width="4.7109375" style="422" customWidth="1"/>
    <col min="10556" max="10556" width="19.42578125" style="422" customWidth="1"/>
    <col min="10557" max="10758" width="10.7109375" style="422"/>
    <col min="10759" max="10759" width="23.140625" style="422" customWidth="1"/>
    <col min="10760" max="10760" width="12.42578125" style="422" customWidth="1"/>
    <col min="10761" max="10761" width="43.85546875" style="422" customWidth="1"/>
    <col min="10762" max="10762" width="27.42578125" style="422" customWidth="1"/>
    <col min="10763" max="10763" width="3.28515625" style="422" customWidth="1"/>
    <col min="10764" max="10811" width="4.7109375" style="422" customWidth="1"/>
    <col min="10812" max="10812" width="19.42578125" style="422" customWidth="1"/>
    <col min="10813" max="11014" width="10.7109375" style="422"/>
    <col min="11015" max="11015" width="23.140625" style="422" customWidth="1"/>
    <col min="11016" max="11016" width="12.42578125" style="422" customWidth="1"/>
    <col min="11017" max="11017" width="43.85546875" style="422" customWidth="1"/>
    <col min="11018" max="11018" width="27.42578125" style="422" customWidth="1"/>
    <col min="11019" max="11019" width="3.28515625" style="422" customWidth="1"/>
    <col min="11020" max="11067" width="4.7109375" style="422" customWidth="1"/>
    <col min="11068" max="11068" width="19.42578125" style="422" customWidth="1"/>
    <col min="11069" max="11270" width="10.7109375" style="422"/>
    <col min="11271" max="11271" width="23.140625" style="422" customWidth="1"/>
    <col min="11272" max="11272" width="12.42578125" style="422" customWidth="1"/>
    <col min="11273" max="11273" width="43.85546875" style="422" customWidth="1"/>
    <col min="11274" max="11274" width="27.42578125" style="422" customWidth="1"/>
    <col min="11275" max="11275" width="3.28515625" style="422" customWidth="1"/>
    <col min="11276" max="11323" width="4.7109375" style="422" customWidth="1"/>
    <col min="11324" max="11324" width="19.42578125" style="422" customWidth="1"/>
    <col min="11325" max="11526" width="10.7109375" style="422"/>
    <col min="11527" max="11527" width="23.140625" style="422" customWidth="1"/>
    <col min="11528" max="11528" width="12.42578125" style="422" customWidth="1"/>
    <col min="11529" max="11529" width="43.85546875" style="422" customWidth="1"/>
    <col min="11530" max="11530" width="27.42578125" style="422" customWidth="1"/>
    <col min="11531" max="11531" width="3.28515625" style="422" customWidth="1"/>
    <col min="11532" max="11579" width="4.7109375" style="422" customWidth="1"/>
    <col min="11580" max="11580" width="19.42578125" style="422" customWidth="1"/>
    <col min="11581" max="11782" width="10.7109375" style="422"/>
    <col min="11783" max="11783" width="23.140625" style="422" customWidth="1"/>
    <col min="11784" max="11784" width="12.42578125" style="422" customWidth="1"/>
    <col min="11785" max="11785" width="43.85546875" style="422" customWidth="1"/>
    <col min="11786" max="11786" width="27.42578125" style="422" customWidth="1"/>
    <col min="11787" max="11787" width="3.28515625" style="422" customWidth="1"/>
    <col min="11788" max="11835" width="4.7109375" style="422" customWidth="1"/>
    <col min="11836" max="11836" width="19.42578125" style="422" customWidth="1"/>
    <col min="11837" max="12038" width="10.7109375" style="422"/>
    <col min="12039" max="12039" width="23.140625" style="422" customWidth="1"/>
    <col min="12040" max="12040" width="12.42578125" style="422" customWidth="1"/>
    <col min="12041" max="12041" width="43.85546875" style="422" customWidth="1"/>
    <col min="12042" max="12042" width="27.42578125" style="422" customWidth="1"/>
    <col min="12043" max="12043" width="3.28515625" style="422" customWidth="1"/>
    <col min="12044" max="12091" width="4.7109375" style="422" customWidth="1"/>
    <col min="12092" max="12092" width="19.42578125" style="422" customWidth="1"/>
    <col min="12093" max="12294" width="10.7109375" style="422"/>
    <col min="12295" max="12295" width="23.140625" style="422" customWidth="1"/>
    <col min="12296" max="12296" width="12.42578125" style="422" customWidth="1"/>
    <col min="12297" max="12297" width="43.85546875" style="422" customWidth="1"/>
    <col min="12298" max="12298" width="27.42578125" style="422" customWidth="1"/>
    <col min="12299" max="12299" width="3.28515625" style="422" customWidth="1"/>
    <col min="12300" max="12347" width="4.7109375" style="422" customWidth="1"/>
    <col min="12348" max="12348" width="19.42578125" style="422" customWidth="1"/>
    <col min="12349" max="12550" width="10.7109375" style="422"/>
    <col min="12551" max="12551" width="23.140625" style="422" customWidth="1"/>
    <col min="12552" max="12552" width="12.42578125" style="422" customWidth="1"/>
    <col min="12553" max="12553" width="43.85546875" style="422" customWidth="1"/>
    <col min="12554" max="12554" width="27.42578125" style="422" customWidth="1"/>
    <col min="12555" max="12555" width="3.28515625" style="422" customWidth="1"/>
    <col min="12556" max="12603" width="4.7109375" style="422" customWidth="1"/>
    <col min="12604" max="12604" width="19.42578125" style="422" customWidth="1"/>
    <col min="12605" max="12806" width="10.7109375" style="422"/>
    <col min="12807" max="12807" width="23.140625" style="422" customWidth="1"/>
    <col min="12808" max="12808" width="12.42578125" style="422" customWidth="1"/>
    <col min="12809" max="12809" width="43.85546875" style="422" customWidth="1"/>
    <col min="12810" max="12810" width="27.42578125" style="422" customWidth="1"/>
    <col min="12811" max="12811" width="3.28515625" style="422" customWidth="1"/>
    <col min="12812" max="12859" width="4.7109375" style="422" customWidth="1"/>
    <col min="12860" max="12860" width="19.42578125" style="422" customWidth="1"/>
    <col min="12861" max="13062" width="10.7109375" style="422"/>
    <col min="13063" max="13063" width="23.140625" style="422" customWidth="1"/>
    <col min="13064" max="13064" width="12.42578125" style="422" customWidth="1"/>
    <col min="13065" max="13065" width="43.85546875" style="422" customWidth="1"/>
    <col min="13066" max="13066" width="27.42578125" style="422" customWidth="1"/>
    <col min="13067" max="13067" width="3.28515625" style="422" customWidth="1"/>
    <col min="13068" max="13115" width="4.7109375" style="422" customWidth="1"/>
    <col min="13116" max="13116" width="19.42578125" style="422" customWidth="1"/>
    <col min="13117" max="13318" width="10.7109375" style="422"/>
    <col min="13319" max="13319" width="23.140625" style="422" customWidth="1"/>
    <col min="13320" max="13320" width="12.42578125" style="422" customWidth="1"/>
    <col min="13321" max="13321" width="43.85546875" style="422" customWidth="1"/>
    <col min="13322" max="13322" width="27.42578125" style="422" customWidth="1"/>
    <col min="13323" max="13323" width="3.28515625" style="422" customWidth="1"/>
    <col min="13324" max="13371" width="4.7109375" style="422" customWidth="1"/>
    <col min="13372" max="13372" width="19.42578125" style="422" customWidth="1"/>
    <col min="13373" max="13574" width="10.7109375" style="422"/>
    <col min="13575" max="13575" width="23.140625" style="422" customWidth="1"/>
    <col min="13576" max="13576" width="12.42578125" style="422" customWidth="1"/>
    <col min="13577" max="13577" width="43.85546875" style="422" customWidth="1"/>
    <col min="13578" max="13578" width="27.42578125" style="422" customWidth="1"/>
    <col min="13579" max="13579" width="3.28515625" style="422" customWidth="1"/>
    <col min="13580" max="13627" width="4.7109375" style="422" customWidth="1"/>
    <col min="13628" max="13628" width="19.42578125" style="422" customWidth="1"/>
    <col min="13629" max="13830" width="10.7109375" style="422"/>
    <col min="13831" max="13831" width="23.140625" style="422" customWidth="1"/>
    <col min="13832" max="13832" width="12.42578125" style="422" customWidth="1"/>
    <col min="13833" max="13833" width="43.85546875" style="422" customWidth="1"/>
    <col min="13834" max="13834" width="27.42578125" style="422" customWidth="1"/>
    <col min="13835" max="13835" width="3.28515625" style="422" customWidth="1"/>
    <col min="13836" max="13883" width="4.7109375" style="422" customWidth="1"/>
    <col min="13884" max="13884" width="19.42578125" style="422" customWidth="1"/>
    <col min="13885" max="14086" width="10.7109375" style="422"/>
    <col min="14087" max="14087" width="23.140625" style="422" customWidth="1"/>
    <col min="14088" max="14088" width="12.42578125" style="422" customWidth="1"/>
    <col min="14089" max="14089" width="43.85546875" style="422" customWidth="1"/>
    <col min="14090" max="14090" width="27.42578125" style="422" customWidth="1"/>
    <col min="14091" max="14091" width="3.28515625" style="422" customWidth="1"/>
    <col min="14092" max="14139" width="4.7109375" style="422" customWidth="1"/>
    <col min="14140" max="14140" width="19.42578125" style="422" customWidth="1"/>
    <col min="14141" max="14342" width="10.7109375" style="422"/>
    <col min="14343" max="14343" width="23.140625" style="422" customWidth="1"/>
    <col min="14344" max="14344" width="12.42578125" style="422" customWidth="1"/>
    <col min="14345" max="14345" width="43.85546875" style="422" customWidth="1"/>
    <col min="14346" max="14346" width="27.42578125" style="422" customWidth="1"/>
    <col min="14347" max="14347" width="3.28515625" style="422" customWidth="1"/>
    <col min="14348" max="14395" width="4.7109375" style="422" customWidth="1"/>
    <col min="14396" max="14396" width="19.42578125" style="422" customWidth="1"/>
    <col min="14397" max="14598" width="10.7109375" style="422"/>
    <col min="14599" max="14599" width="23.140625" style="422" customWidth="1"/>
    <col min="14600" max="14600" width="12.42578125" style="422" customWidth="1"/>
    <col min="14601" max="14601" width="43.85546875" style="422" customWidth="1"/>
    <col min="14602" max="14602" width="27.42578125" style="422" customWidth="1"/>
    <col min="14603" max="14603" width="3.28515625" style="422" customWidth="1"/>
    <col min="14604" max="14651" width="4.7109375" style="422" customWidth="1"/>
    <col min="14652" max="14652" width="19.42578125" style="422" customWidth="1"/>
    <col min="14653" max="14854" width="10.7109375" style="422"/>
    <col min="14855" max="14855" width="23.140625" style="422" customWidth="1"/>
    <col min="14856" max="14856" width="12.42578125" style="422" customWidth="1"/>
    <col min="14857" max="14857" width="43.85546875" style="422" customWidth="1"/>
    <col min="14858" max="14858" width="27.42578125" style="422" customWidth="1"/>
    <col min="14859" max="14859" width="3.28515625" style="422" customWidth="1"/>
    <col min="14860" max="14907" width="4.7109375" style="422" customWidth="1"/>
    <col min="14908" max="14908" width="19.42578125" style="422" customWidth="1"/>
    <col min="14909" max="15110" width="10.7109375" style="422"/>
    <col min="15111" max="15111" width="23.140625" style="422" customWidth="1"/>
    <col min="15112" max="15112" width="12.42578125" style="422" customWidth="1"/>
    <col min="15113" max="15113" width="43.85546875" style="422" customWidth="1"/>
    <col min="15114" max="15114" width="27.42578125" style="422" customWidth="1"/>
    <col min="15115" max="15115" width="3.28515625" style="422" customWidth="1"/>
    <col min="15116" max="15163" width="4.7109375" style="422" customWidth="1"/>
    <col min="15164" max="15164" width="19.42578125" style="422" customWidth="1"/>
    <col min="15165" max="15366" width="10.7109375" style="422"/>
    <col min="15367" max="15367" width="23.140625" style="422" customWidth="1"/>
    <col min="15368" max="15368" width="12.42578125" style="422" customWidth="1"/>
    <col min="15369" max="15369" width="43.85546875" style="422" customWidth="1"/>
    <col min="15370" max="15370" width="27.42578125" style="422" customWidth="1"/>
    <col min="15371" max="15371" width="3.28515625" style="422" customWidth="1"/>
    <col min="15372" max="15419" width="4.7109375" style="422" customWidth="1"/>
    <col min="15420" max="15420" width="19.42578125" style="422" customWidth="1"/>
    <col min="15421" max="15622" width="10.7109375" style="422"/>
    <col min="15623" max="15623" width="23.140625" style="422" customWidth="1"/>
    <col min="15624" max="15624" width="12.42578125" style="422" customWidth="1"/>
    <col min="15625" max="15625" width="43.85546875" style="422" customWidth="1"/>
    <col min="15626" max="15626" width="27.42578125" style="422" customWidth="1"/>
    <col min="15627" max="15627" width="3.28515625" style="422" customWidth="1"/>
    <col min="15628" max="15675" width="4.7109375" style="422" customWidth="1"/>
    <col min="15676" max="15676" width="19.42578125" style="422" customWidth="1"/>
    <col min="15677" max="15878" width="10.7109375" style="422"/>
    <col min="15879" max="15879" width="23.140625" style="422" customWidth="1"/>
    <col min="15880" max="15880" width="12.42578125" style="422" customWidth="1"/>
    <col min="15881" max="15881" width="43.85546875" style="422" customWidth="1"/>
    <col min="15882" max="15882" width="27.42578125" style="422" customWidth="1"/>
    <col min="15883" max="15883" width="3.28515625" style="422" customWidth="1"/>
    <col min="15884" max="15931" width="4.7109375" style="422" customWidth="1"/>
    <col min="15932" max="15932" width="19.42578125" style="422" customWidth="1"/>
    <col min="15933" max="16134" width="10.7109375" style="422"/>
    <col min="16135" max="16135" width="23.140625" style="422" customWidth="1"/>
    <col min="16136" max="16136" width="12.42578125" style="422" customWidth="1"/>
    <col min="16137" max="16137" width="43.85546875" style="422" customWidth="1"/>
    <col min="16138" max="16138" width="27.42578125" style="422" customWidth="1"/>
    <col min="16139" max="16139" width="3.28515625" style="422" customWidth="1"/>
    <col min="16140" max="16187" width="4.7109375" style="422" customWidth="1"/>
    <col min="16188" max="16188" width="19.42578125" style="422" customWidth="1"/>
    <col min="16189" max="16384" width="10.7109375" style="422"/>
  </cols>
  <sheetData>
    <row r="1" spans="1:73" ht="8.25" customHeight="1">
      <c r="R1" s="425" t="s">
        <v>16</v>
      </c>
    </row>
    <row r="2" spans="1:73" ht="10.5" customHeight="1">
      <c r="A2" s="426"/>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row>
    <row r="3" spans="1:73" s="428" customFormat="1" ht="49.5" customHeight="1">
      <c r="B3" s="429"/>
      <c r="C3" s="898" t="s">
        <v>1840</v>
      </c>
      <c r="D3" s="1286"/>
      <c r="E3" s="1286"/>
      <c r="F3" s="1287"/>
      <c r="G3" s="1294" t="s">
        <v>865</v>
      </c>
      <c r="H3" s="1295"/>
      <c r="I3" s="1295"/>
      <c r="J3" s="1295"/>
      <c r="K3" s="1295"/>
      <c r="L3" s="1295"/>
      <c r="M3" s="1295"/>
      <c r="N3" s="1295"/>
      <c r="O3" s="1295"/>
      <c r="P3" s="1295"/>
      <c r="Q3" s="1295"/>
      <c r="R3" s="1295"/>
      <c r="S3" s="1295"/>
      <c r="T3" s="1295"/>
      <c r="U3" s="1295"/>
      <c r="V3" s="1295"/>
      <c r="W3" s="1295"/>
      <c r="X3" s="1295"/>
      <c r="Y3" s="1295"/>
      <c r="Z3" s="1295"/>
      <c r="AA3" s="1295"/>
      <c r="AB3" s="1295"/>
      <c r="AC3" s="1295"/>
      <c r="AD3" s="1295"/>
      <c r="AE3" s="1295"/>
      <c r="AF3" s="1295"/>
      <c r="AG3" s="1295"/>
      <c r="AH3" s="1295"/>
      <c r="AI3" s="1295"/>
      <c r="AJ3" s="1295"/>
      <c r="AK3" s="1295"/>
      <c r="AL3" s="1295"/>
      <c r="AM3" s="1295"/>
      <c r="AN3" s="1295"/>
      <c r="AO3" s="1295"/>
      <c r="AP3" s="1295"/>
      <c r="AQ3" s="1295"/>
      <c r="AR3" s="1295"/>
      <c r="AS3" s="1295"/>
      <c r="AT3" s="1295"/>
      <c r="AU3" s="1295"/>
      <c r="AV3" s="1295"/>
      <c r="AW3" s="1295"/>
      <c r="AX3" s="1295"/>
      <c r="AY3" s="1296"/>
      <c r="AZ3" s="1238"/>
      <c r="BA3" s="1239"/>
      <c r="BB3" s="1239"/>
      <c r="BC3" s="1239"/>
      <c r="BD3" s="1239"/>
      <c r="BE3" s="1239"/>
      <c r="BF3" s="1239"/>
      <c r="BG3" s="1239"/>
      <c r="BH3" s="1239"/>
      <c r="BI3" s="1239"/>
      <c r="BJ3" s="1239"/>
      <c r="BK3" s="1240"/>
    </row>
    <row r="4" spans="1:73" s="428" customFormat="1" ht="15.75" customHeight="1">
      <c r="B4" s="429"/>
      <c r="C4" s="1288"/>
      <c r="D4" s="1289"/>
      <c r="E4" s="1289"/>
      <c r="F4" s="1290"/>
      <c r="G4" s="1297"/>
      <c r="H4" s="1298"/>
      <c r="I4" s="1298"/>
      <c r="J4" s="1298"/>
      <c r="K4" s="1298"/>
      <c r="L4" s="1298"/>
      <c r="M4" s="1298"/>
      <c r="N4" s="1298"/>
      <c r="O4" s="1298"/>
      <c r="P4" s="1298"/>
      <c r="Q4" s="1298"/>
      <c r="R4" s="1298"/>
      <c r="S4" s="1298"/>
      <c r="T4" s="1298"/>
      <c r="U4" s="1298"/>
      <c r="V4" s="1298"/>
      <c r="W4" s="1298"/>
      <c r="X4" s="1298"/>
      <c r="Y4" s="1298"/>
      <c r="Z4" s="1298"/>
      <c r="AA4" s="1298"/>
      <c r="AB4" s="1298"/>
      <c r="AC4" s="1298"/>
      <c r="AD4" s="1298"/>
      <c r="AE4" s="1298"/>
      <c r="AF4" s="1298"/>
      <c r="AG4" s="1298"/>
      <c r="AH4" s="1298"/>
      <c r="AI4" s="1298"/>
      <c r="AJ4" s="1298"/>
      <c r="AK4" s="1298"/>
      <c r="AL4" s="1298"/>
      <c r="AM4" s="1298"/>
      <c r="AN4" s="1298"/>
      <c r="AO4" s="1298"/>
      <c r="AP4" s="1298"/>
      <c r="AQ4" s="1298"/>
      <c r="AR4" s="1298"/>
      <c r="AS4" s="1298"/>
      <c r="AT4" s="1298"/>
      <c r="AU4" s="1298"/>
      <c r="AV4" s="1298"/>
      <c r="AW4" s="1298"/>
      <c r="AX4" s="1298"/>
      <c r="AY4" s="1299"/>
      <c r="AZ4" s="1241"/>
      <c r="BA4" s="1242"/>
      <c r="BB4" s="1242"/>
      <c r="BC4" s="1242"/>
      <c r="BD4" s="1242"/>
      <c r="BE4" s="1242"/>
      <c r="BF4" s="1242"/>
      <c r="BG4" s="1242"/>
      <c r="BH4" s="1242"/>
      <c r="BI4" s="1242"/>
      <c r="BJ4" s="1242"/>
      <c r="BK4" s="1243"/>
    </row>
    <row r="5" spans="1:73" s="428" customFormat="1" ht="30.75" customHeight="1">
      <c r="B5" s="429"/>
      <c r="C5" s="1288"/>
      <c r="D5" s="1289"/>
      <c r="E5" s="1289"/>
      <c r="F5" s="1290"/>
      <c r="G5" s="1297"/>
      <c r="H5" s="1298"/>
      <c r="I5" s="1298"/>
      <c r="J5" s="1298"/>
      <c r="K5" s="1298"/>
      <c r="L5" s="1298"/>
      <c r="M5" s="1298"/>
      <c r="N5" s="1298"/>
      <c r="O5" s="1298"/>
      <c r="P5" s="1298"/>
      <c r="Q5" s="1298"/>
      <c r="R5" s="1298"/>
      <c r="S5" s="1298"/>
      <c r="T5" s="1298"/>
      <c r="U5" s="1298"/>
      <c r="V5" s="1298"/>
      <c r="W5" s="1298"/>
      <c r="X5" s="1298"/>
      <c r="Y5" s="1298"/>
      <c r="Z5" s="1298"/>
      <c r="AA5" s="1298"/>
      <c r="AB5" s="1298"/>
      <c r="AC5" s="1298"/>
      <c r="AD5" s="1298"/>
      <c r="AE5" s="1298"/>
      <c r="AF5" s="1298"/>
      <c r="AG5" s="1298"/>
      <c r="AH5" s="1298"/>
      <c r="AI5" s="1298"/>
      <c r="AJ5" s="1298"/>
      <c r="AK5" s="1298"/>
      <c r="AL5" s="1298"/>
      <c r="AM5" s="1298"/>
      <c r="AN5" s="1298"/>
      <c r="AO5" s="1298"/>
      <c r="AP5" s="1298"/>
      <c r="AQ5" s="1298"/>
      <c r="AR5" s="1298"/>
      <c r="AS5" s="1298"/>
      <c r="AT5" s="1298"/>
      <c r="AU5" s="1298"/>
      <c r="AV5" s="1298"/>
      <c r="AW5" s="1298"/>
      <c r="AX5" s="1298"/>
      <c r="AY5" s="1299"/>
      <c r="AZ5" s="1241"/>
      <c r="BA5" s="1242"/>
      <c r="BB5" s="1242"/>
      <c r="BC5" s="1242"/>
      <c r="BD5" s="1242"/>
      <c r="BE5" s="1242"/>
      <c r="BF5" s="1242"/>
      <c r="BG5" s="1242"/>
      <c r="BH5" s="1242"/>
      <c r="BI5" s="1242"/>
      <c r="BJ5" s="1242"/>
      <c r="BK5" s="1243"/>
    </row>
    <row r="6" spans="1:73" s="429" customFormat="1" ht="36.75" customHeight="1" thickBot="1">
      <c r="C6" s="1291"/>
      <c r="D6" s="1292"/>
      <c r="E6" s="1292"/>
      <c r="F6" s="1293"/>
      <c r="G6" s="1300"/>
      <c r="H6" s="1301"/>
      <c r="I6" s="1301"/>
      <c r="J6" s="1301"/>
      <c r="K6" s="1301"/>
      <c r="L6" s="1301"/>
      <c r="M6" s="1301"/>
      <c r="N6" s="1301"/>
      <c r="O6" s="1301"/>
      <c r="P6" s="1301"/>
      <c r="Q6" s="1301"/>
      <c r="R6" s="1301"/>
      <c r="S6" s="1301"/>
      <c r="T6" s="1301"/>
      <c r="U6" s="1301"/>
      <c r="V6" s="1301"/>
      <c r="W6" s="1301"/>
      <c r="X6" s="1301"/>
      <c r="Y6" s="1301"/>
      <c r="Z6" s="1301"/>
      <c r="AA6" s="1301"/>
      <c r="AB6" s="1301"/>
      <c r="AC6" s="1301"/>
      <c r="AD6" s="1301"/>
      <c r="AE6" s="1301"/>
      <c r="AF6" s="1301"/>
      <c r="AG6" s="1301"/>
      <c r="AH6" s="1301"/>
      <c r="AI6" s="1301"/>
      <c r="AJ6" s="1301"/>
      <c r="AK6" s="1301"/>
      <c r="AL6" s="1301"/>
      <c r="AM6" s="1301"/>
      <c r="AN6" s="1301"/>
      <c r="AO6" s="1301"/>
      <c r="AP6" s="1301"/>
      <c r="AQ6" s="1301"/>
      <c r="AR6" s="1301"/>
      <c r="AS6" s="1301"/>
      <c r="AT6" s="1301"/>
      <c r="AU6" s="1301"/>
      <c r="AV6" s="1301"/>
      <c r="AW6" s="1301"/>
      <c r="AX6" s="1301"/>
      <c r="AY6" s="1302"/>
      <c r="AZ6" s="1244"/>
      <c r="BA6" s="1245"/>
      <c r="BB6" s="1245"/>
      <c r="BC6" s="1245"/>
      <c r="BD6" s="1245"/>
      <c r="BE6" s="1245"/>
      <c r="BF6" s="1245"/>
      <c r="BG6" s="1245"/>
      <c r="BH6" s="1245"/>
      <c r="BI6" s="1245"/>
      <c r="BJ6" s="1245"/>
      <c r="BK6" s="1246"/>
    </row>
    <row r="7" spans="1:73" s="430" customFormat="1" ht="12.75" customHeight="1"/>
    <row r="8" spans="1:73" s="430" customFormat="1" ht="35.25" customHeight="1">
      <c r="C8" s="431"/>
      <c r="D8" s="432" t="s">
        <v>866</v>
      </c>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row>
    <row r="9" spans="1:73" s="430" customFormat="1" ht="35.25" customHeight="1">
      <c r="C9" s="431"/>
      <c r="D9" s="433">
        <v>2024</v>
      </c>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row>
    <row r="10" spans="1:73" ht="11.25" customHeight="1">
      <c r="A10" s="426"/>
      <c r="C10" s="434"/>
      <c r="D10" s="434"/>
      <c r="E10" s="434"/>
      <c r="F10" s="434"/>
      <c r="G10" s="434"/>
      <c r="H10" s="434"/>
      <c r="I10" s="434"/>
      <c r="J10" s="434"/>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row>
    <row r="11" spans="1:73" ht="7.5" customHeight="1">
      <c r="A11" s="426"/>
      <c r="C11" s="434"/>
      <c r="D11" s="434"/>
      <c r="E11" s="434"/>
      <c r="F11" s="434"/>
      <c r="G11" s="434"/>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row>
    <row r="12" spans="1:73" ht="51.75" customHeight="1">
      <c r="A12" s="426"/>
      <c r="C12" s="1363" t="s">
        <v>18</v>
      </c>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3"/>
      <c r="BD12" s="1363"/>
      <c r="BE12" s="1363"/>
      <c r="BF12" s="1363"/>
      <c r="BG12" s="1363"/>
      <c r="BH12" s="1363"/>
      <c r="BI12" s="1363"/>
      <c r="BJ12" s="1363"/>
      <c r="BK12" s="1363"/>
    </row>
    <row r="13" spans="1:73" ht="5.25" customHeight="1">
      <c r="A13" s="426"/>
      <c r="C13" s="435"/>
      <c r="D13" s="436"/>
      <c r="E13" s="436"/>
      <c r="F13" s="437"/>
      <c r="G13" s="437"/>
      <c r="H13" s="437"/>
      <c r="I13" s="437"/>
      <c r="J13" s="437"/>
      <c r="K13" s="437"/>
      <c r="L13" s="437"/>
      <c r="M13" s="437"/>
      <c r="N13" s="437"/>
      <c r="O13" s="437"/>
      <c r="P13" s="437"/>
      <c r="Q13" s="437"/>
      <c r="R13" s="437"/>
      <c r="S13" s="437"/>
      <c r="T13" s="437"/>
      <c r="U13" s="437"/>
      <c r="V13" s="437"/>
      <c r="W13" s="437"/>
      <c r="X13" s="437"/>
      <c r="Y13" s="437"/>
      <c r="Z13" s="437"/>
      <c r="AA13" s="437"/>
      <c r="AB13" s="437"/>
      <c r="AC13" s="437"/>
      <c r="AD13" s="437"/>
      <c r="AE13" s="437"/>
      <c r="AF13" s="437"/>
      <c r="AG13" s="437"/>
      <c r="AH13" s="437"/>
      <c r="AI13" s="437"/>
      <c r="AJ13" s="437"/>
      <c r="AK13" s="437"/>
      <c r="AL13" s="437"/>
      <c r="AM13" s="437"/>
      <c r="AN13" s="437"/>
      <c r="AO13" s="437"/>
      <c r="AP13" s="437"/>
      <c r="AQ13" s="437"/>
      <c r="AR13" s="437"/>
      <c r="AS13" s="437"/>
      <c r="AT13" s="437"/>
      <c r="AU13" s="437"/>
      <c r="AV13" s="437"/>
      <c r="AW13" s="437"/>
      <c r="AX13" s="437"/>
      <c r="AY13" s="437"/>
      <c r="AZ13" s="436"/>
      <c r="BA13" s="436"/>
      <c r="BB13" s="436"/>
      <c r="BC13" s="436"/>
      <c r="BD13" s="436"/>
      <c r="BE13" s="436"/>
      <c r="BF13" s="436"/>
      <c r="BG13" s="436"/>
      <c r="BH13" s="436"/>
      <c r="BI13" s="436"/>
      <c r="BJ13" s="436"/>
      <c r="BK13" s="436"/>
    </row>
    <row r="14" spans="1:73" ht="48.75" customHeight="1">
      <c r="A14" s="426"/>
      <c r="C14" s="438"/>
      <c r="D14" s="1364" t="s">
        <v>19</v>
      </c>
      <c r="E14" s="1365"/>
      <c r="F14" s="1365"/>
      <c r="G14" s="1365"/>
      <c r="H14" s="1365"/>
      <c r="I14" s="1365"/>
      <c r="J14" s="1365" t="s">
        <v>20</v>
      </c>
      <c r="K14" s="1365"/>
      <c r="L14" s="1365"/>
      <c r="M14" s="1365"/>
      <c r="N14" s="1365"/>
      <c r="O14" s="1365"/>
      <c r="P14" s="1365"/>
      <c r="Q14" s="1365"/>
      <c r="R14" s="1365"/>
      <c r="S14" s="1365"/>
      <c r="T14" s="1365"/>
      <c r="U14" s="1365"/>
      <c r="V14" s="1365"/>
      <c r="W14" s="1365"/>
      <c r="X14" s="1365"/>
      <c r="Y14" s="1365"/>
      <c r="Z14" s="1365"/>
      <c r="AA14" s="1365"/>
      <c r="AB14" s="1365" t="s">
        <v>21</v>
      </c>
      <c r="AC14" s="1365"/>
      <c r="AD14" s="1365"/>
      <c r="AE14" s="1365"/>
      <c r="AF14" s="1365"/>
      <c r="AG14" s="1365"/>
      <c r="AH14" s="1365"/>
      <c r="AI14" s="1365"/>
      <c r="AJ14" s="1365"/>
      <c r="AK14" s="1365"/>
      <c r="AL14" s="1365"/>
      <c r="AM14" s="1365"/>
      <c r="AN14" s="1365"/>
      <c r="AO14" s="1365"/>
      <c r="AP14" s="1365"/>
      <c r="AQ14" s="1365"/>
      <c r="AR14" s="1365"/>
      <c r="AS14" s="1365" t="s">
        <v>22</v>
      </c>
      <c r="AT14" s="1365"/>
      <c r="AU14" s="1365"/>
      <c r="AV14" s="1365"/>
      <c r="AW14" s="1365"/>
      <c r="AX14" s="1365"/>
      <c r="AY14" s="1365"/>
      <c r="AZ14" s="1365"/>
      <c r="BA14" s="1365"/>
      <c r="BB14" s="1365"/>
      <c r="BC14" s="1365" t="s">
        <v>23</v>
      </c>
      <c r="BD14" s="1365"/>
      <c r="BE14" s="1365"/>
      <c r="BF14" s="1365"/>
      <c r="BG14" s="1365"/>
      <c r="BH14" s="1365"/>
      <c r="BI14" s="1365"/>
      <c r="BJ14" s="1365"/>
      <c r="BK14" s="1365"/>
    </row>
    <row r="15" spans="1:73" ht="409.5" customHeight="1">
      <c r="A15" s="426"/>
      <c r="C15" s="439"/>
      <c r="D15" s="1373" t="s">
        <v>867</v>
      </c>
      <c r="E15" s="1374"/>
      <c r="F15" s="1374"/>
      <c r="G15" s="1374"/>
      <c r="H15" s="1374"/>
      <c r="I15" s="1374"/>
      <c r="J15" s="1381" t="s">
        <v>868</v>
      </c>
      <c r="K15" s="1382"/>
      <c r="L15" s="1382"/>
      <c r="M15" s="1382"/>
      <c r="N15" s="1382"/>
      <c r="O15" s="1382"/>
      <c r="P15" s="1382"/>
      <c r="Q15" s="1382"/>
      <c r="R15" s="1382"/>
      <c r="S15" s="1382"/>
      <c r="T15" s="1382"/>
      <c r="U15" s="1382"/>
      <c r="V15" s="1382"/>
      <c r="W15" s="1382"/>
      <c r="X15" s="1382"/>
      <c r="Y15" s="1382"/>
      <c r="Z15" s="1382"/>
      <c r="AA15" s="1382"/>
      <c r="AB15" s="1383" t="s">
        <v>869</v>
      </c>
      <c r="AC15" s="1384"/>
      <c r="AD15" s="1384"/>
      <c r="AE15" s="1384"/>
      <c r="AF15" s="1384"/>
      <c r="AG15" s="1384"/>
      <c r="AH15" s="1384"/>
      <c r="AI15" s="1384"/>
      <c r="AJ15" s="1384"/>
      <c r="AK15" s="1384"/>
      <c r="AL15" s="1384"/>
      <c r="AM15" s="1384"/>
      <c r="AN15" s="1384"/>
      <c r="AO15" s="1384"/>
      <c r="AP15" s="1384"/>
      <c r="AQ15" s="1384"/>
      <c r="AR15" s="1384"/>
      <c r="AS15" s="1382" t="s">
        <v>870</v>
      </c>
      <c r="AT15" s="1382"/>
      <c r="AU15" s="1382"/>
      <c r="AV15" s="1382"/>
      <c r="AW15" s="1382"/>
      <c r="AX15" s="1382"/>
      <c r="AY15" s="1382"/>
      <c r="AZ15" s="1382"/>
      <c r="BA15" s="1382"/>
      <c r="BB15" s="1382"/>
      <c r="BC15" s="1382" t="s">
        <v>871</v>
      </c>
      <c r="BD15" s="1382"/>
      <c r="BE15" s="1382"/>
      <c r="BF15" s="1382"/>
      <c r="BG15" s="1382"/>
      <c r="BH15" s="1382"/>
      <c r="BI15" s="1382"/>
      <c r="BJ15" s="1382"/>
      <c r="BK15" s="1382"/>
      <c r="BU15" s="422">
        <v>45</v>
      </c>
    </row>
    <row r="16" spans="1:73" ht="13.5" customHeight="1">
      <c r="A16" s="426"/>
      <c r="C16" s="439"/>
      <c r="D16" s="436"/>
      <c r="E16" s="436"/>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36"/>
      <c r="BA16" s="436"/>
      <c r="BB16" s="436"/>
      <c r="BC16" s="436"/>
      <c r="BD16" s="436"/>
      <c r="BE16" s="436"/>
      <c r="BF16" s="436"/>
      <c r="BG16" s="436"/>
      <c r="BH16" s="436"/>
      <c r="BI16" s="436"/>
      <c r="BJ16" s="436"/>
      <c r="BK16" s="436"/>
    </row>
    <row r="17" spans="3:92" ht="35.25" customHeight="1">
      <c r="C17" s="441"/>
      <c r="D17" s="1363" t="s">
        <v>872</v>
      </c>
      <c r="E17" s="1363"/>
      <c r="F17" s="1363"/>
      <c r="G17" s="1363"/>
      <c r="H17" s="1363"/>
      <c r="I17" s="1363"/>
      <c r="J17" s="1363"/>
      <c r="K17" s="1363"/>
      <c r="L17" s="1363"/>
      <c r="M17" s="1363"/>
      <c r="N17" s="1363"/>
      <c r="O17" s="1363"/>
      <c r="P17" s="1363"/>
      <c r="Q17" s="1363"/>
      <c r="R17" s="1363"/>
      <c r="S17" s="1363"/>
      <c r="T17" s="1363"/>
      <c r="U17" s="1363"/>
      <c r="V17" s="1363"/>
      <c r="W17" s="1363"/>
      <c r="X17" s="1363"/>
      <c r="Y17" s="1363"/>
      <c r="Z17" s="1363"/>
      <c r="AA17" s="1363"/>
      <c r="AB17" s="1363"/>
      <c r="AC17" s="1363"/>
      <c r="AD17" s="1363"/>
      <c r="AE17" s="442"/>
      <c r="AF17" s="1363" t="s">
        <v>873</v>
      </c>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3"/>
      <c r="BD17" s="1363"/>
      <c r="BE17" s="1363"/>
      <c r="BF17" s="1363"/>
      <c r="BG17" s="1363"/>
      <c r="BH17" s="1363"/>
      <c r="BI17" s="1363"/>
      <c r="BJ17" s="1363"/>
      <c r="BK17" s="1363"/>
    </row>
    <row r="18" spans="3:92" ht="6.75" customHeight="1">
      <c r="C18" s="441"/>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4"/>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row>
    <row r="19" spans="3:92" ht="60.75" customHeight="1">
      <c r="C19" s="441"/>
      <c r="D19" s="1375" t="s">
        <v>874</v>
      </c>
      <c r="E19" s="1376"/>
      <c r="F19" s="1376"/>
      <c r="G19" s="1377"/>
      <c r="H19" s="1261" t="s">
        <v>875</v>
      </c>
      <c r="I19" s="1261"/>
      <c r="J19" s="1261"/>
      <c r="K19" s="1261"/>
      <c r="L19" s="1261"/>
      <c r="M19" s="1261" t="s">
        <v>876</v>
      </c>
      <c r="N19" s="1261"/>
      <c r="O19" s="1261"/>
      <c r="P19" s="1261"/>
      <c r="Q19" s="1261"/>
      <c r="R19" s="1261"/>
      <c r="S19" s="1261"/>
      <c r="T19" s="1261"/>
      <c r="U19" s="1261"/>
      <c r="V19" s="1261"/>
      <c r="W19" s="1261"/>
      <c r="X19" s="1261"/>
      <c r="Y19" s="1261"/>
      <c r="Z19" s="1261"/>
      <c r="AA19" s="1261"/>
      <c r="AB19" s="1261"/>
      <c r="AC19" s="1261"/>
      <c r="AD19" s="1261"/>
      <c r="AE19" s="444"/>
      <c r="AF19" s="1262" t="s">
        <v>877</v>
      </c>
      <c r="AG19" s="1262"/>
      <c r="AH19" s="1262"/>
      <c r="AI19" s="1262"/>
      <c r="AJ19" s="1262" t="s">
        <v>878</v>
      </c>
      <c r="AK19" s="1262"/>
      <c r="AL19" s="1262"/>
      <c r="AM19" s="1262"/>
      <c r="AN19" s="1262"/>
      <c r="AO19" s="1262"/>
      <c r="AP19" s="1262"/>
      <c r="AQ19" s="1262"/>
      <c r="AR19" s="1262"/>
      <c r="AS19" s="1262"/>
      <c r="AT19" s="1262"/>
      <c r="AU19" s="1262"/>
      <c r="AV19" s="1262"/>
      <c r="AW19" s="1262"/>
      <c r="AX19" s="1262"/>
      <c r="AY19" s="1262"/>
      <c r="AZ19" s="1262"/>
      <c r="BA19" s="1262"/>
      <c r="BB19" s="1262"/>
      <c r="BC19" s="1262"/>
      <c r="BD19" s="1262"/>
      <c r="BE19" s="1262"/>
      <c r="BF19" s="1262"/>
      <c r="BG19" s="1262"/>
      <c r="BH19" s="1262"/>
      <c r="BI19" s="1262"/>
      <c r="BJ19" s="1262"/>
      <c r="BK19" s="1262"/>
    </row>
    <row r="20" spans="3:92" ht="141" customHeight="1">
      <c r="C20" s="441"/>
      <c r="D20" s="1366" t="s">
        <v>1835</v>
      </c>
      <c r="E20" s="1367"/>
      <c r="F20" s="1367"/>
      <c r="G20" s="1368"/>
      <c r="H20" s="1369" t="s">
        <v>879</v>
      </c>
      <c r="I20" s="1369"/>
      <c r="J20" s="1369"/>
      <c r="K20" s="1369"/>
      <c r="L20" s="1369"/>
      <c r="M20" s="1369" t="s">
        <v>1725</v>
      </c>
      <c r="N20" s="1369"/>
      <c r="O20" s="1369"/>
      <c r="P20" s="1369"/>
      <c r="Q20" s="1369"/>
      <c r="R20" s="1369"/>
      <c r="S20" s="1369"/>
      <c r="T20" s="1369"/>
      <c r="U20" s="1369"/>
      <c r="V20" s="1369"/>
      <c r="W20" s="1369"/>
      <c r="X20" s="1369"/>
      <c r="Y20" s="1369"/>
      <c r="Z20" s="1369"/>
      <c r="AA20" s="1369"/>
      <c r="AB20" s="1369"/>
      <c r="AC20" s="1369"/>
      <c r="AD20" s="1369"/>
      <c r="AE20" s="445"/>
      <c r="AF20" s="1253" t="s">
        <v>880</v>
      </c>
      <c r="AG20" s="1253"/>
      <c r="AH20" s="1253"/>
      <c r="AI20" s="1253"/>
      <c r="AJ20" s="1370" t="s">
        <v>881</v>
      </c>
      <c r="AK20" s="1371"/>
      <c r="AL20" s="1371"/>
      <c r="AM20" s="1371"/>
      <c r="AN20" s="1371"/>
      <c r="AO20" s="1371"/>
      <c r="AP20" s="1371"/>
      <c r="AQ20" s="1371"/>
      <c r="AR20" s="1371"/>
      <c r="AS20" s="1371"/>
      <c r="AT20" s="1371"/>
      <c r="AU20" s="1371"/>
      <c r="AV20" s="1371"/>
      <c r="AW20" s="1371"/>
      <c r="AX20" s="1371"/>
      <c r="AY20" s="1371"/>
      <c r="AZ20" s="1371"/>
      <c r="BA20" s="1371"/>
      <c r="BB20" s="1371"/>
      <c r="BC20" s="1371"/>
      <c r="BD20" s="1371"/>
      <c r="BE20" s="1371"/>
      <c r="BF20" s="1371"/>
      <c r="BG20" s="1371"/>
      <c r="BH20" s="1371"/>
      <c r="BI20" s="1371"/>
      <c r="BJ20" s="1371"/>
      <c r="BK20" s="1371"/>
    </row>
    <row r="21" spans="3:92" ht="6.75" customHeight="1">
      <c r="C21" s="441"/>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1253"/>
      <c r="AG21" s="1253"/>
      <c r="AH21" s="1253"/>
      <c r="AI21" s="1253"/>
      <c r="AJ21" s="1371"/>
      <c r="AK21" s="1371"/>
      <c r="AL21" s="1371"/>
      <c r="AM21" s="1371"/>
      <c r="AN21" s="1371"/>
      <c r="AO21" s="1371"/>
      <c r="AP21" s="1371"/>
      <c r="AQ21" s="1371"/>
      <c r="AR21" s="1371"/>
      <c r="AS21" s="1371"/>
      <c r="AT21" s="1371"/>
      <c r="AU21" s="1371"/>
      <c r="AV21" s="1371"/>
      <c r="AW21" s="1371"/>
      <c r="AX21" s="1371"/>
      <c r="AY21" s="1371"/>
      <c r="AZ21" s="1371"/>
      <c r="BA21" s="1371"/>
      <c r="BB21" s="1371"/>
      <c r="BC21" s="1371"/>
      <c r="BD21" s="1371"/>
      <c r="BE21" s="1371"/>
      <c r="BF21" s="1371"/>
      <c r="BG21" s="1371"/>
      <c r="BH21" s="1371"/>
      <c r="BI21" s="1371"/>
      <c r="BJ21" s="1371"/>
      <c r="BK21" s="1371"/>
    </row>
    <row r="22" spans="3:92" ht="32.25" customHeight="1">
      <c r="C22" s="441"/>
      <c r="D22" s="1363" t="s">
        <v>882</v>
      </c>
      <c r="E22" s="1363"/>
      <c r="F22" s="1363"/>
      <c r="G22" s="1363"/>
      <c r="H22" s="1363"/>
      <c r="I22" s="1363"/>
      <c r="J22" s="1363"/>
      <c r="K22" s="1363"/>
      <c r="L22" s="1363"/>
      <c r="M22" s="1363"/>
      <c r="N22" s="1363"/>
      <c r="O22" s="1363"/>
      <c r="P22" s="1363"/>
      <c r="Q22" s="1363"/>
      <c r="R22" s="1363"/>
      <c r="S22" s="1363"/>
      <c r="T22" s="1363"/>
      <c r="U22" s="1363"/>
      <c r="V22" s="1363"/>
      <c r="W22" s="1363"/>
      <c r="X22" s="1363"/>
      <c r="Y22" s="1363"/>
      <c r="Z22" s="1363"/>
      <c r="AA22" s="1363"/>
      <c r="AB22" s="1363"/>
      <c r="AC22" s="1363"/>
      <c r="AD22" s="1363"/>
      <c r="AE22" s="442"/>
      <c r="AF22" s="1253"/>
      <c r="AG22" s="1253"/>
      <c r="AH22" s="1253"/>
      <c r="AI22" s="1253"/>
      <c r="AJ22" s="1372"/>
      <c r="AK22" s="1372"/>
      <c r="AL22" s="1372"/>
      <c r="AM22" s="1372"/>
      <c r="AN22" s="1372"/>
      <c r="AO22" s="1372"/>
      <c r="AP22" s="1372"/>
      <c r="AQ22" s="1372"/>
      <c r="AR22" s="1372"/>
      <c r="AS22" s="1372"/>
      <c r="AT22" s="1372"/>
      <c r="AU22" s="1372"/>
      <c r="AV22" s="1372"/>
      <c r="AW22" s="1372"/>
      <c r="AX22" s="1372"/>
      <c r="AY22" s="1372"/>
      <c r="AZ22" s="1372"/>
      <c r="BA22" s="1372"/>
      <c r="BB22" s="1372"/>
      <c r="BC22" s="1372"/>
      <c r="BD22" s="1372"/>
      <c r="BE22" s="1372"/>
      <c r="BF22" s="1372"/>
      <c r="BG22" s="1372"/>
      <c r="BH22" s="1372"/>
      <c r="BI22" s="1372"/>
      <c r="BJ22" s="1372"/>
      <c r="BK22" s="1372"/>
    </row>
    <row r="23" spans="3:92" ht="6" customHeight="1">
      <c r="C23" s="441"/>
      <c r="D23" s="443"/>
      <c r="E23" s="443"/>
      <c r="F23" s="443"/>
      <c r="G23" s="443"/>
      <c r="H23" s="443"/>
      <c r="I23" s="443"/>
      <c r="J23" s="443"/>
      <c r="K23" s="443"/>
      <c r="L23" s="443"/>
      <c r="M23" s="443"/>
      <c r="N23" s="443"/>
      <c r="O23" s="444"/>
      <c r="P23" s="444"/>
      <c r="Q23" s="444"/>
      <c r="R23" s="444"/>
      <c r="S23" s="444"/>
      <c r="T23" s="444"/>
      <c r="U23" s="444"/>
      <c r="V23" s="444"/>
      <c r="W23" s="444"/>
      <c r="X23" s="444"/>
      <c r="Y23" s="444"/>
      <c r="Z23" s="444"/>
      <c r="AA23" s="444"/>
      <c r="AB23" s="444"/>
      <c r="AC23" s="444"/>
      <c r="AD23" s="444"/>
      <c r="AE23" s="442"/>
      <c r="AF23" s="1253" t="s">
        <v>58</v>
      </c>
      <c r="AG23" s="1253"/>
      <c r="AH23" s="1253"/>
      <c r="AI23" s="1254"/>
      <c r="AJ23" s="1255" t="s">
        <v>883</v>
      </c>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row>
    <row r="24" spans="3:92" ht="35.25" customHeight="1">
      <c r="C24" s="441"/>
      <c r="D24" s="1378" t="s">
        <v>884</v>
      </c>
      <c r="E24" s="1378"/>
      <c r="F24" s="1379" t="s">
        <v>885</v>
      </c>
      <c r="G24" s="1380"/>
      <c r="H24" s="446" t="s">
        <v>27</v>
      </c>
      <c r="I24" s="1378" t="s">
        <v>886</v>
      </c>
      <c r="J24" s="1378"/>
      <c r="K24" s="1378"/>
      <c r="L24" s="1378"/>
      <c r="M24" s="446" t="s">
        <v>71</v>
      </c>
      <c r="N24" s="447"/>
      <c r="O24" s="1378" t="s">
        <v>270</v>
      </c>
      <c r="P24" s="1378"/>
      <c r="Q24" s="1378"/>
      <c r="R24" s="1378"/>
      <c r="S24" s="1378"/>
      <c r="T24" s="1378"/>
      <c r="U24" s="1378"/>
      <c r="V24" s="1378"/>
      <c r="W24" s="1378"/>
      <c r="X24" s="1378"/>
      <c r="Y24" s="1378"/>
      <c r="Z24" s="1378"/>
      <c r="AA24" s="1378"/>
      <c r="AB24" s="1378"/>
      <c r="AC24" s="1378"/>
      <c r="AD24" s="1378"/>
      <c r="AE24" s="442"/>
      <c r="AF24" s="1253"/>
      <c r="AG24" s="1253"/>
      <c r="AH24" s="1253"/>
      <c r="AI24" s="1254"/>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row>
    <row r="25" spans="3:92" ht="94.5" customHeight="1">
      <c r="C25" s="441"/>
      <c r="D25" s="448" t="s">
        <v>267</v>
      </c>
      <c r="E25" s="448" t="s">
        <v>887</v>
      </c>
      <c r="F25" s="1385" t="s">
        <v>94</v>
      </c>
      <c r="G25" s="1386"/>
      <c r="H25" s="449" t="s">
        <v>888</v>
      </c>
      <c r="I25" s="1387" t="s">
        <v>1722</v>
      </c>
      <c r="J25" s="1388"/>
      <c r="K25" s="1388"/>
      <c r="L25" s="1388"/>
      <c r="M25" s="450">
        <v>0.95</v>
      </c>
      <c r="N25" s="451"/>
      <c r="O25" s="442"/>
      <c r="P25" s="442"/>
      <c r="Q25" s="442"/>
      <c r="R25" s="442"/>
      <c r="S25" s="442"/>
      <c r="T25" s="442"/>
      <c r="U25" s="442"/>
      <c r="V25" s="442"/>
      <c r="W25" s="442"/>
      <c r="X25" s="442"/>
      <c r="Y25" s="442"/>
      <c r="Z25" s="442"/>
      <c r="AA25" s="442"/>
      <c r="AB25" s="442"/>
      <c r="AC25" s="442"/>
      <c r="AD25" s="442"/>
      <c r="AE25" s="442"/>
      <c r="AF25" s="1253"/>
      <c r="AG25" s="1253"/>
      <c r="AH25" s="1253"/>
      <c r="AI25" s="1254"/>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row>
    <row r="26" spans="3:92" ht="112.5" customHeight="1">
      <c r="C26" s="441"/>
      <c r="D26" s="448" t="s">
        <v>889</v>
      </c>
      <c r="E26" s="448" t="s">
        <v>890</v>
      </c>
      <c r="F26" s="1385" t="s">
        <v>94</v>
      </c>
      <c r="G26" s="1386"/>
      <c r="H26" s="449" t="s">
        <v>888</v>
      </c>
      <c r="I26" s="1352" t="s">
        <v>1723</v>
      </c>
      <c r="J26" s="1353"/>
      <c r="K26" s="1353"/>
      <c r="L26" s="1354"/>
      <c r="M26" s="450">
        <v>1</v>
      </c>
      <c r="N26" s="451"/>
      <c r="O26" s="1344"/>
      <c r="P26" s="1344"/>
      <c r="Q26" s="1344"/>
      <c r="R26" s="1344"/>
      <c r="S26" s="1344"/>
      <c r="T26" s="1344"/>
      <c r="U26" s="1344"/>
      <c r="V26" s="1344"/>
      <c r="W26" s="1344"/>
      <c r="X26" s="1344"/>
      <c r="Y26" s="1344"/>
      <c r="Z26" s="1344"/>
      <c r="AA26" s="1344"/>
      <c r="AB26" s="1344"/>
      <c r="AC26" s="452"/>
      <c r="AD26" s="452"/>
      <c r="AE26" s="452"/>
      <c r="AF26" s="1257" t="s">
        <v>891</v>
      </c>
      <c r="AG26" s="1257"/>
      <c r="AH26" s="1257"/>
      <c r="AI26" s="1258"/>
      <c r="AJ26" s="1259" t="s">
        <v>892</v>
      </c>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260"/>
      <c r="BF26" s="1260"/>
      <c r="BG26" s="1260"/>
      <c r="BH26" s="1260"/>
      <c r="BI26" s="1260"/>
      <c r="BJ26" s="1260"/>
      <c r="BK26" s="1260"/>
      <c r="BR26" s="453">
        <f>CK29</f>
        <v>0.31372549019607843</v>
      </c>
      <c r="CB26" s="454"/>
      <c r="CC26" s="454"/>
      <c r="CD26" s="454"/>
      <c r="CE26" s="454"/>
      <c r="CF26" s="454"/>
      <c r="CG26" s="454"/>
      <c r="CH26" s="454"/>
      <c r="CI26" s="454"/>
      <c r="CJ26" s="454"/>
      <c r="CK26" s="454"/>
      <c r="CL26" s="454"/>
      <c r="CM26" s="454"/>
      <c r="CN26" s="454"/>
    </row>
    <row r="27" spans="3:92" ht="127.5" customHeight="1">
      <c r="C27" s="441"/>
      <c r="D27" s="448" t="s">
        <v>267</v>
      </c>
      <c r="E27" s="448" t="s">
        <v>893</v>
      </c>
      <c r="F27" s="1351" t="s">
        <v>94</v>
      </c>
      <c r="G27" s="1263"/>
      <c r="H27" s="449" t="s">
        <v>888</v>
      </c>
      <c r="I27" s="1352" t="s">
        <v>1720</v>
      </c>
      <c r="J27" s="1353"/>
      <c r="K27" s="1353"/>
      <c r="L27" s="1354"/>
      <c r="M27" s="450">
        <v>0</v>
      </c>
      <c r="N27" s="451"/>
      <c r="O27" s="1344"/>
      <c r="P27" s="1344"/>
      <c r="Q27" s="1344"/>
      <c r="R27" s="1344"/>
      <c r="S27" s="1344"/>
      <c r="T27" s="1344"/>
      <c r="U27" s="1344"/>
      <c r="V27" s="1344"/>
      <c r="W27" s="1344"/>
      <c r="X27" s="1344"/>
      <c r="Y27" s="1344"/>
      <c r="Z27" s="1344"/>
      <c r="AA27" s="1344"/>
      <c r="AB27" s="1344"/>
      <c r="AC27" s="452"/>
      <c r="AD27" s="452"/>
      <c r="AE27" s="452"/>
      <c r="AF27" s="1355" t="s">
        <v>894</v>
      </c>
      <c r="AG27" s="1355"/>
      <c r="AH27" s="1355"/>
      <c r="AI27" s="1355"/>
      <c r="AJ27" s="1356" t="s">
        <v>895</v>
      </c>
      <c r="AK27" s="1357"/>
      <c r="AL27" s="1357"/>
      <c r="AM27" s="1357"/>
      <c r="AN27" s="1357"/>
      <c r="AO27" s="1357"/>
      <c r="AP27" s="1357"/>
      <c r="AQ27" s="1357"/>
      <c r="AR27" s="1357"/>
      <c r="AS27" s="1357"/>
      <c r="AT27" s="1357"/>
      <c r="AU27" s="1357"/>
      <c r="AV27" s="1357"/>
      <c r="AW27" s="1357"/>
      <c r="AX27" s="1357"/>
      <c r="AY27" s="1357"/>
      <c r="AZ27" s="1357"/>
      <c r="BA27" s="1357"/>
      <c r="BB27" s="1357"/>
      <c r="BC27" s="1357"/>
      <c r="BD27" s="1357"/>
      <c r="BE27" s="1357"/>
      <c r="BF27" s="1357"/>
      <c r="BG27" s="1357"/>
      <c r="BH27" s="1357"/>
      <c r="BI27" s="1357"/>
      <c r="BJ27" s="1357"/>
      <c r="BK27" s="1357"/>
      <c r="CB27" s="1342" t="s">
        <v>896</v>
      </c>
      <c r="CC27" s="1342"/>
      <c r="CD27" s="1342"/>
      <c r="CE27" s="1342"/>
      <c r="CF27" s="1342"/>
      <c r="CG27" s="1342"/>
      <c r="CH27" s="1342"/>
      <c r="CI27" s="1342"/>
      <c r="CJ27" s="1342"/>
      <c r="CK27" s="1342"/>
      <c r="CL27" s="1342"/>
      <c r="CM27" s="1342"/>
      <c r="CN27" s="1342"/>
    </row>
    <row r="28" spans="3:92" ht="101.25" customHeight="1">
      <c r="C28" s="441"/>
      <c r="D28" s="1281" t="s">
        <v>267</v>
      </c>
      <c r="E28" s="1283" t="s">
        <v>897</v>
      </c>
      <c r="F28" s="1343" t="s">
        <v>94</v>
      </c>
      <c r="G28" s="1343"/>
      <c r="H28" s="1263" t="s">
        <v>888</v>
      </c>
      <c r="I28" s="843" t="s">
        <v>1721</v>
      </c>
      <c r="J28" s="1358"/>
      <c r="K28" s="1358"/>
      <c r="L28" s="1359"/>
      <c r="M28" s="455">
        <v>1</v>
      </c>
      <c r="N28" s="451"/>
      <c r="O28" s="1344"/>
      <c r="P28" s="1344"/>
      <c r="Q28" s="1344"/>
      <c r="R28" s="1344"/>
      <c r="S28" s="1344"/>
      <c r="T28" s="1344"/>
      <c r="U28" s="1344"/>
      <c r="V28" s="1344"/>
      <c r="W28" s="1344"/>
      <c r="X28" s="1344"/>
      <c r="Y28" s="1344"/>
      <c r="Z28" s="1344"/>
      <c r="AA28" s="1344"/>
      <c r="AB28" s="1344"/>
      <c r="AC28" s="452"/>
      <c r="AD28" s="452"/>
      <c r="AE28" s="452"/>
      <c r="AF28" s="1345" t="s">
        <v>898</v>
      </c>
      <c r="AG28" s="1345"/>
      <c r="AH28" s="1345"/>
      <c r="AI28" s="1345"/>
      <c r="AJ28" s="1347" t="s">
        <v>899</v>
      </c>
      <c r="AK28" s="1348"/>
      <c r="AL28" s="1348"/>
      <c r="AM28" s="1348"/>
      <c r="AN28" s="1348"/>
      <c r="AO28" s="1348"/>
      <c r="AP28" s="1348"/>
      <c r="AQ28" s="1348"/>
      <c r="AR28" s="1348"/>
      <c r="AS28" s="1348"/>
      <c r="AT28" s="1348"/>
      <c r="AU28" s="1348"/>
      <c r="AV28" s="1348"/>
      <c r="AW28" s="1348"/>
      <c r="AX28" s="1348"/>
      <c r="AY28" s="1348"/>
      <c r="AZ28" s="1348"/>
      <c r="BA28" s="1348"/>
      <c r="BB28" s="1348"/>
      <c r="BC28" s="1348"/>
      <c r="BD28" s="1348"/>
      <c r="BE28" s="1348"/>
      <c r="BF28" s="1348"/>
      <c r="BG28" s="1348"/>
      <c r="BH28" s="1348"/>
      <c r="BI28" s="1348"/>
      <c r="BJ28" s="1348"/>
      <c r="BK28" s="1348"/>
      <c r="CB28" s="456"/>
      <c r="CC28" s="1340" t="s">
        <v>79</v>
      </c>
      <c r="CD28" s="1340"/>
      <c r="CE28" s="1340"/>
      <c r="CF28" s="1340"/>
      <c r="CG28" s="1340"/>
      <c r="CH28" s="456"/>
      <c r="CI28" s="456"/>
      <c r="CJ28" s="1336" t="s">
        <v>900</v>
      </c>
      <c r="CK28" s="1336"/>
      <c r="CL28" s="1336"/>
      <c r="CM28" s="1336"/>
      <c r="CN28" s="1336"/>
    </row>
    <row r="29" spans="3:92" ht="16.5" customHeight="1">
      <c r="C29" s="441"/>
      <c r="D29" s="1282"/>
      <c r="E29" s="1284"/>
      <c r="F29" s="1343"/>
      <c r="G29" s="1343"/>
      <c r="H29" s="1264"/>
      <c r="I29" s="1360"/>
      <c r="J29" s="1361"/>
      <c r="K29" s="1361"/>
      <c r="L29" s="1362"/>
      <c r="M29" s="457"/>
      <c r="N29" s="451"/>
      <c r="O29" s="1344"/>
      <c r="P29" s="1344"/>
      <c r="Q29" s="1344"/>
      <c r="R29" s="1344"/>
      <c r="S29" s="1344"/>
      <c r="T29" s="1344"/>
      <c r="U29" s="1344"/>
      <c r="V29" s="1344"/>
      <c r="W29" s="1344"/>
      <c r="X29" s="1344"/>
      <c r="Y29" s="1344"/>
      <c r="Z29" s="1344"/>
      <c r="AA29" s="1344"/>
      <c r="AB29" s="1344"/>
      <c r="AC29" s="452"/>
      <c r="AD29" s="452"/>
      <c r="AE29" s="452"/>
      <c r="AF29" s="1346"/>
      <c r="AG29" s="1346"/>
      <c r="AH29" s="1346"/>
      <c r="AI29" s="1346"/>
      <c r="AJ29" s="1349"/>
      <c r="AK29" s="1349"/>
      <c r="AL29" s="1349"/>
      <c r="AM29" s="1349"/>
      <c r="AN29" s="1349"/>
      <c r="AO29" s="1349"/>
      <c r="AP29" s="1349"/>
      <c r="AQ29" s="1349"/>
      <c r="AR29" s="1349"/>
      <c r="AS29" s="1349"/>
      <c r="AT29" s="1349"/>
      <c r="AU29" s="1349"/>
      <c r="AV29" s="1349"/>
      <c r="AW29" s="1349"/>
      <c r="AX29" s="1349"/>
      <c r="AY29" s="1349"/>
      <c r="AZ29" s="1349"/>
      <c r="BA29" s="1349"/>
      <c r="BB29" s="1349"/>
      <c r="BC29" s="1349"/>
      <c r="BD29" s="1349"/>
      <c r="BE29" s="1349"/>
      <c r="BF29" s="1349"/>
      <c r="BG29" s="1349"/>
      <c r="BH29" s="1349"/>
      <c r="BI29" s="1349"/>
      <c r="BJ29" s="1349"/>
      <c r="BK29" s="1349"/>
      <c r="CB29" s="458"/>
      <c r="CC29" s="458"/>
      <c r="CD29" s="1337">
        <f>COUNTIF(P37:BK72, "P")</f>
        <v>51</v>
      </c>
      <c r="CE29" s="1337"/>
      <c r="CF29" s="1337"/>
      <c r="CG29" s="1338"/>
      <c r="CH29" s="1338"/>
      <c r="CI29" s="1338"/>
      <c r="CJ29" s="1338"/>
      <c r="CK29" s="1350">
        <f>IFERROR(CD31/CD29,"")</f>
        <v>0.31372549019607843</v>
      </c>
      <c r="CL29" s="1350"/>
      <c r="CM29" s="1350"/>
      <c r="CN29" s="459"/>
    </row>
    <row r="30" spans="3:92" ht="11.25" customHeight="1" thickBot="1">
      <c r="C30" s="460"/>
      <c r="D30" s="461"/>
      <c r="E30" s="461"/>
      <c r="F30" s="462"/>
      <c r="G30" s="462"/>
      <c r="H30" s="462"/>
      <c r="I30" s="462"/>
      <c r="J30" s="462"/>
      <c r="K30" s="462"/>
      <c r="L30" s="462"/>
      <c r="M30" s="462"/>
      <c r="N30" s="462"/>
      <c r="O30" s="463"/>
      <c r="P30" s="463"/>
      <c r="Q30" s="463"/>
      <c r="R30" s="463"/>
      <c r="S30" s="463"/>
      <c r="T30" s="463"/>
      <c r="U30" s="463"/>
      <c r="V30" s="463"/>
      <c r="W30" s="463"/>
      <c r="X30" s="463"/>
      <c r="Y30" s="463"/>
      <c r="Z30" s="464"/>
      <c r="AA30" s="464"/>
      <c r="AB30" s="464"/>
      <c r="AC30" s="465"/>
      <c r="AD30" s="465"/>
      <c r="AE30" s="465"/>
      <c r="AF30" s="465"/>
      <c r="AG30" s="465"/>
      <c r="AH30" s="465"/>
      <c r="AI30" s="465"/>
      <c r="AJ30" s="465"/>
      <c r="AK30" s="465"/>
      <c r="AL30" s="465"/>
      <c r="AM30" s="465"/>
      <c r="AN30" s="465"/>
      <c r="AO30" s="465"/>
      <c r="AP30" s="465"/>
      <c r="AQ30" s="465"/>
      <c r="AR30" s="465"/>
      <c r="AS30" s="465"/>
      <c r="AT30" s="465"/>
      <c r="AU30" s="465"/>
      <c r="AV30" s="465"/>
      <c r="AW30" s="465"/>
      <c r="AX30" s="465"/>
      <c r="AY30" s="465"/>
      <c r="AZ30" s="465"/>
      <c r="BA30" s="465"/>
      <c r="BB30" s="465"/>
      <c r="BC30" s="465"/>
      <c r="BD30" s="465"/>
      <c r="BE30" s="465"/>
      <c r="BF30" s="465"/>
      <c r="BG30" s="465"/>
      <c r="BH30" s="465"/>
      <c r="BI30" s="465"/>
      <c r="BJ30" s="465"/>
      <c r="BK30" s="465"/>
      <c r="CB30" s="466"/>
      <c r="CC30" s="1340" t="s">
        <v>80</v>
      </c>
      <c r="CD30" s="1340"/>
      <c r="CE30" s="1340"/>
      <c r="CF30" s="1340"/>
      <c r="CG30" s="1340"/>
      <c r="CH30" s="467"/>
      <c r="CI30" s="467"/>
      <c r="CJ30" s="1336" t="s">
        <v>901</v>
      </c>
      <c r="CK30" s="1336"/>
      <c r="CL30" s="1336"/>
      <c r="CM30" s="1336"/>
      <c r="CN30" s="1336"/>
    </row>
    <row r="31" spans="3:92" ht="14.25" customHeight="1">
      <c r="C31" s="441"/>
      <c r="D31" s="468"/>
      <c r="E31" s="468"/>
      <c r="F31" s="469"/>
      <c r="G31" s="469"/>
      <c r="H31" s="469"/>
      <c r="I31" s="469"/>
      <c r="J31" s="469"/>
      <c r="K31" s="469"/>
      <c r="L31" s="469"/>
      <c r="M31" s="469"/>
      <c r="N31" s="469"/>
      <c r="O31" s="470"/>
      <c r="P31" s="470"/>
      <c r="Q31" s="470"/>
      <c r="R31" s="470"/>
      <c r="S31" s="470"/>
      <c r="T31" s="470"/>
      <c r="U31" s="470"/>
      <c r="V31" s="470"/>
      <c r="W31" s="470"/>
      <c r="X31" s="470"/>
      <c r="Y31" s="470"/>
      <c r="Z31" s="471"/>
      <c r="AA31" s="471"/>
      <c r="AB31" s="471"/>
      <c r="AC31" s="471"/>
      <c r="AD31" s="471"/>
      <c r="AE31" s="423"/>
      <c r="AF31" s="423"/>
      <c r="AG31" s="423"/>
      <c r="AH31" s="423"/>
      <c r="AI31" s="423"/>
      <c r="AJ31" s="423"/>
      <c r="AK31" s="423"/>
      <c r="AL31" s="423"/>
      <c r="AM31" s="423"/>
      <c r="AN31" s="423"/>
      <c r="AO31" s="423"/>
      <c r="AP31" s="423"/>
      <c r="AQ31" s="423"/>
      <c r="AR31" s="423"/>
      <c r="AS31" s="472"/>
      <c r="AT31" s="472"/>
      <c r="AU31" s="472"/>
      <c r="AV31" s="473"/>
      <c r="AW31" s="473"/>
      <c r="AX31" s="473"/>
      <c r="AY31" s="473"/>
      <c r="AZ31" s="473"/>
      <c r="BA31" s="473"/>
      <c r="BB31" s="473"/>
      <c r="BC31" s="473"/>
      <c r="BD31" s="474"/>
      <c r="BE31" s="474"/>
      <c r="BF31" s="474"/>
      <c r="BG31" s="474"/>
      <c r="BH31" s="474"/>
      <c r="BI31" s="475"/>
      <c r="BJ31" s="475"/>
      <c r="BK31" s="475"/>
      <c r="CB31" s="458"/>
      <c r="CC31" s="458"/>
      <c r="CD31" s="1337">
        <f>COUNTIF(P37:BK72, "E")</f>
        <v>16</v>
      </c>
      <c r="CE31" s="1337"/>
      <c r="CF31" s="1337"/>
      <c r="CG31" s="1338"/>
      <c r="CH31" s="1338"/>
      <c r="CI31" s="1338"/>
      <c r="CJ31" s="1338"/>
      <c r="CK31" s="1339">
        <v>0.9</v>
      </c>
      <c r="CL31" s="1337"/>
      <c r="CM31" s="1337"/>
      <c r="CN31" s="459"/>
    </row>
    <row r="32" spans="3:92" ht="36.75" customHeight="1">
      <c r="C32" s="1206" t="s">
        <v>24</v>
      </c>
      <c r="D32" s="1207"/>
      <c r="E32" s="1207"/>
      <c r="F32" s="1207"/>
      <c r="G32" s="1207"/>
      <c r="H32" s="1207"/>
      <c r="I32" s="1207"/>
      <c r="J32" s="1207"/>
      <c r="K32" s="1207"/>
      <c r="L32" s="1207"/>
      <c r="M32" s="1207"/>
      <c r="N32" s="1207"/>
      <c r="O32" s="1207"/>
      <c r="P32" s="1207"/>
      <c r="Q32" s="1207"/>
      <c r="R32" s="1207"/>
      <c r="S32" s="1207"/>
      <c r="T32" s="1207"/>
      <c r="U32" s="1207"/>
      <c r="V32" s="1207"/>
      <c r="W32" s="1207"/>
      <c r="X32" s="1207"/>
      <c r="Y32" s="1207"/>
      <c r="Z32" s="1207"/>
      <c r="AA32" s="1207"/>
      <c r="AB32" s="1207"/>
      <c r="AC32" s="1207"/>
      <c r="AD32" s="1207"/>
      <c r="AE32" s="1207"/>
      <c r="AF32" s="1207"/>
      <c r="AG32" s="1207"/>
      <c r="AH32" s="1207"/>
      <c r="AI32" s="1207"/>
      <c r="AJ32" s="1207"/>
      <c r="AK32" s="1207"/>
      <c r="AL32" s="1207"/>
      <c r="AM32" s="1207"/>
      <c r="AN32" s="1207"/>
      <c r="AO32" s="1207"/>
      <c r="AP32" s="1207"/>
      <c r="AQ32" s="1207"/>
      <c r="AR32" s="1207"/>
      <c r="AS32" s="1207"/>
      <c r="AT32" s="1207"/>
      <c r="AU32" s="1207"/>
      <c r="AV32" s="1207"/>
      <c r="AW32" s="1207"/>
      <c r="AX32" s="1207"/>
      <c r="AY32" s="1207"/>
      <c r="AZ32" s="1207"/>
      <c r="BA32" s="1207"/>
      <c r="BB32" s="1207"/>
      <c r="BC32" s="1207"/>
      <c r="BD32" s="1207"/>
      <c r="BE32" s="1207"/>
      <c r="BF32" s="1207"/>
      <c r="BG32" s="1207"/>
      <c r="BH32" s="1207"/>
      <c r="BI32" s="1207"/>
      <c r="BJ32" s="1207"/>
      <c r="BK32" s="1208"/>
      <c r="CB32" s="456"/>
      <c r="CC32" s="456"/>
      <c r="CD32" s="456"/>
      <c r="CE32" s="456"/>
      <c r="CF32" s="456"/>
      <c r="CG32" s="456"/>
      <c r="CH32" s="456"/>
      <c r="CI32" s="456"/>
      <c r="CJ32" s="456"/>
      <c r="CK32" s="456"/>
      <c r="CL32" s="456"/>
      <c r="CM32" s="476"/>
      <c r="CN32" s="476"/>
    </row>
    <row r="33" spans="2:92" ht="8.25" customHeight="1">
      <c r="C33" s="435"/>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477"/>
      <c r="BI33" s="477"/>
      <c r="BJ33" s="477"/>
      <c r="BK33" s="477"/>
      <c r="CB33" s="454"/>
      <c r="CC33" s="454"/>
      <c r="CD33" s="454"/>
      <c r="CE33" s="454"/>
      <c r="CF33" s="454"/>
      <c r="CG33" s="454"/>
      <c r="CH33" s="454"/>
      <c r="CI33" s="454"/>
      <c r="CJ33" s="454"/>
      <c r="CK33" s="454"/>
      <c r="CL33" s="454"/>
      <c r="CM33" s="454"/>
      <c r="CN33" s="454"/>
    </row>
    <row r="34" spans="2:92" ht="42.75" customHeight="1">
      <c r="C34" s="435"/>
      <c r="D34" s="1229" t="s">
        <v>25</v>
      </c>
      <c r="E34" s="1277"/>
      <c r="F34" s="1230"/>
      <c r="G34" s="1229" t="s">
        <v>26</v>
      </c>
      <c r="H34" s="1230"/>
      <c r="I34" s="1279" t="s">
        <v>27</v>
      </c>
      <c r="J34" s="1279" t="s">
        <v>902</v>
      </c>
      <c r="K34" s="1279" t="s">
        <v>29</v>
      </c>
      <c r="L34" s="1279"/>
      <c r="M34" s="1279" t="s">
        <v>30</v>
      </c>
      <c r="N34" s="1279"/>
      <c r="O34" s="1279" t="s">
        <v>31</v>
      </c>
      <c r="P34" s="1262" t="s">
        <v>903</v>
      </c>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62"/>
      <c r="AS34" s="1262"/>
      <c r="AT34" s="1262"/>
      <c r="AU34" s="1262"/>
      <c r="AV34" s="1262"/>
      <c r="AW34" s="1262"/>
      <c r="AX34" s="1262"/>
      <c r="AY34" s="1262"/>
      <c r="AZ34" s="1262"/>
      <c r="BA34" s="1262"/>
      <c r="BB34" s="1262"/>
      <c r="BC34" s="1262"/>
      <c r="BD34" s="1262"/>
      <c r="BE34" s="1262"/>
      <c r="BF34" s="1262"/>
      <c r="BG34" s="1262"/>
      <c r="BH34" s="1262"/>
      <c r="BI34" s="1262"/>
      <c r="BJ34" s="1262"/>
      <c r="BK34" s="1262"/>
      <c r="CB34" s="454"/>
      <c r="CC34" s="454"/>
      <c r="CD34" s="454"/>
      <c r="CE34" s="454"/>
      <c r="CF34" s="454"/>
      <c r="CG34" s="454"/>
      <c r="CH34" s="454"/>
      <c r="CI34" s="454"/>
      <c r="CJ34" s="454"/>
      <c r="CK34" s="454"/>
      <c r="CL34" s="454"/>
      <c r="CM34" s="454"/>
      <c r="CN34" s="454"/>
    </row>
    <row r="35" spans="2:92" s="482" customFormat="1" ht="22.5" customHeight="1">
      <c r="B35" s="479"/>
      <c r="C35" s="480"/>
      <c r="D35" s="1326"/>
      <c r="E35" s="1341"/>
      <c r="F35" s="1327"/>
      <c r="G35" s="1326"/>
      <c r="H35" s="1327"/>
      <c r="I35" s="1279"/>
      <c r="J35" s="1279"/>
      <c r="K35" s="1279"/>
      <c r="L35" s="1279"/>
      <c r="M35" s="1279"/>
      <c r="N35" s="1279"/>
      <c r="O35" s="1279"/>
      <c r="P35" s="1250" t="s">
        <v>33</v>
      </c>
      <c r="Q35" s="1251"/>
      <c r="R35" s="1251"/>
      <c r="S35" s="1252"/>
      <c r="T35" s="1333" t="s">
        <v>34</v>
      </c>
      <c r="U35" s="1334"/>
      <c r="V35" s="1334"/>
      <c r="W35" s="1335"/>
      <c r="X35" s="1250" t="s">
        <v>35</v>
      </c>
      <c r="Y35" s="1251"/>
      <c r="Z35" s="1251"/>
      <c r="AA35" s="1252"/>
      <c r="AB35" s="1333" t="s">
        <v>36</v>
      </c>
      <c r="AC35" s="1334"/>
      <c r="AD35" s="1334"/>
      <c r="AE35" s="1335"/>
      <c r="AF35" s="1250" t="s">
        <v>37</v>
      </c>
      <c r="AG35" s="1251"/>
      <c r="AH35" s="1251"/>
      <c r="AI35" s="1252"/>
      <c r="AJ35" s="1333" t="s">
        <v>38</v>
      </c>
      <c r="AK35" s="1334"/>
      <c r="AL35" s="1334"/>
      <c r="AM35" s="1335"/>
      <c r="AN35" s="1250" t="s">
        <v>39</v>
      </c>
      <c r="AO35" s="1251"/>
      <c r="AP35" s="1251"/>
      <c r="AQ35" s="1252"/>
      <c r="AR35" s="1333" t="s">
        <v>40</v>
      </c>
      <c r="AS35" s="1334"/>
      <c r="AT35" s="1334"/>
      <c r="AU35" s="1335"/>
      <c r="AV35" s="1250" t="s">
        <v>41</v>
      </c>
      <c r="AW35" s="1251"/>
      <c r="AX35" s="1251"/>
      <c r="AY35" s="1252"/>
      <c r="AZ35" s="1333" t="s">
        <v>42</v>
      </c>
      <c r="BA35" s="1334"/>
      <c r="BB35" s="1334"/>
      <c r="BC35" s="1335"/>
      <c r="BD35" s="1250" t="s">
        <v>43</v>
      </c>
      <c r="BE35" s="1251"/>
      <c r="BF35" s="1251"/>
      <c r="BG35" s="1252"/>
      <c r="BH35" s="1333" t="s">
        <v>44</v>
      </c>
      <c r="BI35" s="1334"/>
      <c r="BJ35" s="1334"/>
      <c r="BK35" s="1335"/>
      <c r="BL35" s="481"/>
      <c r="CB35" s="483"/>
      <c r="CC35" s="483"/>
      <c r="CD35" s="483"/>
      <c r="CE35" s="483"/>
      <c r="CF35" s="483"/>
      <c r="CG35" s="483"/>
      <c r="CH35" s="483"/>
      <c r="CI35" s="483"/>
      <c r="CJ35" s="483"/>
      <c r="CK35" s="483"/>
      <c r="CL35" s="483"/>
      <c r="CM35" s="483"/>
      <c r="CN35" s="483"/>
    </row>
    <row r="36" spans="2:92" s="482" customFormat="1" ht="32.25" customHeight="1">
      <c r="B36" s="479"/>
      <c r="C36" s="480"/>
      <c r="D36" s="1231"/>
      <c r="E36" s="1278"/>
      <c r="F36" s="1232"/>
      <c r="G36" s="1231"/>
      <c r="H36" s="1232"/>
      <c r="I36" s="1279"/>
      <c r="J36" s="1279"/>
      <c r="K36" s="478" t="s">
        <v>45</v>
      </c>
      <c r="L36" s="478" t="s">
        <v>46</v>
      </c>
      <c r="M36" s="1279"/>
      <c r="N36" s="1279"/>
      <c r="O36" s="1279"/>
      <c r="P36" s="484">
        <v>1</v>
      </c>
      <c r="Q36" s="484">
        <v>2</v>
      </c>
      <c r="R36" s="484">
        <v>3</v>
      </c>
      <c r="S36" s="484">
        <v>4</v>
      </c>
      <c r="T36" s="485">
        <v>1</v>
      </c>
      <c r="U36" s="485">
        <v>2</v>
      </c>
      <c r="V36" s="485">
        <v>3</v>
      </c>
      <c r="W36" s="485">
        <v>4</v>
      </c>
      <c r="X36" s="484">
        <v>1</v>
      </c>
      <c r="Y36" s="484">
        <v>2</v>
      </c>
      <c r="Z36" s="484">
        <v>3</v>
      </c>
      <c r="AA36" s="484">
        <v>4</v>
      </c>
      <c r="AB36" s="485">
        <v>1</v>
      </c>
      <c r="AC36" s="485">
        <v>2</v>
      </c>
      <c r="AD36" s="485">
        <v>3</v>
      </c>
      <c r="AE36" s="485">
        <v>4</v>
      </c>
      <c r="AF36" s="484">
        <v>1</v>
      </c>
      <c r="AG36" s="484">
        <v>2</v>
      </c>
      <c r="AH36" s="484">
        <v>3</v>
      </c>
      <c r="AI36" s="484">
        <v>4</v>
      </c>
      <c r="AJ36" s="485">
        <v>1</v>
      </c>
      <c r="AK36" s="485">
        <v>2</v>
      </c>
      <c r="AL36" s="485">
        <v>3</v>
      </c>
      <c r="AM36" s="485">
        <v>4</v>
      </c>
      <c r="AN36" s="484">
        <v>1</v>
      </c>
      <c r="AO36" s="484">
        <v>2</v>
      </c>
      <c r="AP36" s="484">
        <v>3</v>
      </c>
      <c r="AQ36" s="484">
        <v>4</v>
      </c>
      <c r="AR36" s="485">
        <v>1</v>
      </c>
      <c r="AS36" s="485">
        <v>2</v>
      </c>
      <c r="AT36" s="485">
        <v>3</v>
      </c>
      <c r="AU36" s="485">
        <v>4</v>
      </c>
      <c r="AV36" s="484">
        <v>1</v>
      </c>
      <c r="AW36" s="484">
        <v>2</v>
      </c>
      <c r="AX36" s="484">
        <v>3</v>
      </c>
      <c r="AY36" s="484">
        <v>4</v>
      </c>
      <c r="AZ36" s="485">
        <v>1</v>
      </c>
      <c r="BA36" s="485">
        <v>2</v>
      </c>
      <c r="BB36" s="485">
        <v>3</v>
      </c>
      <c r="BC36" s="485">
        <v>4</v>
      </c>
      <c r="BD36" s="484">
        <v>1</v>
      </c>
      <c r="BE36" s="484">
        <v>2</v>
      </c>
      <c r="BF36" s="484">
        <v>3</v>
      </c>
      <c r="BG36" s="484">
        <v>4</v>
      </c>
      <c r="BH36" s="485">
        <v>1</v>
      </c>
      <c r="BI36" s="485">
        <v>2</v>
      </c>
      <c r="BJ36" s="485">
        <v>3</v>
      </c>
      <c r="BK36" s="485">
        <v>4</v>
      </c>
      <c r="BL36" s="479"/>
    </row>
    <row r="37" spans="2:92" s="482" customFormat="1" ht="47.25" customHeight="1">
      <c r="B37" s="479"/>
      <c r="C37" s="486"/>
      <c r="D37" s="1285" t="s">
        <v>904</v>
      </c>
      <c r="E37" s="1266"/>
      <c r="F37" s="1267"/>
      <c r="G37" s="1273" t="s">
        <v>1726</v>
      </c>
      <c r="H37" s="1274"/>
      <c r="I37" s="1271" t="s">
        <v>54</v>
      </c>
      <c r="J37" s="1248" t="s">
        <v>905</v>
      </c>
      <c r="K37" s="1247">
        <v>45413</v>
      </c>
      <c r="L37" s="1247">
        <v>45442</v>
      </c>
      <c r="M37" s="1248" t="str">
        <f t="shared" ref="M37" ca="1" si="0">IF(K37&gt;TODAY(),"SIN INICIAR",IF(O37=1,"TERMINADO",IF(K37&gt;0,"EN CURSO","")))</f>
        <v>TERMINADO</v>
      </c>
      <c r="N37" s="1248"/>
      <c r="O37" s="1249">
        <f>IFERROR(COUNTIF(P38:BK38,"E")/COUNTIF(P37:BK37,"P"),0)</f>
        <v>1</v>
      </c>
      <c r="P37" s="487"/>
      <c r="Q37" s="487"/>
      <c r="R37" s="487"/>
      <c r="S37" s="487"/>
      <c r="T37" s="488"/>
      <c r="U37" s="488"/>
      <c r="V37" s="488"/>
      <c r="W37" s="488"/>
      <c r="X37" s="487"/>
      <c r="Y37" s="487"/>
      <c r="Z37" s="487"/>
      <c r="AA37" s="487"/>
      <c r="AB37" s="488"/>
      <c r="AC37" s="488"/>
      <c r="AD37" s="488"/>
      <c r="AE37" s="488"/>
      <c r="AF37" s="487"/>
      <c r="AG37" s="487"/>
      <c r="AH37" s="254" t="s">
        <v>50</v>
      </c>
      <c r="AI37" s="487"/>
      <c r="AJ37" s="488"/>
      <c r="AK37" s="488"/>
      <c r="AL37" s="488"/>
      <c r="AM37" s="488"/>
      <c r="AN37" s="487"/>
      <c r="AO37" s="487"/>
      <c r="AP37" s="487"/>
      <c r="AQ37" s="487"/>
      <c r="AR37" s="488"/>
      <c r="AS37" s="488"/>
      <c r="AT37" s="488"/>
      <c r="AU37" s="488"/>
      <c r="AV37" s="487"/>
      <c r="AW37" s="487"/>
      <c r="AX37" s="487"/>
      <c r="AY37" s="487"/>
      <c r="AZ37" s="488"/>
      <c r="BA37" s="488"/>
      <c r="BB37" s="488"/>
      <c r="BC37" s="488"/>
      <c r="BD37" s="487"/>
      <c r="BE37" s="487"/>
      <c r="BF37" s="487"/>
      <c r="BG37" s="487"/>
      <c r="BH37" s="488"/>
      <c r="BI37" s="488"/>
      <c r="BJ37" s="488"/>
      <c r="BK37" s="488"/>
      <c r="BL37" s="479"/>
      <c r="BN37" s="1332"/>
      <c r="BO37" s="1332"/>
      <c r="BP37" s="1332"/>
      <c r="BQ37" s="1332"/>
    </row>
    <row r="38" spans="2:92" s="482" customFormat="1" ht="52.5" customHeight="1">
      <c r="B38" s="479"/>
      <c r="C38" s="486"/>
      <c r="D38" s="1268"/>
      <c r="E38" s="1269"/>
      <c r="F38" s="1270"/>
      <c r="G38" s="1275"/>
      <c r="H38" s="1276"/>
      <c r="I38" s="1272"/>
      <c r="J38" s="1248"/>
      <c r="K38" s="1248"/>
      <c r="L38" s="1248"/>
      <c r="M38" s="1248"/>
      <c r="N38" s="1248"/>
      <c r="O38" s="1249"/>
      <c r="P38" s="489"/>
      <c r="Q38" s="489"/>
      <c r="R38" s="489"/>
      <c r="S38" s="489"/>
      <c r="T38" s="489"/>
      <c r="U38" s="489"/>
      <c r="V38" s="489"/>
      <c r="W38" s="489"/>
      <c r="X38" s="489"/>
      <c r="Y38" s="489"/>
      <c r="Z38" s="489"/>
      <c r="AA38" s="489"/>
      <c r="AB38" s="489"/>
      <c r="AC38" s="489"/>
      <c r="AD38" s="489"/>
      <c r="AE38" s="489"/>
      <c r="AF38" s="489"/>
      <c r="AG38" s="489"/>
      <c r="AH38" s="53" t="s">
        <v>51</v>
      </c>
      <c r="AI38" s="489"/>
      <c r="AJ38" s="489"/>
      <c r="AK38" s="489"/>
      <c r="AL38" s="489"/>
      <c r="AM38" s="489"/>
      <c r="AN38" s="489"/>
      <c r="AO38" s="489"/>
      <c r="AP38" s="489"/>
      <c r="AQ38" s="489"/>
      <c r="AR38" s="489"/>
      <c r="AS38" s="489"/>
      <c r="AT38" s="489"/>
      <c r="AU38" s="489"/>
      <c r="AV38" s="489"/>
      <c r="AW38" s="489"/>
      <c r="AX38" s="489"/>
      <c r="AY38" s="489"/>
      <c r="AZ38" s="489"/>
      <c r="BA38" s="489"/>
      <c r="BB38" s="489"/>
      <c r="BC38" s="489"/>
      <c r="BD38" s="489"/>
      <c r="BE38" s="489"/>
      <c r="BF38" s="489"/>
      <c r="BG38" s="489"/>
      <c r="BH38" s="489"/>
      <c r="BI38" s="489"/>
      <c r="BJ38" s="489"/>
      <c r="BK38" s="489"/>
      <c r="BL38" s="479"/>
      <c r="BO38" s="479"/>
      <c r="BP38" s="479"/>
      <c r="BQ38" s="479"/>
      <c r="BR38" s="479"/>
      <c r="BS38" s="479"/>
    </row>
    <row r="39" spans="2:92" s="482" customFormat="1" ht="47.25" customHeight="1">
      <c r="B39" s="479"/>
      <c r="C39" s="486"/>
      <c r="D39" s="1265" t="s">
        <v>906</v>
      </c>
      <c r="E39" s="1266"/>
      <c r="F39" s="1267"/>
      <c r="G39" s="1328" t="s">
        <v>907</v>
      </c>
      <c r="H39" s="1329"/>
      <c r="I39" s="1271" t="s">
        <v>54</v>
      </c>
      <c r="J39" s="1248" t="s">
        <v>908</v>
      </c>
      <c r="K39" s="1247">
        <v>45383</v>
      </c>
      <c r="L39" s="1247">
        <v>45412</v>
      </c>
      <c r="M39" s="1248" t="str">
        <f t="shared" ref="M39" ca="1" si="1">IF(K39&gt;TODAY(),"SIN INICIAR",IF(O39=1,"TERMINADO",IF(K39&gt;0,"EN CURSO","")))</f>
        <v>TERMINADO</v>
      </c>
      <c r="N39" s="1248"/>
      <c r="O39" s="1249">
        <f t="shared" ref="O39:O71" si="2">IFERROR(COUNTIF(P40:BK40,"E")/COUNTIF(P39:BK39,"P"),0)</f>
        <v>1</v>
      </c>
      <c r="P39" s="487"/>
      <c r="Q39" s="487"/>
      <c r="R39" s="487"/>
      <c r="S39" s="487"/>
      <c r="T39" s="488"/>
      <c r="U39" s="488"/>
      <c r="V39" s="488"/>
      <c r="W39" s="488"/>
      <c r="X39" s="487"/>
      <c r="Y39" s="487"/>
      <c r="Z39" s="487"/>
      <c r="AA39" s="487"/>
      <c r="AB39" s="488"/>
      <c r="AC39" s="488"/>
      <c r="AD39" s="488"/>
      <c r="AE39" s="136" t="s">
        <v>50</v>
      </c>
      <c r="AF39" s="487"/>
      <c r="AG39" s="487"/>
      <c r="AH39" s="487"/>
      <c r="AI39" s="487"/>
      <c r="AJ39" s="488"/>
      <c r="AK39" s="488"/>
      <c r="AL39" s="488"/>
      <c r="AM39" s="488"/>
      <c r="AN39" s="487"/>
      <c r="AO39" s="487"/>
      <c r="AP39" s="487"/>
      <c r="AQ39" s="487"/>
      <c r="AR39" s="488"/>
      <c r="AS39" s="488"/>
      <c r="AT39" s="488"/>
      <c r="AU39" s="488"/>
      <c r="AV39" s="487"/>
      <c r="AW39" s="487"/>
      <c r="AX39" s="487"/>
      <c r="AY39" s="487"/>
      <c r="AZ39" s="488"/>
      <c r="BA39" s="488"/>
      <c r="BB39" s="488"/>
      <c r="BC39" s="488"/>
      <c r="BD39" s="487"/>
      <c r="BE39" s="487"/>
      <c r="BF39" s="487"/>
      <c r="BG39" s="487"/>
      <c r="BH39" s="488"/>
      <c r="BI39" s="488"/>
      <c r="BJ39" s="488"/>
      <c r="BK39" s="488"/>
      <c r="BL39" s="479"/>
    </row>
    <row r="40" spans="2:92" s="482" customFormat="1" ht="47.25" customHeight="1">
      <c r="B40" s="479"/>
      <c r="C40" s="486"/>
      <c r="D40" s="1268"/>
      <c r="E40" s="1269"/>
      <c r="F40" s="1270"/>
      <c r="G40" s="1330"/>
      <c r="H40" s="1331"/>
      <c r="I40" s="1272"/>
      <c r="J40" s="1248"/>
      <c r="K40" s="1248"/>
      <c r="L40" s="1248"/>
      <c r="M40" s="1248"/>
      <c r="N40" s="1248"/>
      <c r="O40" s="1249"/>
      <c r="P40" s="489"/>
      <c r="Q40" s="489"/>
      <c r="R40" s="489"/>
      <c r="S40" s="489"/>
      <c r="T40" s="489"/>
      <c r="U40" s="489"/>
      <c r="V40" s="489"/>
      <c r="W40" s="489"/>
      <c r="X40" s="489"/>
      <c r="Y40" s="489"/>
      <c r="Z40" s="489"/>
      <c r="AA40" s="489"/>
      <c r="AB40" s="489"/>
      <c r="AC40" s="489"/>
      <c r="AD40" s="489"/>
      <c r="AE40" s="53" t="s">
        <v>51</v>
      </c>
      <c r="AF40" s="489"/>
      <c r="AG40" s="489"/>
      <c r="AH40" s="489"/>
      <c r="AI40" s="489"/>
      <c r="AJ40" s="489"/>
      <c r="AK40" s="489"/>
      <c r="AL40" s="489"/>
      <c r="AM40" s="489"/>
      <c r="AN40" s="489"/>
      <c r="AO40" s="489"/>
      <c r="AP40" s="489"/>
      <c r="AQ40" s="489"/>
      <c r="AR40" s="489"/>
      <c r="AS40" s="489"/>
      <c r="AT40" s="489"/>
      <c r="AU40" s="489"/>
      <c r="AV40" s="489"/>
      <c r="AW40" s="489"/>
      <c r="AX40" s="489"/>
      <c r="AY40" s="489"/>
      <c r="AZ40" s="489"/>
      <c r="BA40" s="489"/>
      <c r="BB40" s="489"/>
      <c r="BC40" s="489"/>
      <c r="BD40" s="489"/>
      <c r="BE40" s="489"/>
      <c r="BF40" s="489"/>
      <c r="BG40" s="489"/>
      <c r="BH40" s="489"/>
      <c r="BI40" s="489"/>
      <c r="BJ40" s="489"/>
      <c r="BK40" s="489"/>
      <c r="BL40" s="479"/>
    </row>
    <row r="41" spans="2:92" s="482" customFormat="1" ht="60.75" customHeight="1">
      <c r="B41" s="479"/>
      <c r="C41" s="486"/>
      <c r="D41" s="1265" t="s">
        <v>909</v>
      </c>
      <c r="E41" s="1266"/>
      <c r="F41" s="1267"/>
      <c r="G41" s="1273" t="s">
        <v>1726</v>
      </c>
      <c r="H41" s="1274"/>
      <c r="I41" s="1271" t="s">
        <v>54</v>
      </c>
      <c r="J41" s="1248" t="s">
        <v>905</v>
      </c>
      <c r="K41" s="1247">
        <v>45352</v>
      </c>
      <c r="L41" s="1247">
        <v>45381</v>
      </c>
      <c r="M41" s="1248" t="str">
        <f t="shared" ref="M41" ca="1" si="3">IF(K41&gt;TODAY(),"SIN INICIAR",IF(O41=1,"TERMINADO",IF(K41&gt;0,"EN CURSO","")))</f>
        <v>TERMINADO</v>
      </c>
      <c r="N41" s="1248"/>
      <c r="O41" s="1249">
        <f t="shared" si="2"/>
        <v>1</v>
      </c>
      <c r="P41" s="487"/>
      <c r="Q41" s="487"/>
      <c r="R41" s="487"/>
      <c r="S41" s="487"/>
      <c r="T41" s="488"/>
      <c r="U41" s="488"/>
      <c r="V41" s="488"/>
      <c r="W41" s="488"/>
      <c r="X41" s="254" t="s">
        <v>50</v>
      </c>
      <c r="Y41" s="487"/>
      <c r="Z41" s="487"/>
      <c r="AA41" s="487"/>
      <c r="AB41" s="488"/>
      <c r="AC41" s="488"/>
      <c r="AD41" s="488"/>
      <c r="AE41" s="488"/>
      <c r="AF41" s="487"/>
      <c r="AG41" s="487"/>
      <c r="AH41" s="254"/>
      <c r="AI41" s="487"/>
      <c r="AJ41" s="488"/>
      <c r="AK41" s="488"/>
      <c r="AL41" s="488"/>
      <c r="AM41" s="488"/>
      <c r="AN41" s="487"/>
      <c r="AO41" s="487"/>
      <c r="AP41" s="487"/>
      <c r="AQ41" s="487"/>
      <c r="AR41" s="488"/>
      <c r="AS41" s="488"/>
      <c r="AT41" s="488"/>
      <c r="AU41" s="488"/>
      <c r="AV41" s="487"/>
      <c r="AW41" s="487"/>
      <c r="AX41" s="487"/>
      <c r="AY41" s="487"/>
      <c r="AZ41" s="488"/>
      <c r="BA41" s="488"/>
      <c r="BB41" s="488"/>
      <c r="BC41" s="488"/>
      <c r="BD41" s="487"/>
      <c r="BE41" s="487"/>
      <c r="BF41" s="487"/>
      <c r="BG41" s="487"/>
      <c r="BH41" s="488"/>
      <c r="BI41" s="488"/>
      <c r="BJ41" s="488"/>
      <c r="BK41" s="488"/>
      <c r="BL41" s="479"/>
    </row>
    <row r="42" spans="2:92" s="482" customFormat="1" ht="60.75" customHeight="1">
      <c r="B42" s="479"/>
      <c r="C42" s="486"/>
      <c r="D42" s="1268"/>
      <c r="E42" s="1269"/>
      <c r="F42" s="1270"/>
      <c r="G42" s="1275"/>
      <c r="H42" s="1276"/>
      <c r="I42" s="1272"/>
      <c r="J42" s="1248"/>
      <c r="K42" s="1248"/>
      <c r="L42" s="1248"/>
      <c r="M42" s="1248"/>
      <c r="N42" s="1248"/>
      <c r="O42" s="1249"/>
      <c r="P42" s="489"/>
      <c r="Q42" s="489"/>
      <c r="R42" s="489"/>
      <c r="S42" s="489"/>
      <c r="T42" s="489"/>
      <c r="U42" s="489"/>
      <c r="V42" s="489"/>
      <c r="W42" s="489"/>
      <c r="X42" s="53" t="s">
        <v>51</v>
      </c>
      <c r="Y42" s="489"/>
      <c r="Z42" s="489"/>
      <c r="AA42" s="489"/>
      <c r="AB42" s="489"/>
      <c r="AC42" s="489"/>
      <c r="AD42" s="489"/>
      <c r="AE42" s="489"/>
      <c r="AF42" s="489"/>
      <c r="AG42" s="489"/>
      <c r="AH42" s="53"/>
      <c r="AI42" s="489"/>
      <c r="AJ42" s="489"/>
      <c r="AK42" s="489"/>
      <c r="AL42" s="489"/>
      <c r="AM42" s="489"/>
      <c r="AN42" s="489"/>
      <c r="AO42" s="489"/>
      <c r="AP42" s="489"/>
      <c r="AQ42" s="489"/>
      <c r="AR42" s="489"/>
      <c r="AS42" s="489"/>
      <c r="AT42" s="489"/>
      <c r="AU42" s="489"/>
      <c r="AV42" s="489"/>
      <c r="AW42" s="489"/>
      <c r="AX42" s="489"/>
      <c r="AY42" s="489"/>
      <c r="AZ42" s="489"/>
      <c r="BA42" s="489"/>
      <c r="BB42" s="489"/>
      <c r="BC42" s="489"/>
      <c r="BD42" s="489"/>
      <c r="BE42" s="489"/>
      <c r="BF42" s="489"/>
      <c r="BG42" s="489"/>
      <c r="BH42" s="489"/>
      <c r="BI42" s="489"/>
      <c r="BJ42" s="489"/>
      <c r="BK42" s="489"/>
      <c r="BL42" s="479"/>
    </row>
    <row r="43" spans="2:92" s="482" customFormat="1" ht="25.5" customHeight="1">
      <c r="B43" s="479"/>
      <c r="C43" s="486"/>
      <c r="D43" s="1229" t="s">
        <v>25</v>
      </c>
      <c r="E43" s="1277"/>
      <c r="F43" s="1230"/>
      <c r="G43" s="1229" t="s">
        <v>26</v>
      </c>
      <c r="H43" s="1230"/>
      <c r="I43" s="1279" t="s">
        <v>27</v>
      </c>
      <c r="J43" s="1279" t="s">
        <v>902</v>
      </c>
      <c r="K43" s="1280" t="s">
        <v>910</v>
      </c>
      <c r="L43" s="1279"/>
      <c r="M43" s="1279" t="s">
        <v>30</v>
      </c>
      <c r="N43" s="1279"/>
      <c r="O43" s="1262" t="s">
        <v>911</v>
      </c>
      <c r="P43" s="1262" t="s">
        <v>912</v>
      </c>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479"/>
    </row>
    <row r="44" spans="2:92" s="482" customFormat="1" ht="24" customHeight="1">
      <c r="B44" s="479"/>
      <c r="C44" s="486"/>
      <c r="D44" s="1231"/>
      <c r="E44" s="1278"/>
      <c r="F44" s="1232"/>
      <c r="G44" s="1231"/>
      <c r="H44" s="1232"/>
      <c r="I44" s="1279"/>
      <c r="J44" s="1279"/>
      <c r="K44" s="478" t="s">
        <v>45</v>
      </c>
      <c r="L44" s="478" t="s">
        <v>46</v>
      </c>
      <c r="M44" s="1279"/>
      <c r="N44" s="1279"/>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1262"/>
      <c r="AV44" s="1262"/>
      <c r="AW44" s="1262"/>
      <c r="AX44" s="1262"/>
      <c r="AY44" s="1262"/>
      <c r="AZ44" s="1262"/>
      <c r="BA44" s="1262"/>
      <c r="BB44" s="1262"/>
      <c r="BC44" s="1262"/>
      <c r="BD44" s="1262"/>
      <c r="BE44" s="1262"/>
      <c r="BF44" s="1262"/>
      <c r="BG44" s="1262"/>
      <c r="BH44" s="1262"/>
      <c r="BI44" s="1262"/>
      <c r="BJ44" s="1262"/>
      <c r="BK44" s="1262"/>
      <c r="BL44" s="479"/>
    </row>
    <row r="45" spans="2:92" s="482" customFormat="1" ht="50.25" customHeight="1">
      <c r="B45" s="479"/>
      <c r="C45" s="486"/>
      <c r="D45" s="1285" t="s">
        <v>913</v>
      </c>
      <c r="E45" s="1266"/>
      <c r="F45" s="1267"/>
      <c r="G45" s="1273" t="s">
        <v>1727</v>
      </c>
      <c r="H45" s="1274"/>
      <c r="I45" s="1271" t="s">
        <v>914</v>
      </c>
      <c r="J45" s="1248" t="s">
        <v>915</v>
      </c>
      <c r="K45" s="1247">
        <v>45323</v>
      </c>
      <c r="L45" s="1247">
        <v>45350</v>
      </c>
      <c r="M45" s="1248" t="str">
        <f t="shared" ref="M45" ca="1" si="4">IF(K45&gt;TODAY(),"SIN INICIAR",IF(O45=1,"TERMINADO",IF(K45&gt;0,"EN CURSO","")))</f>
        <v>TERMINADO</v>
      </c>
      <c r="N45" s="1248"/>
      <c r="O45" s="1249">
        <f t="shared" ref="O45:O57" si="5">IFERROR(COUNTIF(P46:BK46,"E")/COUNTIF(P45:BK45,"P"),0)</f>
        <v>1</v>
      </c>
      <c r="P45" s="487"/>
      <c r="Q45" s="487"/>
      <c r="R45" s="487"/>
      <c r="S45" s="487"/>
      <c r="T45" s="488"/>
      <c r="U45" s="488"/>
      <c r="V45" s="488"/>
      <c r="W45" s="136" t="s">
        <v>50</v>
      </c>
      <c r="X45" s="487"/>
      <c r="Y45" s="487"/>
      <c r="Z45" s="487"/>
      <c r="AA45" s="487"/>
      <c r="AB45" s="488"/>
      <c r="AC45" s="488"/>
      <c r="AD45" s="488"/>
      <c r="AE45" s="488"/>
      <c r="AF45" s="487"/>
      <c r="AG45" s="487"/>
      <c r="AH45" s="487"/>
      <c r="AI45" s="487"/>
      <c r="AJ45" s="488"/>
      <c r="AK45" s="488"/>
      <c r="AL45" s="488"/>
      <c r="AM45" s="488"/>
      <c r="AN45" s="487"/>
      <c r="AO45" s="487"/>
      <c r="AP45" s="487"/>
      <c r="AQ45" s="487"/>
      <c r="AR45" s="488"/>
      <c r="AS45" s="488"/>
      <c r="AT45" s="488"/>
      <c r="AU45" s="488"/>
      <c r="AV45" s="487"/>
      <c r="AW45" s="487"/>
      <c r="AX45" s="487"/>
      <c r="AY45" s="487"/>
      <c r="AZ45" s="488"/>
      <c r="BA45" s="488"/>
      <c r="BB45" s="488"/>
      <c r="BC45" s="488"/>
      <c r="BD45" s="487"/>
      <c r="BE45" s="487"/>
      <c r="BF45" s="487"/>
      <c r="BG45" s="487"/>
      <c r="BH45" s="488"/>
      <c r="BI45" s="488"/>
      <c r="BJ45" s="488"/>
      <c r="BK45" s="488"/>
      <c r="BL45" s="479"/>
    </row>
    <row r="46" spans="2:92" s="482" customFormat="1" ht="50.25" customHeight="1">
      <c r="B46" s="479"/>
      <c r="C46" s="486"/>
      <c r="D46" s="1268"/>
      <c r="E46" s="1269"/>
      <c r="F46" s="1270"/>
      <c r="G46" s="1275"/>
      <c r="H46" s="1276"/>
      <c r="I46" s="1272"/>
      <c r="J46" s="1248"/>
      <c r="K46" s="1248"/>
      <c r="L46" s="1248"/>
      <c r="M46" s="1248"/>
      <c r="N46" s="1248"/>
      <c r="O46" s="1249"/>
      <c r="P46" s="489"/>
      <c r="Q46" s="489"/>
      <c r="R46" s="489"/>
      <c r="S46" s="489"/>
      <c r="T46" s="489"/>
      <c r="U46" s="489"/>
      <c r="V46" s="489"/>
      <c r="W46" s="53" t="s">
        <v>51</v>
      </c>
      <c r="X46" s="489"/>
      <c r="Y46" s="489"/>
      <c r="Z46" s="489"/>
      <c r="AA46" s="489"/>
      <c r="AB46" s="489"/>
      <c r="AC46" s="489"/>
      <c r="AD46" s="489"/>
      <c r="AE46" s="489"/>
      <c r="AF46" s="489"/>
      <c r="AG46" s="489"/>
      <c r="AH46" s="489"/>
      <c r="AI46" s="489"/>
      <c r="AJ46" s="489"/>
      <c r="AK46" s="489"/>
      <c r="AL46" s="489"/>
      <c r="AM46" s="489"/>
      <c r="AN46" s="489"/>
      <c r="AO46" s="489"/>
      <c r="AP46" s="489"/>
      <c r="AQ46" s="489"/>
      <c r="AR46" s="489"/>
      <c r="AS46" s="489"/>
      <c r="AT46" s="489"/>
      <c r="AU46" s="489"/>
      <c r="AV46" s="489"/>
      <c r="AW46" s="489"/>
      <c r="AX46" s="489"/>
      <c r="AY46" s="489"/>
      <c r="AZ46" s="489"/>
      <c r="BA46" s="489"/>
      <c r="BB46" s="489"/>
      <c r="BC46" s="489"/>
      <c r="BD46" s="489"/>
      <c r="BE46" s="489"/>
      <c r="BF46" s="489"/>
      <c r="BG46" s="489"/>
      <c r="BH46" s="489"/>
      <c r="BI46" s="489"/>
      <c r="BJ46" s="489"/>
      <c r="BK46" s="489"/>
      <c r="BL46" s="479"/>
    </row>
    <row r="47" spans="2:92" s="482" customFormat="1" ht="54" customHeight="1">
      <c r="B47" s="479"/>
      <c r="C47" s="486"/>
      <c r="D47" s="1285" t="s">
        <v>1691</v>
      </c>
      <c r="E47" s="1266"/>
      <c r="F47" s="1267"/>
      <c r="G47" s="1273" t="s">
        <v>916</v>
      </c>
      <c r="H47" s="1274"/>
      <c r="I47" s="1271" t="s">
        <v>917</v>
      </c>
      <c r="J47" s="1248" t="s">
        <v>1692</v>
      </c>
      <c r="K47" s="1247">
        <v>45352</v>
      </c>
      <c r="L47" s="1247">
        <v>45381</v>
      </c>
      <c r="M47" s="1248" t="str">
        <f t="shared" ref="M47" ca="1" si="6">IF(K47&gt;TODAY(),"SIN INICIAR",IF(O47=1,"TERMINADO",IF(K47&gt;0,"EN CURSO","")))</f>
        <v>TERMINADO</v>
      </c>
      <c r="N47" s="1248"/>
      <c r="O47" s="1249">
        <f t="shared" si="5"/>
        <v>1</v>
      </c>
      <c r="P47" s="487"/>
      <c r="Q47" s="487"/>
      <c r="R47" s="487"/>
      <c r="S47" s="487"/>
      <c r="T47" s="488"/>
      <c r="U47" s="488"/>
      <c r="V47" s="488"/>
      <c r="W47" s="488"/>
      <c r="X47" s="254" t="s">
        <v>50</v>
      </c>
      <c r="Y47" s="487"/>
      <c r="Z47" s="487"/>
      <c r="AA47" s="487"/>
      <c r="AB47" s="488"/>
      <c r="AC47" s="488"/>
      <c r="AD47" s="488"/>
      <c r="AE47" s="488"/>
      <c r="AF47" s="487"/>
      <c r="AG47" s="487"/>
      <c r="AH47" s="487"/>
      <c r="AI47" s="487"/>
      <c r="AJ47" s="488"/>
      <c r="AK47" s="488"/>
      <c r="AL47" s="488"/>
      <c r="AM47" s="488"/>
      <c r="AN47" s="487"/>
      <c r="AO47" s="487"/>
      <c r="AP47" s="487"/>
      <c r="AQ47" s="487"/>
      <c r="AR47" s="488"/>
      <c r="AS47" s="488"/>
      <c r="AT47" s="488"/>
      <c r="AU47" s="488"/>
      <c r="AV47" s="487"/>
      <c r="AW47" s="487"/>
      <c r="AX47" s="487"/>
      <c r="AY47" s="487"/>
      <c r="AZ47" s="488"/>
      <c r="BA47" s="488"/>
      <c r="BB47" s="488"/>
      <c r="BC47" s="488"/>
      <c r="BD47" s="487"/>
      <c r="BE47" s="487"/>
      <c r="BF47" s="487"/>
      <c r="BG47" s="487"/>
      <c r="BH47" s="488"/>
      <c r="BI47" s="488"/>
      <c r="BJ47" s="488"/>
      <c r="BK47" s="488"/>
      <c r="BL47" s="479"/>
    </row>
    <row r="48" spans="2:92" s="482" customFormat="1" ht="54" customHeight="1">
      <c r="B48" s="479"/>
      <c r="C48" s="486"/>
      <c r="D48" s="1268"/>
      <c r="E48" s="1269"/>
      <c r="F48" s="1270"/>
      <c r="G48" s="1275"/>
      <c r="H48" s="1276"/>
      <c r="I48" s="1272"/>
      <c r="J48" s="1248"/>
      <c r="K48" s="1248"/>
      <c r="L48" s="1248"/>
      <c r="M48" s="1248"/>
      <c r="N48" s="1248"/>
      <c r="O48" s="1249"/>
      <c r="P48" s="489"/>
      <c r="Q48" s="489"/>
      <c r="R48" s="489"/>
      <c r="S48" s="489"/>
      <c r="T48" s="489"/>
      <c r="U48" s="489"/>
      <c r="V48" s="489"/>
      <c r="W48" s="489"/>
      <c r="X48" s="53" t="s">
        <v>51</v>
      </c>
      <c r="Y48" s="489"/>
      <c r="Z48" s="489"/>
      <c r="AA48" s="489"/>
      <c r="AB48" s="489"/>
      <c r="AC48" s="489"/>
      <c r="AD48" s="489"/>
      <c r="AE48" s="489"/>
      <c r="AF48" s="489"/>
      <c r="AG48" s="489"/>
      <c r="AH48" s="489"/>
      <c r="AI48" s="489"/>
      <c r="AJ48" s="489"/>
      <c r="AK48" s="489"/>
      <c r="AL48" s="489"/>
      <c r="AM48" s="489"/>
      <c r="AN48" s="489"/>
      <c r="AO48" s="489"/>
      <c r="AP48" s="489"/>
      <c r="AQ48" s="489"/>
      <c r="AR48" s="489"/>
      <c r="AS48" s="489"/>
      <c r="AT48" s="489"/>
      <c r="AU48" s="489"/>
      <c r="AV48" s="489"/>
      <c r="AW48" s="489"/>
      <c r="AX48" s="489"/>
      <c r="AY48" s="489"/>
      <c r="AZ48" s="489"/>
      <c r="BA48" s="489"/>
      <c r="BB48" s="489"/>
      <c r="BC48" s="489"/>
      <c r="BD48" s="489"/>
      <c r="BE48" s="489"/>
      <c r="BF48" s="489"/>
      <c r="BG48" s="489"/>
      <c r="BH48" s="489"/>
      <c r="BI48" s="489"/>
      <c r="BJ48" s="489"/>
      <c r="BK48" s="489"/>
      <c r="BL48" s="479"/>
    </row>
    <row r="49" spans="2:64" s="482" customFormat="1" ht="35.25" customHeight="1">
      <c r="B49" s="479"/>
      <c r="C49" s="486"/>
      <c r="D49" s="1265" t="s">
        <v>918</v>
      </c>
      <c r="E49" s="1266"/>
      <c r="F49" s="1267"/>
      <c r="G49" s="1273" t="s">
        <v>916</v>
      </c>
      <c r="H49" s="1274"/>
      <c r="I49" s="1271" t="s">
        <v>917</v>
      </c>
      <c r="J49" s="1248" t="s">
        <v>919</v>
      </c>
      <c r="K49" s="1247">
        <v>45352</v>
      </c>
      <c r="L49" s="1247">
        <v>45381</v>
      </c>
      <c r="M49" s="1248" t="str">
        <f t="shared" ref="M49" ca="1" si="7">IF(K49&gt;TODAY(),"SIN INICIAR",IF(O49=1,"TERMINADO",IF(K49&gt;0,"EN CURSO","")))</f>
        <v>TERMINADO</v>
      </c>
      <c r="N49" s="1248"/>
      <c r="O49" s="1249">
        <f t="shared" si="5"/>
        <v>1</v>
      </c>
      <c r="P49" s="487"/>
      <c r="Q49" s="487"/>
      <c r="R49" s="487"/>
      <c r="S49" s="487"/>
      <c r="T49" s="488"/>
      <c r="U49" s="488"/>
      <c r="V49" s="488"/>
      <c r="W49" s="488"/>
      <c r="X49" s="254" t="s">
        <v>50</v>
      </c>
      <c r="Y49" s="487"/>
      <c r="Z49" s="487"/>
      <c r="AA49" s="487"/>
      <c r="AB49" s="488"/>
      <c r="AC49" s="488"/>
      <c r="AD49" s="488"/>
      <c r="AE49" s="488"/>
      <c r="AF49" s="487"/>
      <c r="AG49" s="487"/>
      <c r="AH49" s="487"/>
      <c r="AI49" s="487"/>
      <c r="AJ49" s="488"/>
      <c r="AK49" s="488"/>
      <c r="AL49" s="488"/>
      <c r="AM49" s="488"/>
      <c r="AN49" s="487"/>
      <c r="AO49" s="487"/>
      <c r="AP49" s="487"/>
      <c r="AQ49" s="487"/>
      <c r="AR49" s="488"/>
      <c r="AS49" s="488"/>
      <c r="AT49" s="488"/>
      <c r="AU49" s="488"/>
      <c r="AV49" s="487"/>
      <c r="AW49" s="487"/>
      <c r="AX49" s="487"/>
      <c r="AY49" s="487"/>
      <c r="AZ49" s="488"/>
      <c r="BA49" s="488"/>
      <c r="BB49" s="488"/>
      <c r="BC49" s="488"/>
      <c r="BD49" s="487"/>
      <c r="BE49" s="487"/>
      <c r="BF49" s="487"/>
      <c r="BG49" s="487"/>
      <c r="BH49" s="488"/>
      <c r="BI49" s="488"/>
      <c r="BJ49" s="488"/>
      <c r="BK49" s="488"/>
      <c r="BL49" s="479"/>
    </row>
    <row r="50" spans="2:64" s="482" customFormat="1" ht="35.25" customHeight="1">
      <c r="B50" s="479"/>
      <c r="C50" s="486"/>
      <c r="D50" s="1268"/>
      <c r="E50" s="1269"/>
      <c r="F50" s="1270"/>
      <c r="G50" s="1275"/>
      <c r="H50" s="1276"/>
      <c r="I50" s="1272"/>
      <c r="J50" s="1248"/>
      <c r="K50" s="1248"/>
      <c r="L50" s="1248"/>
      <c r="M50" s="1248"/>
      <c r="N50" s="1248"/>
      <c r="O50" s="1249"/>
      <c r="P50" s="489"/>
      <c r="Q50" s="489"/>
      <c r="R50" s="489"/>
      <c r="S50" s="489"/>
      <c r="T50" s="489"/>
      <c r="U50" s="489"/>
      <c r="V50" s="489"/>
      <c r="W50" s="489"/>
      <c r="X50" s="53" t="s">
        <v>51</v>
      </c>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489"/>
      <c r="AV50" s="489"/>
      <c r="AW50" s="489"/>
      <c r="AX50" s="489"/>
      <c r="AY50" s="489"/>
      <c r="AZ50" s="489"/>
      <c r="BA50" s="489"/>
      <c r="BB50" s="489"/>
      <c r="BC50" s="489"/>
      <c r="BD50" s="489"/>
      <c r="BE50" s="489"/>
      <c r="BF50" s="489"/>
      <c r="BG50" s="489"/>
      <c r="BH50" s="489"/>
      <c r="BI50" s="489"/>
      <c r="BJ50" s="489"/>
      <c r="BK50" s="489"/>
      <c r="BL50" s="479"/>
    </row>
    <row r="51" spans="2:64" s="482" customFormat="1" ht="56.25" customHeight="1">
      <c r="B51" s="479"/>
      <c r="C51" s="486"/>
      <c r="D51" s="1265" t="s">
        <v>920</v>
      </c>
      <c r="E51" s="1266"/>
      <c r="F51" s="1267"/>
      <c r="G51" s="1273" t="s">
        <v>916</v>
      </c>
      <c r="H51" s="1274"/>
      <c r="I51" s="1271" t="s">
        <v>921</v>
      </c>
      <c r="J51" s="1248" t="s">
        <v>1693</v>
      </c>
      <c r="K51" s="1247">
        <v>45352</v>
      </c>
      <c r="L51" s="1247">
        <v>45381</v>
      </c>
      <c r="M51" s="1248" t="str">
        <f t="shared" ref="M51" ca="1" si="8">IF(K51&gt;TODAY(),"SIN INICIAR",IF(O51=1,"TERMINADO",IF(K51&gt;0,"EN CURSO","")))</f>
        <v>TERMINADO</v>
      </c>
      <c r="N51" s="1248"/>
      <c r="O51" s="1249">
        <f t="shared" si="5"/>
        <v>1</v>
      </c>
      <c r="P51" s="487"/>
      <c r="Q51" s="487"/>
      <c r="R51" s="487"/>
      <c r="S51" s="487"/>
      <c r="T51" s="488"/>
      <c r="U51" s="488"/>
      <c r="V51" s="488"/>
      <c r="W51" s="488"/>
      <c r="X51" s="254" t="s">
        <v>50</v>
      </c>
      <c r="Y51" s="487"/>
      <c r="Z51" s="487"/>
      <c r="AA51" s="487"/>
      <c r="AB51" s="488"/>
      <c r="AC51" s="488"/>
      <c r="AD51" s="488"/>
      <c r="AE51" s="488"/>
      <c r="AF51" s="487"/>
      <c r="AG51" s="487"/>
      <c r="AH51" s="487"/>
      <c r="AI51" s="487"/>
      <c r="AJ51" s="488"/>
      <c r="AK51" s="488"/>
      <c r="AL51" s="488"/>
      <c r="AM51" s="488"/>
      <c r="AN51" s="487"/>
      <c r="AO51" s="487"/>
      <c r="AP51" s="487"/>
      <c r="AQ51" s="487"/>
      <c r="AR51" s="488"/>
      <c r="AS51" s="488"/>
      <c r="AT51" s="488"/>
      <c r="AU51" s="488"/>
      <c r="AV51" s="487"/>
      <c r="AW51" s="487"/>
      <c r="AX51" s="487"/>
      <c r="AY51" s="487"/>
      <c r="AZ51" s="488"/>
      <c r="BA51" s="488"/>
      <c r="BB51" s="488"/>
      <c r="BC51" s="488"/>
      <c r="BD51" s="487"/>
      <c r="BE51" s="487"/>
      <c r="BF51" s="487"/>
      <c r="BG51" s="487"/>
      <c r="BH51" s="488"/>
      <c r="BI51" s="488"/>
      <c r="BJ51" s="488"/>
      <c r="BK51" s="488"/>
      <c r="BL51" s="479"/>
    </row>
    <row r="52" spans="2:64" s="482" customFormat="1" ht="56.25" customHeight="1">
      <c r="B52" s="479"/>
      <c r="C52" s="486"/>
      <c r="D52" s="1268"/>
      <c r="E52" s="1269"/>
      <c r="F52" s="1270"/>
      <c r="G52" s="1275"/>
      <c r="H52" s="1276"/>
      <c r="I52" s="1272"/>
      <c r="J52" s="1248"/>
      <c r="K52" s="1248"/>
      <c r="L52" s="1248"/>
      <c r="M52" s="1248"/>
      <c r="N52" s="1248"/>
      <c r="O52" s="1249"/>
      <c r="P52" s="489"/>
      <c r="Q52" s="489"/>
      <c r="R52" s="489"/>
      <c r="S52" s="489"/>
      <c r="T52" s="489"/>
      <c r="U52" s="489"/>
      <c r="V52" s="489"/>
      <c r="W52" s="489"/>
      <c r="X52" s="53" t="s">
        <v>51</v>
      </c>
      <c r="Y52" s="489"/>
      <c r="Z52" s="489"/>
      <c r="AA52" s="489"/>
      <c r="AB52" s="489"/>
      <c r="AC52" s="489"/>
      <c r="AD52" s="489"/>
      <c r="AE52" s="489"/>
      <c r="AF52" s="489"/>
      <c r="AG52" s="489"/>
      <c r="AH52" s="489"/>
      <c r="AI52" s="489"/>
      <c r="AJ52" s="489"/>
      <c r="AK52" s="489"/>
      <c r="AL52" s="489"/>
      <c r="AM52" s="489"/>
      <c r="AN52" s="489"/>
      <c r="AO52" s="489"/>
      <c r="AP52" s="489"/>
      <c r="AQ52" s="489"/>
      <c r="AR52" s="489"/>
      <c r="AS52" s="489"/>
      <c r="AT52" s="489"/>
      <c r="AU52" s="489"/>
      <c r="AV52" s="489"/>
      <c r="AW52" s="489"/>
      <c r="AX52" s="489"/>
      <c r="AY52" s="489"/>
      <c r="AZ52" s="489"/>
      <c r="BA52" s="489"/>
      <c r="BB52" s="489"/>
      <c r="BC52" s="489"/>
      <c r="BD52" s="489"/>
      <c r="BE52" s="489"/>
      <c r="BF52" s="489"/>
      <c r="BG52" s="489"/>
      <c r="BH52" s="489"/>
      <c r="BI52" s="489"/>
      <c r="BJ52" s="489"/>
      <c r="BK52" s="489"/>
      <c r="BL52" s="479"/>
    </row>
    <row r="53" spans="2:64" s="482" customFormat="1" ht="35.25" customHeight="1">
      <c r="B53" s="479"/>
      <c r="C53" s="486"/>
      <c r="D53" s="1265" t="s">
        <v>922</v>
      </c>
      <c r="E53" s="1266"/>
      <c r="F53" s="1267"/>
      <c r="G53" s="1273" t="s">
        <v>907</v>
      </c>
      <c r="H53" s="1274"/>
      <c r="I53" s="1271" t="s">
        <v>54</v>
      </c>
      <c r="J53" s="1248" t="s">
        <v>923</v>
      </c>
      <c r="K53" s="1247">
        <v>45444</v>
      </c>
      <c r="L53" s="1247">
        <v>45473</v>
      </c>
      <c r="M53" s="1248" t="str">
        <f t="shared" ref="M53" ca="1" si="9">IF(K53&gt;TODAY(),"SIN INICIAR",IF(O53=1,"TERMINADO",IF(K53&gt;0,"EN CURSO","")))</f>
        <v>EN CURSO</v>
      </c>
      <c r="N53" s="1248"/>
      <c r="O53" s="1249">
        <f t="shared" si="5"/>
        <v>0</v>
      </c>
      <c r="P53" s="487"/>
      <c r="Q53" s="487"/>
      <c r="R53" s="487"/>
      <c r="S53" s="487"/>
      <c r="T53" s="488"/>
      <c r="U53" s="488"/>
      <c r="V53" s="488"/>
      <c r="W53" s="488"/>
      <c r="X53" s="487"/>
      <c r="Y53" s="487"/>
      <c r="Z53" s="487"/>
      <c r="AA53" s="487"/>
      <c r="AB53" s="488"/>
      <c r="AC53" s="488"/>
      <c r="AD53" s="488"/>
      <c r="AE53" s="488"/>
      <c r="AF53" s="487"/>
      <c r="AG53" s="254"/>
      <c r="AH53" s="487"/>
      <c r="AI53" s="487"/>
      <c r="AJ53" s="488"/>
      <c r="AK53" s="488"/>
      <c r="AL53" s="488"/>
      <c r="AM53" s="136"/>
      <c r="AN53" s="487"/>
      <c r="AO53" s="487"/>
      <c r="AP53" s="487"/>
      <c r="AQ53" s="254" t="s">
        <v>50</v>
      </c>
      <c r="AR53" s="488"/>
      <c r="AS53" s="488"/>
      <c r="AT53" s="488"/>
      <c r="AU53" s="488"/>
      <c r="AV53" s="487"/>
      <c r="AW53" s="487"/>
      <c r="AX53" s="487"/>
      <c r="AY53" s="487"/>
      <c r="AZ53" s="488"/>
      <c r="BA53" s="488"/>
      <c r="BB53" s="488"/>
      <c r="BC53" s="488"/>
      <c r="BD53" s="487"/>
      <c r="BE53" s="487"/>
      <c r="BF53" s="487"/>
      <c r="BG53" s="487"/>
      <c r="BH53" s="488"/>
      <c r="BI53" s="488"/>
      <c r="BJ53" s="488"/>
      <c r="BK53" s="488"/>
      <c r="BL53" s="479"/>
    </row>
    <row r="54" spans="2:64" s="482" customFormat="1" ht="35.25" customHeight="1">
      <c r="B54" s="479"/>
      <c r="C54" s="486"/>
      <c r="D54" s="1268"/>
      <c r="E54" s="1269"/>
      <c r="F54" s="1270"/>
      <c r="G54" s="1275"/>
      <c r="H54" s="1276"/>
      <c r="I54" s="1272"/>
      <c r="J54" s="1248"/>
      <c r="K54" s="1248"/>
      <c r="L54" s="1248"/>
      <c r="M54" s="1248"/>
      <c r="N54" s="1248"/>
      <c r="O54" s="1249"/>
      <c r="P54" s="489"/>
      <c r="Q54" s="489"/>
      <c r="R54" s="489"/>
      <c r="S54" s="489"/>
      <c r="T54" s="489"/>
      <c r="U54" s="489"/>
      <c r="V54" s="489"/>
      <c r="W54" s="489"/>
      <c r="X54" s="489"/>
      <c r="Y54" s="489"/>
      <c r="Z54" s="489"/>
      <c r="AA54" s="489"/>
      <c r="AB54" s="489"/>
      <c r="AC54" s="489"/>
      <c r="AD54" s="489"/>
      <c r="AE54" s="489"/>
      <c r="AF54" s="489"/>
      <c r="AG54" s="489"/>
      <c r="AH54" s="489"/>
      <c r="AI54" s="489"/>
      <c r="AJ54" s="489"/>
      <c r="AK54" s="489"/>
      <c r="AL54" s="489"/>
      <c r="AM54" s="489"/>
      <c r="AN54" s="489"/>
      <c r="AO54" s="489"/>
      <c r="AP54" s="489"/>
      <c r="AQ54" s="489"/>
      <c r="AR54" s="489"/>
      <c r="AS54" s="489"/>
      <c r="AT54" s="489"/>
      <c r="AU54" s="489"/>
      <c r="AV54" s="489"/>
      <c r="AW54" s="489"/>
      <c r="AX54" s="489"/>
      <c r="AY54" s="489"/>
      <c r="AZ54" s="489"/>
      <c r="BA54" s="489"/>
      <c r="BB54" s="489"/>
      <c r="BC54" s="489"/>
      <c r="BD54" s="489"/>
      <c r="BE54" s="489"/>
      <c r="BF54" s="489"/>
      <c r="BG54" s="489"/>
      <c r="BH54" s="489"/>
      <c r="BI54" s="489"/>
      <c r="BJ54" s="489"/>
      <c r="BK54" s="489"/>
      <c r="BL54" s="479"/>
    </row>
    <row r="55" spans="2:64" s="482" customFormat="1" ht="34.5" customHeight="1">
      <c r="B55" s="479"/>
      <c r="C55" s="486"/>
      <c r="D55" s="1265" t="s">
        <v>924</v>
      </c>
      <c r="E55" s="1266"/>
      <c r="F55" s="1267"/>
      <c r="G55" s="1273" t="s">
        <v>907</v>
      </c>
      <c r="H55" s="1274"/>
      <c r="I55" s="1271" t="s">
        <v>48</v>
      </c>
      <c r="J55" s="1248" t="s">
        <v>925</v>
      </c>
      <c r="K55" s="1247">
        <v>45413</v>
      </c>
      <c r="L55" s="1247">
        <v>45442</v>
      </c>
      <c r="M55" s="1248" t="str">
        <f t="shared" ref="M55" ca="1" si="10">IF(K55&gt;TODAY(),"SIN INICIAR",IF(O55=1,"TERMINADO",IF(K55&gt;0,"EN CURSO","")))</f>
        <v>TERMINADO</v>
      </c>
      <c r="N55" s="1248"/>
      <c r="O55" s="1249">
        <f t="shared" si="5"/>
        <v>1</v>
      </c>
      <c r="P55" s="487"/>
      <c r="Q55" s="487"/>
      <c r="R55" s="487"/>
      <c r="S55" s="487"/>
      <c r="T55" s="488"/>
      <c r="U55" s="488"/>
      <c r="V55" s="488"/>
      <c r="W55" s="488"/>
      <c r="X55" s="487"/>
      <c r="Y55" s="487"/>
      <c r="Z55" s="487"/>
      <c r="AA55" s="487"/>
      <c r="AB55" s="488"/>
      <c r="AC55" s="488"/>
      <c r="AD55" s="488"/>
      <c r="AE55" s="488"/>
      <c r="AF55" s="487"/>
      <c r="AG55" s="254" t="s">
        <v>50</v>
      </c>
      <c r="AH55" s="487"/>
      <c r="AI55" s="487"/>
      <c r="AJ55" s="488"/>
      <c r="AK55" s="488"/>
      <c r="AL55" s="488"/>
      <c r="AM55" s="488"/>
      <c r="AN55" s="487"/>
      <c r="AO55" s="487"/>
      <c r="AP55" s="487"/>
      <c r="AQ55" s="487"/>
      <c r="AR55" s="488"/>
      <c r="AS55" s="488"/>
      <c r="AT55" s="488"/>
      <c r="AU55" s="488"/>
      <c r="AV55" s="487"/>
      <c r="AW55" s="487"/>
      <c r="AX55" s="487"/>
      <c r="AY55" s="487"/>
      <c r="AZ55" s="488"/>
      <c r="BA55" s="488"/>
      <c r="BB55" s="488"/>
      <c r="BC55" s="488"/>
      <c r="BD55" s="487"/>
      <c r="BE55" s="487"/>
      <c r="BF55" s="487"/>
      <c r="BG55" s="487"/>
      <c r="BH55" s="488"/>
      <c r="BI55" s="488"/>
      <c r="BJ55" s="488"/>
      <c r="BK55" s="488"/>
      <c r="BL55" s="479"/>
    </row>
    <row r="56" spans="2:64" s="482" customFormat="1" ht="34.5" customHeight="1">
      <c r="B56" s="479"/>
      <c r="C56" s="486"/>
      <c r="D56" s="1268"/>
      <c r="E56" s="1269"/>
      <c r="F56" s="1270"/>
      <c r="G56" s="1275"/>
      <c r="H56" s="1276"/>
      <c r="I56" s="1272"/>
      <c r="J56" s="1248"/>
      <c r="K56" s="1248"/>
      <c r="L56" s="1248"/>
      <c r="M56" s="1248"/>
      <c r="N56" s="1248"/>
      <c r="O56" s="1249"/>
      <c r="P56" s="489"/>
      <c r="Q56" s="489"/>
      <c r="R56" s="489"/>
      <c r="S56" s="489"/>
      <c r="T56" s="489"/>
      <c r="U56" s="489"/>
      <c r="V56" s="489"/>
      <c r="W56" s="489"/>
      <c r="X56" s="489"/>
      <c r="Y56" s="489"/>
      <c r="Z56" s="489"/>
      <c r="AA56" s="489"/>
      <c r="AB56" s="489"/>
      <c r="AC56" s="489"/>
      <c r="AD56" s="489"/>
      <c r="AE56" s="489"/>
      <c r="AF56" s="489"/>
      <c r="AG56" s="53" t="s">
        <v>51</v>
      </c>
      <c r="AH56" s="489"/>
      <c r="AI56" s="489"/>
      <c r="AJ56" s="489"/>
      <c r="AK56" s="489"/>
      <c r="AL56" s="489"/>
      <c r="AM56" s="489"/>
      <c r="AN56" s="489"/>
      <c r="AO56" s="489"/>
      <c r="AP56" s="489"/>
      <c r="AQ56" s="489"/>
      <c r="AR56" s="489"/>
      <c r="AS56" s="489"/>
      <c r="AT56" s="489"/>
      <c r="AU56" s="489"/>
      <c r="AV56" s="489"/>
      <c r="AW56" s="489"/>
      <c r="AX56" s="489"/>
      <c r="AY56" s="489"/>
      <c r="AZ56" s="489"/>
      <c r="BA56" s="489"/>
      <c r="BB56" s="489"/>
      <c r="BC56" s="489"/>
      <c r="BD56" s="489"/>
      <c r="BE56" s="489"/>
      <c r="BF56" s="489"/>
      <c r="BG56" s="489"/>
      <c r="BH56" s="489"/>
      <c r="BI56" s="489"/>
      <c r="BJ56" s="489"/>
      <c r="BK56" s="489"/>
      <c r="BL56" s="479"/>
    </row>
    <row r="57" spans="2:64" s="482" customFormat="1" ht="34.5" customHeight="1">
      <c r="B57" s="479"/>
      <c r="C57" s="486"/>
      <c r="D57" s="1265" t="s">
        <v>926</v>
      </c>
      <c r="E57" s="1266"/>
      <c r="F57" s="1267"/>
      <c r="G57" s="1273" t="s">
        <v>1728</v>
      </c>
      <c r="H57" s="1274"/>
      <c r="I57" s="1271" t="s">
        <v>927</v>
      </c>
      <c r="J57" s="1248" t="s">
        <v>928</v>
      </c>
      <c r="K57" s="1247">
        <v>45352</v>
      </c>
      <c r="L57" s="1247">
        <v>45656</v>
      </c>
      <c r="M57" s="1248" t="str">
        <f t="shared" ref="M57" ca="1" si="11">IF(K57&gt;TODAY(),"SIN INICIAR",IF(O57=1,"TERMINADO",IF(K57&gt;0,"EN CURSO","")))</f>
        <v>EN CURSO</v>
      </c>
      <c r="N57" s="1248"/>
      <c r="O57" s="1249">
        <f t="shared" si="5"/>
        <v>0.2</v>
      </c>
      <c r="P57" s="487"/>
      <c r="Q57" s="487"/>
      <c r="R57" s="487"/>
      <c r="S57" s="487"/>
      <c r="T57" s="488"/>
      <c r="U57" s="488"/>
      <c r="V57" s="488"/>
      <c r="W57" s="488"/>
      <c r="X57" s="487"/>
      <c r="Y57" s="487"/>
      <c r="Z57" s="487"/>
      <c r="AA57" s="254" t="s">
        <v>50</v>
      </c>
      <c r="AB57" s="488"/>
      <c r="AC57" s="488"/>
      <c r="AD57" s="488"/>
      <c r="AE57" s="254" t="s">
        <v>50</v>
      </c>
      <c r="AF57" s="487"/>
      <c r="AG57" s="487"/>
      <c r="AH57" s="487"/>
      <c r="AI57" s="254" t="s">
        <v>50</v>
      </c>
      <c r="AJ57" s="488"/>
      <c r="AK57" s="488"/>
      <c r="AL57" s="488"/>
      <c r="AM57" s="254" t="s">
        <v>50</v>
      </c>
      <c r="AN57" s="487"/>
      <c r="AO57" s="487"/>
      <c r="AP57" s="487"/>
      <c r="AQ57" s="254" t="s">
        <v>50</v>
      </c>
      <c r="AR57" s="488"/>
      <c r="AS57" s="488"/>
      <c r="AT57" s="488"/>
      <c r="AU57" s="254" t="s">
        <v>50</v>
      </c>
      <c r="AV57" s="487"/>
      <c r="AW57" s="487"/>
      <c r="AX57" s="487"/>
      <c r="AY57" s="254" t="s">
        <v>50</v>
      </c>
      <c r="AZ57" s="488"/>
      <c r="BA57" s="488"/>
      <c r="BB57" s="488"/>
      <c r="BC57" s="254" t="s">
        <v>50</v>
      </c>
      <c r="BD57" s="487"/>
      <c r="BE57" s="487"/>
      <c r="BF57" s="487"/>
      <c r="BG57" s="254" t="s">
        <v>50</v>
      </c>
      <c r="BH57" s="488"/>
      <c r="BI57" s="488"/>
      <c r="BJ57" s="488"/>
      <c r="BK57" s="136" t="s">
        <v>50</v>
      </c>
      <c r="BL57" s="479"/>
    </row>
    <row r="58" spans="2:64" s="482" customFormat="1" ht="34.5" customHeight="1">
      <c r="B58" s="479"/>
      <c r="C58" s="486"/>
      <c r="D58" s="1268"/>
      <c r="E58" s="1269"/>
      <c r="F58" s="1270"/>
      <c r="G58" s="1275"/>
      <c r="H58" s="1276"/>
      <c r="I58" s="1272"/>
      <c r="J58" s="1248"/>
      <c r="K58" s="1248"/>
      <c r="L58" s="1248"/>
      <c r="M58" s="1248"/>
      <c r="N58" s="1248"/>
      <c r="O58" s="1249"/>
      <c r="P58" s="489"/>
      <c r="Q58" s="489"/>
      <c r="R58" s="489"/>
      <c r="S58" s="489"/>
      <c r="T58" s="489"/>
      <c r="U58" s="489"/>
      <c r="V58" s="489"/>
      <c r="W58" s="489"/>
      <c r="X58" s="489"/>
      <c r="Y58" s="489"/>
      <c r="Z58" s="489"/>
      <c r="AA58" s="53" t="s">
        <v>51</v>
      </c>
      <c r="AB58" s="489"/>
      <c r="AC58" s="489"/>
      <c r="AD58" s="489"/>
      <c r="AE58" s="53" t="s">
        <v>51</v>
      </c>
      <c r="AF58" s="489"/>
      <c r="AG58" s="489"/>
      <c r="AH58" s="489"/>
      <c r="AI58" s="53"/>
      <c r="AJ58" s="489"/>
      <c r="AK58" s="489"/>
      <c r="AL58" s="489"/>
      <c r="AM58" s="53"/>
      <c r="AN58" s="489"/>
      <c r="AO58" s="489"/>
      <c r="AP58" s="489"/>
      <c r="AQ58" s="53"/>
      <c r="AR58" s="489"/>
      <c r="AS58" s="489"/>
      <c r="AT58" s="489"/>
      <c r="AU58" s="53"/>
      <c r="AV58" s="489"/>
      <c r="AW58" s="489"/>
      <c r="AX58" s="489"/>
      <c r="AY58" s="53"/>
      <c r="AZ58" s="489"/>
      <c r="BA58" s="489"/>
      <c r="BB58" s="489"/>
      <c r="BC58" s="53"/>
      <c r="BD58" s="489"/>
      <c r="BE58" s="489"/>
      <c r="BF58" s="489"/>
      <c r="BG58" s="489"/>
      <c r="BH58" s="489"/>
      <c r="BI58" s="489"/>
      <c r="BJ58" s="489"/>
      <c r="BK58" s="489"/>
      <c r="BL58" s="479"/>
    </row>
    <row r="59" spans="2:64" s="482" customFormat="1" ht="25.5" customHeight="1">
      <c r="B59" s="479"/>
      <c r="C59" s="486"/>
      <c r="D59" s="1229" t="s">
        <v>25</v>
      </c>
      <c r="E59" s="1277"/>
      <c r="F59" s="1230"/>
      <c r="G59" s="1229" t="s">
        <v>26</v>
      </c>
      <c r="H59" s="1230"/>
      <c r="I59" s="1279" t="s">
        <v>27</v>
      </c>
      <c r="J59" s="1279" t="s">
        <v>902</v>
      </c>
      <c r="K59" s="1279" t="s">
        <v>29</v>
      </c>
      <c r="L59" s="1279"/>
      <c r="M59" s="1279" t="s">
        <v>30</v>
      </c>
      <c r="N59" s="1279"/>
      <c r="O59" s="1262" t="s">
        <v>929</v>
      </c>
      <c r="P59" s="1262" t="s">
        <v>912</v>
      </c>
      <c r="Q59" s="1262"/>
      <c r="R59" s="1262"/>
      <c r="S59" s="1262"/>
      <c r="T59" s="1262"/>
      <c r="U59" s="1262"/>
      <c r="V59" s="1262"/>
      <c r="W59" s="1262"/>
      <c r="X59" s="1262"/>
      <c r="Y59" s="1262"/>
      <c r="Z59" s="1262"/>
      <c r="AA59" s="1262"/>
      <c r="AB59" s="1262"/>
      <c r="AC59" s="1262"/>
      <c r="AD59" s="1262"/>
      <c r="AE59" s="1262"/>
      <c r="AF59" s="1262"/>
      <c r="AG59" s="1262"/>
      <c r="AH59" s="1262"/>
      <c r="AI59" s="1262"/>
      <c r="AJ59" s="1262"/>
      <c r="AK59" s="1262"/>
      <c r="AL59" s="1262"/>
      <c r="AM59" s="1262"/>
      <c r="AN59" s="1262"/>
      <c r="AO59" s="1262"/>
      <c r="AP59" s="1262"/>
      <c r="AQ59" s="1262"/>
      <c r="AR59" s="1262"/>
      <c r="AS59" s="1262"/>
      <c r="AT59" s="1262"/>
      <c r="AU59" s="1262"/>
      <c r="AV59" s="1262"/>
      <c r="AW59" s="1262"/>
      <c r="AX59" s="1262"/>
      <c r="AY59" s="1262"/>
      <c r="AZ59" s="1262"/>
      <c r="BA59" s="1262"/>
      <c r="BB59" s="1262"/>
      <c r="BC59" s="1262"/>
      <c r="BD59" s="1262"/>
      <c r="BE59" s="1262"/>
      <c r="BF59" s="1262"/>
      <c r="BG59" s="1262"/>
      <c r="BH59" s="1262"/>
      <c r="BI59" s="1262"/>
      <c r="BJ59" s="1262"/>
      <c r="BK59" s="1262"/>
      <c r="BL59" s="479"/>
    </row>
    <row r="60" spans="2:64" s="482" customFormat="1" ht="24" customHeight="1">
      <c r="B60" s="479"/>
      <c r="C60" s="486"/>
      <c r="D60" s="1231"/>
      <c r="E60" s="1278"/>
      <c r="F60" s="1232"/>
      <c r="G60" s="1231"/>
      <c r="H60" s="1232"/>
      <c r="I60" s="1279"/>
      <c r="J60" s="1279"/>
      <c r="K60" s="478" t="s">
        <v>45</v>
      </c>
      <c r="L60" s="478" t="s">
        <v>46</v>
      </c>
      <c r="M60" s="1279"/>
      <c r="N60" s="1279"/>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1262"/>
      <c r="AV60" s="1262"/>
      <c r="AW60" s="1262"/>
      <c r="AX60" s="1262"/>
      <c r="AY60" s="1262"/>
      <c r="AZ60" s="1262"/>
      <c r="BA60" s="1262"/>
      <c r="BB60" s="1262"/>
      <c r="BC60" s="1262"/>
      <c r="BD60" s="1262"/>
      <c r="BE60" s="1262"/>
      <c r="BF60" s="1262"/>
      <c r="BG60" s="1262"/>
      <c r="BH60" s="1262"/>
      <c r="BI60" s="1262"/>
      <c r="BJ60" s="1262"/>
      <c r="BK60" s="1262"/>
      <c r="BL60" s="479"/>
    </row>
    <row r="61" spans="2:64" s="482" customFormat="1" ht="39" customHeight="1">
      <c r="B61" s="479"/>
      <c r="C61" s="486"/>
      <c r="D61" s="1265" t="s">
        <v>930</v>
      </c>
      <c r="E61" s="1266"/>
      <c r="F61" s="1267"/>
      <c r="G61" s="1225" t="s">
        <v>931</v>
      </c>
      <c r="H61" s="1226"/>
      <c r="I61" s="1271" t="s">
        <v>927</v>
      </c>
      <c r="J61" s="1248" t="s">
        <v>908</v>
      </c>
      <c r="K61" s="1247">
        <v>45352</v>
      </c>
      <c r="L61" s="1247">
        <v>45657</v>
      </c>
      <c r="M61" s="1248" t="str">
        <f t="shared" ref="M61" ca="1" si="12">IF(K61&gt;TODAY(),"SIN INICIAR",IF(O61=1,"TERMINADO",IF(K61&gt;0,"EN CURSO","")))</f>
        <v>EN CURSO</v>
      </c>
      <c r="N61" s="1248"/>
      <c r="O61" s="1249">
        <f t="shared" ref="O61:O65" si="13">IFERROR(COUNTIF(P62:BK62,"E")/COUNTIF(P61:BK61,"P"),0)</f>
        <v>0.2</v>
      </c>
      <c r="P61" s="490"/>
      <c r="Q61" s="490"/>
      <c r="R61" s="490"/>
      <c r="S61" s="490"/>
      <c r="T61" s="488"/>
      <c r="U61" s="488"/>
      <c r="V61" s="488"/>
      <c r="W61" s="488"/>
      <c r="X61" s="490"/>
      <c r="Y61" s="490"/>
      <c r="Z61" s="490"/>
      <c r="AA61" s="254" t="s">
        <v>50</v>
      </c>
      <c r="AB61" s="488"/>
      <c r="AC61" s="488"/>
      <c r="AD61" s="488"/>
      <c r="AE61" s="254" t="s">
        <v>50</v>
      </c>
      <c r="AF61" s="487"/>
      <c r="AG61" s="487"/>
      <c r="AH61" s="487"/>
      <c r="AI61" s="254" t="s">
        <v>50</v>
      </c>
      <c r="AJ61" s="488"/>
      <c r="AK61" s="488"/>
      <c r="AL61" s="488"/>
      <c r="AM61" s="254" t="s">
        <v>50</v>
      </c>
      <c r="AN61" s="487"/>
      <c r="AO61" s="487"/>
      <c r="AP61" s="487"/>
      <c r="AQ61" s="254" t="s">
        <v>50</v>
      </c>
      <c r="AR61" s="488"/>
      <c r="AS61" s="488"/>
      <c r="AT61" s="488"/>
      <c r="AU61" s="254" t="s">
        <v>50</v>
      </c>
      <c r="AV61" s="487"/>
      <c r="AW61" s="487"/>
      <c r="AX61" s="487"/>
      <c r="AY61" s="254" t="s">
        <v>50</v>
      </c>
      <c r="AZ61" s="488"/>
      <c r="BA61" s="488"/>
      <c r="BB61" s="488"/>
      <c r="BC61" s="254" t="s">
        <v>50</v>
      </c>
      <c r="BD61" s="487"/>
      <c r="BE61" s="487"/>
      <c r="BF61" s="487"/>
      <c r="BG61" s="254" t="s">
        <v>50</v>
      </c>
      <c r="BH61" s="488"/>
      <c r="BI61" s="488"/>
      <c r="BJ61" s="488"/>
      <c r="BK61" s="136" t="s">
        <v>50</v>
      </c>
      <c r="BL61" s="479"/>
    </row>
    <row r="62" spans="2:64" s="482" customFormat="1" ht="39" customHeight="1">
      <c r="B62" s="479"/>
      <c r="C62" s="486"/>
      <c r="D62" s="1268"/>
      <c r="E62" s="1269"/>
      <c r="F62" s="1270"/>
      <c r="G62" s="1234"/>
      <c r="H62" s="1235"/>
      <c r="I62" s="1272"/>
      <c r="J62" s="1248"/>
      <c r="K62" s="1248"/>
      <c r="L62" s="1248"/>
      <c r="M62" s="1248"/>
      <c r="N62" s="1248"/>
      <c r="O62" s="1249"/>
      <c r="P62" s="489"/>
      <c r="Q62" s="489"/>
      <c r="R62" s="489"/>
      <c r="S62" s="489"/>
      <c r="T62" s="489"/>
      <c r="U62" s="489"/>
      <c r="V62" s="489"/>
      <c r="W62" s="489"/>
      <c r="X62" s="489"/>
      <c r="Y62" s="489"/>
      <c r="Z62" s="489"/>
      <c r="AA62" s="53" t="s">
        <v>51</v>
      </c>
      <c r="AB62" s="489"/>
      <c r="AC62" s="489"/>
      <c r="AD62" s="489"/>
      <c r="AE62" s="53" t="s">
        <v>51</v>
      </c>
      <c r="AF62" s="489"/>
      <c r="AG62" s="489"/>
      <c r="AH62" s="489"/>
      <c r="AI62" s="53"/>
      <c r="AJ62" s="489"/>
      <c r="AK62" s="489"/>
      <c r="AL62" s="489"/>
      <c r="AM62" s="53"/>
      <c r="AN62" s="489"/>
      <c r="AO62" s="489"/>
      <c r="AP62" s="489"/>
      <c r="AQ62" s="53"/>
      <c r="AR62" s="489"/>
      <c r="AS62" s="489"/>
      <c r="AT62" s="489"/>
      <c r="AU62" s="53"/>
      <c r="AV62" s="489"/>
      <c r="AW62" s="489"/>
      <c r="AX62" s="489"/>
      <c r="AY62" s="53"/>
      <c r="AZ62" s="489"/>
      <c r="BA62" s="489"/>
      <c r="BB62" s="489"/>
      <c r="BC62" s="53"/>
      <c r="BD62" s="489"/>
      <c r="BE62" s="489"/>
      <c r="BF62" s="489"/>
      <c r="BG62" s="489"/>
      <c r="BH62" s="489"/>
      <c r="BI62" s="489"/>
      <c r="BJ62" s="489"/>
      <c r="BK62" s="489"/>
      <c r="BL62" s="479"/>
    </row>
    <row r="63" spans="2:64" s="482" customFormat="1" ht="45" customHeight="1">
      <c r="B63" s="479"/>
      <c r="C63" s="486"/>
      <c r="D63" s="1265" t="s">
        <v>932</v>
      </c>
      <c r="E63" s="1266"/>
      <c r="F63" s="1267"/>
      <c r="G63" s="1273" t="s">
        <v>1726</v>
      </c>
      <c r="H63" s="1274"/>
      <c r="I63" s="1271" t="s">
        <v>927</v>
      </c>
      <c r="J63" s="1248" t="s">
        <v>908</v>
      </c>
      <c r="K63" s="1247">
        <v>45352</v>
      </c>
      <c r="L63" s="1247">
        <v>45657</v>
      </c>
      <c r="M63" s="1248" t="str">
        <f t="shared" ref="M63" ca="1" si="14">IF(K63&gt;TODAY(),"SIN INICIAR",IF(O63=1,"TERMINADO",IF(K63&gt;0,"EN CURSO","")))</f>
        <v>EN CURSO</v>
      </c>
      <c r="N63" s="1248"/>
      <c r="O63" s="1249">
        <f t="shared" si="13"/>
        <v>0.2</v>
      </c>
      <c r="P63" s="490"/>
      <c r="Q63" s="490"/>
      <c r="R63" s="490"/>
      <c r="S63" s="490"/>
      <c r="T63" s="488"/>
      <c r="U63" s="488"/>
      <c r="V63" s="488"/>
      <c r="W63" s="488"/>
      <c r="X63" s="490"/>
      <c r="Y63" s="490"/>
      <c r="Z63" s="490"/>
      <c r="AA63" s="254" t="s">
        <v>50</v>
      </c>
      <c r="AB63" s="488"/>
      <c r="AC63" s="488"/>
      <c r="AD63" s="488"/>
      <c r="AE63" s="254" t="s">
        <v>50</v>
      </c>
      <c r="AF63" s="487"/>
      <c r="AG63" s="487"/>
      <c r="AH63" s="487"/>
      <c r="AI63" s="254" t="s">
        <v>50</v>
      </c>
      <c r="AJ63" s="488"/>
      <c r="AK63" s="488"/>
      <c r="AL63" s="488"/>
      <c r="AM63" s="254" t="s">
        <v>50</v>
      </c>
      <c r="AN63" s="487"/>
      <c r="AO63" s="487"/>
      <c r="AP63" s="487"/>
      <c r="AQ63" s="254" t="s">
        <v>50</v>
      </c>
      <c r="AR63" s="488"/>
      <c r="AS63" s="488"/>
      <c r="AT63" s="488"/>
      <c r="AU63" s="254" t="s">
        <v>50</v>
      </c>
      <c r="AV63" s="487"/>
      <c r="AW63" s="487"/>
      <c r="AX63" s="487"/>
      <c r="AY63" s="254" t="s">
        <v>50</v>
      </c>
      <c r="AZ63" s="488"/>
      <c r="BA63" s="488"/>
      <c r="BB63" s="488"/>
      <c r="BC63" s="254" t="s">
        <v>50</v>
      </c>
      <c r="BD63" s="487"/>
      <c r="BE63" s="487"/>
      <c r="BF63" s="487"/>
      <c r="BG63" s="254" t="s">
        <v>50</v>
      </c>
      <c r="BH63" s="488"/>
      <c r="BI63" s="488"/>
      <c r="BJ63" s="488"/>
      <c r="BK63" s="136" t="s">
        <v>50</v>
      </c>
      <c r="BL63" s="479"/>
    </row>
    <row r="64" spans="2:64" s="482" customFormat="1" ht="45" customHeight="1">
      <c r="B64" s="479"/>
      <c r="C64" s="486"/>
      <c r="D64" s="1268"/>
      <c r="E64" s="1269"/>
      <c r="F64" s="1270"/>
      <c r="G64" s="1275"/>
      <c r="H64" s="1276"/>
      <c r="I64" s="1272"/>
      <c r="J64" s="1248"/>
      <c r="K64" s="1248"/>
      <c r="L64" s="1248"/>
      <c r="M64" s="1248"/>
      <c r="N64" s="1248"/>
      <c r="O64" s="1249"/>
      <c r="P64" s="489"/>
      <c r="Q64" s="489"/>
      <c r="R64" s="489"/>
      <c r="S64" s="489"/>
      <c r="T64" s="489"/>
      <c r="U64" s="489"/>
      <c r="V64" s="489"/>
      <c r="W64" s="489"/>
      <c r="X64" s="489"/>
      <c r="Y64" s="489"/>
      <c r="Z64" s="489"/>
      <c r="AA64" s="53" t="s">
        <v>51</v>
      </c>
      <c r="AB64" s="489"/>
      <c r="AC64" s="489"/>
      <c r="AD64" s="489"/>
      <c r="AE64" s="53" t="s">
        <v>51</v>
      </c>
      <c r="AF64" s="489"/>
      <c r="AG64" s="489"/>
      <c r="AH64" s="489"/>
      <c r="AI64" s="53"/>
      <c r="AJ64" s="489"/>
      <c r="AK64" s="489"/>
      <c r="AL64" s="489"/>
      <c r="AM64" s="53"/>
      <c r="AN64" s="489"/>
      <c r="AO64" s="489"/>
      <c r="AP64" s="489"/>
      <c r="AQ64" s="53"/>
      <c r="AR64" s="489"/>
      <c r="AS64" s="489"/>
      <c r="AT64" s="489"/>
      <c r="AU64" s="53"/>
      <c r="AV64" s="489"/>
      <c r="AW64" s="489"/>
      <c r="AX64" s="489"/>
      <c r="AY64" s="53"/>
      <c r="AZ64" s="489"/>
      <c r="BA64" s="489"/>
      <c r="BB64" s="489"/>
      <c r="BC64" s="53"/>
      <c r="BD64" s="489"/>
      <c r="BE64" s="489"/>
      <c r="BF64" s="489"/>
      <c r="BG64" s="489"/>
      <c r="BH64" s="489"/>
      <c r="BI64" s="489"/>
      <c r="BJ64" s="489"/>
      <c r="BK64" s="489"/>
      <c r="BL64" s="479"/>
    </row>
    <row r="65" spans="2:64" s="482" customFormat="1" ht="39" customHeight="1">
      <c r="B65" s="479"/>
      <c r="C65" s="486"/>
      <c r="D65" s="1265" t="s">
        <v>933</v>
      </c>
      <c r="E65" s="1266"/>
      <c r="F65" s="1267"/>
      <c r="G65" s="1225" t="s">
        <v>931</v>
      </c>
      <c r="H65" s="1226"/>
      <c r="I65" s="1271" t="s">
        <v>927</v>
      </c>
      <c r="J65" s="1248" t="s">
        <v>934</v>
      </c>
      <c r="K65" s="1247">
        <v>45352</v>
      </c>
      <c r="L65" s="1247">
        <v>45657</v>
      </c>
      <c r="M65" s="1248" t="str">
        <f t="shared" ref="M65" ca="1" si="15">IF(K65&gt;TODAY(),"SIN INICIAR",IF(O65=1,"TERMINADO",IF(K65&gt;0,"EN CURSO","")))</f>
        <v>EN CURSO</v>
      </c>
      <c r="N65" s="1248"/>
      <c r="O65" s="1249">
        <f t="shared" si="13"/>
        <v>0.2</v>
      </c>
      <c r="P65" s="490"/>
      <c r="Q65" s="490"/>
      <c r="R65" s="490"/>
      <c r="S65" s="490"/>
      <c r="T65" s="488"/>
      <c r="U65" s="488"/>
      <c r="V65" s="488"/>
      <c r="W65" s="488"/>
      <c r="X65" s="490"/>
      <c r="Y65" s="490"/>
      <c r="Z65" s="490"/>
      <c r="AA65" s="254" t="s">
        <v>50</v>
      </c>
      <c r="AB65" s="488"/>
      <c r="AC65" s="488"/>
      <c r="AD65" s="488"/>
      <c r="AE65" s="254" t="s">
        <v>50</v>
      </c>
      <c r="AF65" s="487"/>
      <c r="AG65" s="487"/>
      <c r="AH65" s="487"/>
      <c r="AI65" s="254" t="s">
        <v>50</v>
      </c>
      <c r="AJ65" s="488"/>
      <c r="AK65" s="488"/>
      <c r="AL65" s="488"/>
      <c r="AM65" s="254" t="s">
        <v>50</v>
      </c>
      <c r="AN65" s="487"/>
      <c r="AO65" s="487"/>
      <c r="AP65" s="487"/>
      <c r="AQ65" s="254" t="s">
        <v>50</v>
      </c>
      <c r="AR65" s="488"/>
      <c r="AS65" s="488"/>
      <c r="AT65" s="488"/>
      <c r="AU65" s="254" t="s">
        <v>50</v>
      </c>
      <c r="AV65" s="487"/>
      <c r="AW65" s="487"/>
      <c r="AX65" s="487"/>
      <c r="AY65" s="254" t="s">
        <v>50</v>
      </c>
      <c r="AZ65" s="488"/>
      <c r="BA65" s="488"/>
      <c r="BB65" s="488"/>
      <c r="BC65" s="254" t="s">
        <v>50</v>
      </c>
      <c r="BD65" s="487"/>
      <c r="BE65" s="487"/>
      <c r="BF65" s="487"/>
      <c r="BG65" s="254" t="s">
        <v>50</v>
      </c>
      <c r="BH65" s="488"/>
      <c r="BI65" s="488"/>
      <c r="BJ65" s="488"/>
      <c r="BK65" s="136" t="s">
        <v>50</v>
      </c>
      <c r="BL65" s="479"/>
    </row>
    <row r="66" spans="2:64" s="482" customFormat="1" ht="39" customHeight="1">
      <c r="B66" s="479"/>
      <c r="C66" s="486"/>
      <c r="D66" s="1268"/>
      <c r="E66" s="1269"/>
      <c r="F66" s="1270"/>
      <c r="G66" s="1227"/>
      <c r="H66" s="1228"/>
      <c r="I66" s="1272"/>
      <c r="J66" s="1248"/>
      <c r="K66" s="1248"/>
      <c r="L66" s="1248"/>
      <c r="M66" s="1248"/>
      <c r="N66" s="1248"/>
      <c r="O66" s="1249"/>
      <c r="P66" s="489"/>
      <c r="Q66" s="489"/>
      <c r="R66" s="489"/>
      <c r="S66" s="489"/>
      <c r="T66" s="489"/>
      <c r="U66" s="489"/>
      <c r="V66" s="489"/>
      <c r="W66" s="489"/>
      <c r="X66" s="489"/>
      <c r="Y66" s="489"/>
      <c r="Z66" s="489"/>
      <c r="AA66" s="53" t="s">
        <v>51</v>
      </c>
      <c r="AB66" s="489"/>
      <c r="AC66" s="489"/>
      <c r="AD66" s="489"/>
      <c r="AE66" s="53" t="s">
        <v>51</v>
      </c>
      <c r="AF66" s="489"/>
      <c r="AG66" s="489"/>
      <c r="AH66" s="489"/>
      <c r="AI66" s="53"/>
      <c r="AJ66" s="489"/>
      <c r="AK66" s="489"/>
      <c r="AL66" s="489"/>
      <c r="AM66" s="53"/>
      <c r="AN66" s="489"/>
      <c r="AO66" s="489"/>
      <c r="AP66" s="489"/>
      <c r="AQ66" s="53"/>
      <c r="AR66" s="489"/>
      <c r="AS66" s="489"/>
      <c r="AT66" s="489"/>
      <c r="AU66" s="53"/>
      <c r="AV66" s="489"/>
      <c r="AW66" s="489"/>
      <c r="AX66" s="489"/>
      <c r="AY66" s="53"/>
      <c r="AZ66" s="489"/>
      <c r="BA66" s="489"/>
      <c r="BB66" s="489"/>
      <c r="BC66" s="53"/>
      <c r="BD66" s="489"/>
      <c r="BE66" s="489"/>
      <c r="BF66" s="489"/>
      <c r="BG66" s="489"/>
      <c r="BH66" s="489"/>
      <c r="BI66" s="489"/>
      <c r="BJ66" s="489"/>
      <c r="BK66" s="489"/>
      <c r="BL66" s="479"/>
    </row>
    <row r="67" spans="2:64" s="482" customFormat="1" ht="25.5" customHeight="1">
      <c r="B67" s="479"/>
      <c r="C67" s="486"/>
      <c r="D67" s="1229" t="s">
        <v>25</v>
      </c>
      <c r="E67" s="1277"/>
      <c r="F67" s="1230"/>
      <c r="G67" s="1229" t="s">
        <v>26</v>
      </c>
      <c r="H67" s="1230"/>
      <c r="I67" s="1279" t="s">
        <v>27</v>
      </c>
      <c r="J67" s="1279" t="s">
        <v>902</v>
      </c>
      <c r="K67" s="1279" t="s">
        <v>29</v>
      </c>
      <c r="L67" s="1279"/>
      <c r="M67" s="1279" t="s">
        <v>30</v>
      </c>
      <c r="N67" s="1279"/>
      <c r="O67" s="1262" t="s">
        <v>935</v>
      </c>
      <c r="P67" s="1262" t="s">
        <v>912</v>
      </c>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c r="AL67" s="1262"/>
      <c r="AM67" s="1262"/>
      <c r="AN67" s="1262"/>
      <c r="AO67" s="1262"/>
      <c r="AP67" s="1262"/>
      <c r="AQ67" s="1262"/>
      <c r="AR67" s="1262"/>
      <c r="AS67" s="1262"/>
      <c r="AT67" s="1262"/>
      <c r="AU67" s="1262"/>
      <c r="AV67" s="1262"/>
      <c r="AW67" s="1262"/>
      <c r="AX67" s="1262"/>
      <c r="AY67" s="1262"/>
      <c r="AZ67" s="1262"/>
      <c r="BA67" s="1262"/>
      <c r="BB67" s="1262"/>
      <c r="BC67" s="1262"/>
      <c r="BD67" s="1262"/>
      <c r="BE67" s="1262"/>
      <c r="BF67" s="1262"/>
      <c r="BG67" s="1262"/>
      <c r="BH67" s="1262"/>
      <c r="BI67" s="1262"/>
      <c r="BJ67" s="1262"/>
      <c r="BK67" s="1262"/>
      <c r="BL67" s="479"/>
    </row>
    <row r="68" spans="2:64" s="482" customFormat="1" ht="24" customHeight="1">
      <c r="B68" s="479"/>
      <c r="C68" s="486"/>
      <c r="D68" s="1231"/>
      <c r="E68" s="1278"/>
      <c r="F68" s="1232"/>
      <c r="G68" s="1231"/>
      <c r="H68" s="1232"/>
      <c r="I68" s="1279"/>
      <c r="J68" s="1279"/>
      <c r="K68" s="478" t="s">
        <v>45</v>
      </c>
      <c r="L68" s="478" t="s">
        <v>46</v>
      </c>
      <c r="M68" s="1279"/>
      <c r="N68" s="1279"/>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c r="AL68" s="1262"/>
      <c r="AM68" s="1262"/>
      <c r="AN68" s="1262"/>
      <c r="AO68" s="1262"/>
      <c r="AP68" s="1262"/>
      <c r="AQ68" s="1262"/>
      <c r="AR68" s="1262"/>
      <c r="AS68" s="1262"/>
      <c r="AT68" s="1262"/>
      <c r="AU68" s="1262"/>
      <c r="AV68" s="1262"/>
      <c r="AW68" s="1262"/>
      <c r="AX68" s="1262"/>
      <c r="AY68" s="1262"/>
      <c r="AZ68" s="1262"/>
      <c r="BA68" s="1262"/>
      <c r="BB68" s="1262"/>
      <c r="BC68" s="1262"/>
      <c r="BD68" s="1262"/>
      <c r="BE68" s="1262"/>
      <c r="BF68" s="1262"/>
      <c r="BG68" s="1262"/>
      <c r="BH68" s="1262"/>
      <c r="BI68" s="1262"/>
      <c r="BJ68" s="1262"/>
      <c r="BK68" s="1262"/>
      <c r="BL68" s="479"/>
    </row>
    <row r="69" spans="2:64" s="482" customFormat="1" ht="33" customHeight="1">
      <c r="B69" s="479"/>
      <c r="C69" s="486"/>
      <c r="D69" s="1265" t="s">
        <v>930</v>
      </c>
      <c r="E69" s="1266"/>
      <c r="F69" s="1267"/>
      <c r="G69" s="1233" t="s">
        <v>936</v>
      </c>
      <c r="H69" s="1226"/>
      <c r="I69" s="1271" t="s">
        <v>54</v>
      </c>
      <c r="J69" s="1248" t="s">
        <v>908</v>
      </c>
      <c r="K69" s="1247">
        <v>45627</v>
      </c>
      <c r="L69" s="1247">
        <v>45657</v>
      </c>
      <c r="M69" s="1248" t="str">
        <f t="shared" ref="M69" ca="1" si="16">IF(K69&gt;TODAY(),"SIN INICIAR",IF(O69=1,"TERMINADO",IF(K69&gt;0,"EN CURSO","")))</f>
        <v>SIN INICIAR</v>
      </c>
      <c r="N69" s="1248"/>
      <c r="O69" s="1249">
        <f t="shared" si="2"/>
        <v>0</v>
      </c>
      <c r="P69" s="491"/>
      <c r="Q69" s="491"/>
      <c r="R69" s="491"/>
      <c r="S69" s="491"/>
      <c r="T69" s="492"/>
      <c r="U69" s="492"/>
      <c r="V69" s="492"/>
      <c r="W69" s="492"/>
      <c r="X69" s="491"/>
      <c r="Y69" s="491"/>
      <c r="Z69" s="491"/>
      <c r="AA69" s="491"/>
      <c r="AB69" s="492"/>
      <c r="AC69" s="492"/>
      <c r="AD69" s="492"/>
      <c r="AE69" s="492"/>
      <c r="AF69" s="491"/>
      <c r="AG69" s="491"/>
      <c r="AH69" s="491"/>
      <c r="AI69" s="491"/>
      <c r="AJ69" s="492"/>
      <c r="AK69" s="492"/>
      <c r="AL69" s="492"/>
      <c r="AM69" s="492"/>
      <c r="AN69" s="492"/>
      <c r="AO69" s="492"/>
      <c r="AP69" s="491"/>
      <c r="AQ69" s="491"/>
      <c r="AR69" s="492"/>
      <c r="AS69" s="492"/>
      <c r="AT69" s="492"/>
      <c r="AU69" s="492"/>
      <c r="AV69" s="491"/>
      <c r="AW69" s="491"/>
      <c r="AX69" s="491"/>
      <c r="AY69" s="491"/>
      <c r="AZ69" s="492"/>
      <c r="BA69" s="492"/>
      <c r="BB69" s="492"/>
      <c r="BC69" s="492"/>
      <c r="BD69" s="491"/>
      <c r="BE69" s="491"/>
      <c r="BF69" s="491"/>
      <c r="BG69" s="137" t="s">
        <v>50</v>
      </c>
      <c r="BH69" s="492"/>
      <c r="BI69" s="492"/>
      <c r="BJ69" s="492"/>
      <c r="BK69" s="492"/>
      <c r="BL69" s="479"/>
    </row>
    <row r="70" spans="2:64" s="482" customFormat="1" ht="33" customHeight="1">
      <c r="B70" s="479"/>
      <c r="C70" s="486"/>
      <c r="D70" s="1268"/>
      <c r="E70" s="1269"/>
      <c r="F70" s="1270"/>
      <c r="G70" s="1234"/>
      <c r="H70" s="1235"/>
      <c r="I70" s="1272"/>
      <c r="J70" s="1248"/>
      <c r="K70" s="1248"/>
      <c r="L70" s="1248"/>
      <c r="M70" s="1248"/>
      <c r="N70" s="1248"/>
      <c r="O70" s="1249"/>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79"/>
    </row>
    <row r="71" spans="2:64" s="482" customFormat="1" ht="33" customHeight="1">
      <c r="B71" s="479"/>
      <c r="C71" s="486"/>
      <c r="D71" s="1265" t="s">
        <v>932</v>
      </c>
      <c r="E71" s="1266"/>
      <c r="F71" s="1267"/>
      <c r="G71" s="1233" t="s">
        <v>936</v>
      </c>
      <c r="H71" s="1226"/>
      <c r="I71" s="1271" t="s">
        <v>54</v>
      </c>
      <c r="J71" s="1248" t="s">
        <v>908</v>
      </c>
      <c r="K71" s="1247">
        <v>45627</v>
      </c>
      <c r="L71" s="1247">
        <v>45657</v>
      </c>
      <c r="M71" s="1248" t="str">
        <f t="shared" ref="M71" ca="1" si="17">IF(K71&gt;TODAY(),"SIN INICIAR",IF(O71=1,"TERMINADO",IF(K71&gt;0,"EN CURSO","")))</f>
        <v>SIN INICIAR</v>
      </c>
      <c r="N71" s="1248"/>
      <c r="O71" s="1249">
        <f t="shared" si="2"/>
        <v>0</v>
      </c>
      <c r="P71" s="491"/>
      <c r="Q71" s="491"/>
      <c r="R71" s="491"/>
      <c r="S71" s="491"/>
      <c r="T71" s="492"/>
      <c r="U71" s="492"/>
      <c r="V71" s="492"/>
      <c r="W71" s="492"/>
      <c r="X71" s="491"/>
      <c r="Y71" s="491"/>
      <c r="Z71" s="491"/>
      <c r="AA71" s="491"/>
      <c r="AB71" s="491"/>
      <c r="AC71" s="491"/>
      <c r="AD71" s="491"/>
      <c r="AE71" s="491"/>
      <c r="AF71" s="491"/>
      <c r="AG71" s="491"/>
      <c r="AH71" s="491"/>
      <c r="AI71" s="491"/>
      <c r="AJ71" s="491"/>
      <c r="AK71" s="491"/>
      <c r="AL71" s="491"/>
      <c r="AM71" s="491"/>
      <c r="AN71" s="491"/>
      <c r="AO71" s="491"/>
      <c r="AP71" s="491"/>
      <c r="AQ71" s="491"/>
      <c r="AR71" s="491"/>
      <c r="AS71" s="491"/>
      <c r="AT71" s="491"/>
      <c r="AU71" s="491"/>
      <c r="AV71" s="491"/>
      <c r="AW71" s="491"/>
      <c r="AX71" s="491"/>
      <c r="AY71" s="491"/>
      <c r="AZ71" s="491"/>
      <c r="BA71" s="491"/>
      <c r="BB71" s="491"/>
      <c r="BC71" s="491"/>
      <c r="BD71" s="491"/>
      <c r="BE71" s="491"/>
      <c r="BF71" s="491"/>
      <c r="BG71" s="137" t="s">
        <v>50</v>
      </c>
      <c r="BH71" s="491"/>
      <c r="BI71" s="491"/>
      <c r="BJ71" s="491"/>
      <c r="BK71" s="491"/>
      <c r="BL71" s="479"/>
    </row>
    <row r="72" spans="2:64" s="482" customFormat="1" ht="33" customHeight="1">
      <c r="B72" s="479"/>
      <c r="C72" s="486"/>
      <c r="D72" s="1268"/>
      <c r="E72" s="1269"/>
      <c r="F72" s="1270"/>
      <c r="G72" s="1236"/>
      <c r="H72" s="1237"/>
      <c r="I72" s="1272"/>
      <c r="J72" s="1248"/>
      <c r="K72" s="1248"/>
      <c r="L72" s="1248"/>
      <c r="M72" s="1324"/>
      <c r="N72" s="1324"/>
      <c r="O72" s="1325"/>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c r="AM72" s="494"/>
      <c r="AN72" s="494"/>
      <c r="AO72" s="494"/>
      <c r="AP72" s="494"/>
      <c r="AQ72" s="494"/>
      <c r="AR72" s="494"/>
      <c r="AS72" s="494"/>
      <c r="AT72" s="494"/>
      <c r="AU72" s="494"/>
      <c r="AV72" s="494"/>
      <c r="AW72" s="494"/>
      <c r="AX72" s="494"/>
      <c r="AY72" s="494"/>
      <c r="AZ72" s="494"/>
      <c r="BA72" s="494"/>
      <c r="BB72" s="494"/>
      <c r="BC72" s="494"/>
      <c r="BD72" s="494"/>
      <c r="BE72" s="494"/>
      <c r="BF72" s="494"/>
      <c r="BG72" s="494"/>
      <c r="BH72" s="494"/>
      <c r="BI72" s="494"/>
      <c r="BJ72" s="494"/>
      <c r="BK72" s="494"/>
      <c r="BL72" s="479"/>
    </row>
    <row r="73" spans="2:64" s="495" customFormat="1" ht="37.5" customHeight="1">
      <c r="B73" s="496"/>
      <c r="C73" s="497"/>
      <c r="D73" s="1318"/>
      <c r="E73" s="499"/>
      <c r="F73" s="1322" t="s">
        <v>68</v>
      </c>
      <c r="G73" s="1322"/>
      <c r="H73" s="1322"/>
      <c r="I73" s="1313"/>
      <c r="J73" s="1313"/>
      <c r="K73" s="1322"/>
      <c r="L73" s="1322"/>
      <c r="M73" s="1322"/>
      <c r="N73" s="1322"/>
      <c r="O73" s="1313"/>
      <c r="P73" s="1323" t="s">
        <v>33</v>
      </c>
      <c r="Q73" s="1320"/>
      <c r="R73" s="1320"/>
      <c r="S73" s="1320"/>
      <c r="T73" s="1321" t="s">
        <v>34</v>
      </c>
      <c r="U73" s="1321"/>
      <c r="V73" s="1321"/>
      <c r="W73" s="1321"/>
      <c r="X73" s="1320" t="s">
        <v>35</v>
      </c>
      <c r="Y73" s="1320"/>
      <c r="Z73" s="1320"/>
      <c r="AA73" s="1320"/>
      <c r="AB73" s="1321" t="s">
        <v>36</v>
      </c>
      <c r="AC73" s="1321"/>
      <c r="AD73" s="1321"/>
      <c r="AE73" s="1321"/>
      <c r="AF73" s="1320" t="s">
        <v>37</v>
      </c>
      <c r="AG73" s="1320"/>
      <c r="AH73" s="1320"/>
      <c r="AI73" s="1320"/>
      <c r="AJ73" s="1321" t="s">
        <v>38</v>
      </c>
      <c r="AK73" s="1321"/>
      <c r="AL73" s="1321"/>
      <c r="AM73" s="1321"/>
      <c r="AN73" s="1320" t="s">
        <v>39</v>
      </c>
      <c r="AO73" s="1320"/>
      <c r="AP73" s="1320"/>
      <c r="AQ73" s="1320"/>
      <c r="AR73" s="1321" t="s">
        <v>40</v>
      </c>
      <c r="AS73" s="1321"/>
      <c r="AT73" s="1321"/>
      <c r="AU73" s="1321"/>
      <c r="AV73" s="1320" t="s">
        <v>41</v>
      </c>
      <c r="AW73" s="1320"/>
      <c r="AX73" s="1320"/>
      <c r="AY73" s="1320"/>
      <c r="AZ73" s="1321" t="s">
        <v>42</v>
      </c>
      <c r="BA73" s="1321"/>
      <c r="BB73" s="1321"/>
      <c r="BC73" s="1321"/>
      <c r="BD73" s="1320" t="s">
        <v>43</v>
      </c>
      <c r="BE73" s="1320"/>
      <c r="BF73" s="1320"/>
      <c r="BG73" s="1320"/>
      <c r="BH73" s="1321" t="s">
        <v>44</v>
      </c>
      <c r="BI73" s="1321"/>
      <c r="BJ73" s="1321"/>
      <c r="BK73" s="1321"/>
      <c r="BL73" s="496"/>
    </row>
    <row r="74" spans="2:64" ht="24" customHeight="1">
      <c r="C74" s="441"/>
      <c r="D74" s="1318"/>
      <c r="E74" s="499"/>
      <c r="F74" s="1313" t="s">
        <v>69</v>
      </c>
      <c r="G74" s="1313"/>
      <c r="H74" s="1313"/>
      <c r="I74" s="1313"/>
      <c r="J74" s="1313"/>
      <c r="K74" s="1313"/>
      <c r="L74" s="1313"/>
      <c r="M74" s="1313"/>
      <c r="N74" s="1313"/>
      <c r="O74" s="1313"/>
      <c r="P74" s="1319">
        <f>COUNTIF($P$37:$S$72,"P")</f>
        <v>0</v>
      </c>
      <c r="Q74" s="1314"/>
      <c r="R74" s="1314"/>
      <c r="S74" s="1314"/>
      <c r="T74" s="1314">
        <f>COUNTIF($T$37:$W$72,"P")</f>
        <v>1</v>
      </c>
      <c r="U74" s="1314"/>
      <c r="V74" s="1314"/>
      <c r="W74" s="1314"/>
      <c r="X74" s="1314">
        <f>COUNTIF($X$37:$AA$72,"P")</f>
        <v>8</v>
      </c>
      <c r="Y74" s="1314"/>
      <c r="Z74" s="1314"/>
      <c r="AA74" s="1314"/>
      <c r="AB74" s="1314">
        <f>COUNTIF($AB$37:$AE$72,"P")</f>
        <v>5</v>
      </c>
      <c r="AC74" s="1314"/>
      <c r="AD74" s="1314"/>
      <c r="AE74" s="1314"/>
      <c r="AF74" s="1314">
        <f>COUNTIF($AF$37:$AI$72,"P")</f>
        <v>6</v>
      </c>
      <c r="AG74" s="1314"/>
      <c r="AH74" s="1314"/>
      <c r="AI74" s="1314"/>
      <c r="AJ74" s="1314">
        <f>COUNTIF($AJ$37:$AM$72,"P")</f>
        <v>4</v>
      </c>
      <c r="AK74" s="1314"/>
      <c r="AL74" s="1314"/>
      <c r="AM74" s="1314"/>
      <c r="AN74" s="1314">
        <f>COUNTIF($AN$37:$AQ$72,"P")</f>
        <v>5</v>
      </c>
      <c r="AO74" s="1314"/>
      <c r="AP74" s="1314"/>
      <c r="AQ74" s="1314"/>
      <c r="AR74" s="1314">
        <f>COUNTIF($AR$37:$AU$72,"P")</f>
        <v>4</v>
      </c>
      <c r="AS74" s="1314"/>
      <c r="AT74" s="1314"/>
      <c r="AU74" s="1314"/>
      <c r="AV74" s="1314">
        <f>COUNTIF($AV$37:$AY$72,"P")</f>
        <v>4</v>
      </c>
      <c r="AW74" s="1314"/>
      <c r="AX74" s="1314"/>
      <c r="AY74" s="1314"/>
      <c r="AZ74" s="1314">
        <f>COUNTIF($AZ$37:$BC$72,"P")</f>
        <v>4</v>
      </c>
      <c r="BA74" s="1314"/>
      <c r="BB74" s="1314"/>
      <c r="BC74" s="1314"/>
      <c r="BD74" s="1314">
        <f>COUNTIF($BD$37:$BG$72,"P")</f>
        <v>6</v>
      </c>
      <c r="BE74" s="1314"/>
      <c r="BF74" s="1314"/>
      <c r="BG74" s="1314"/>
      <c r="BH74" s="1314">
        <f>COUNTIF($BH$37:$BK$72,"P")</f>
        <v>4</v>
      </c>
      <c r="BI74" s="1314"/>
      <c r="BJ74" s="1314"/>
      <c r="BK74" s="1315"/>
    </row>
    <row r="75" spans="2:64" ht="24" customHeight="1">
      <c r="C75" s="441"/>
      <c r="D75" s="1318"/>
      <c r="E75" s="499"/>
      <c r="F75" s="1313" t="s">
        <v>70</v>
      </c>
      <c r="G75" s="1313"/>
      <c r="H75" s="1313"/>
      <c r="I75" s="1313"/>
      <c r="J75" s="1313"/>
      <c r="K75" s="1313"/>
      <c r="L75" s="1313"/>
      <c r="M75" s="1313"/>
      <c r="N75" s="1313"/>
      <c r="O75" s="1313"/>
      <c r="P75" s="1319">
        <f>COUNTIF($P$37:$S$72,"E")</f>
        <v>0</v>
      </c>
      <c r="Q75" s="1314"/>
      <c r="R75" s="1314"/>
      <c r="S75" s="1314"/>
      <c r="T75" s="1314">
        <f>COUNTIF($T$37:$W$72,"E")</f>
        <v>1</v>
      </c>
      <c r="U75" s="1314"/>
      <c r="V75" s="1314"/>
      <c r="W75" s="1314"/>
      <c r="X75" s="1314">
        <f>COUNTIF($X$37:$AA$72,"E")</f>
        <v>8</v>
      </c>
      <c r="Y75" s="1314"/>
      <c r="Z75" s="1314"/>
      <c r="AA75" s="1314"/>
      <c r="AB75" s="1314">
        <f>COUNTIF($AB$37:$AE$72,"E")</f>
        <v>5</v>
      </c>
      <c r="AC75" s="1314"/>
      <c r="AD75" s="1314"/>
      <c r="AE75" s="1314"/>
      <c r="AF75" s="1314">
        <f>COUNTIF($AF$37:$AI$72,"E")</f>
        <v>2</v>
      </c>
      <c r="AG75" s="1314"/>
      <c r="AH75" s="1314"/>
      <c r="AI75" s="1314"/>
      <c r="AJ75" s="1314">
        <f>COUNTIF($AJ$37:$AM$72,"E")</f>
        <v>0</v>
      </c>
      <c r="AK75" s="1314"/>
      <c r="AL75" s="1314"/>
      <c r="AM75" s="1314"/>
      <c r="AN75" s="1314">
        <f>COUNTIF($AN$37:$AQ$72,"E")</f>
        <v>0</v>
      </c>
      <c r="AO75" s="1314"/>
      <c r="AP75" s="1314"/>
      <c r="AQ75" s="1314"/>
      <c r="AR75" s="1314">
        <f>COUNTIF($AR$37:$AU$72,"E")</f>
        <v>0</v>
      </c>
      <c r="AS75" s="1314"/>
      <c r="AT75" s="1314"/>
      <c r="AU75" s="1314"/>
      <c r="AV75" s="1314">
        <f>COUNTIF($AV$37:$AY$72,"E")</f>
        <v>0</v>
      </c>
      <c r="AW75" s="1314"/>
      <c r="AX75" s="1314"/>
      <c r="AY75" s="1314"/>
      <c r="AZ75" s="1314">
        <f>COUNTIF($AZ$37:$BC$72,"E")</f>
        <v>0</v>
      </c>
      <c r="BA75" s="1314"/>
      <c r="BB75" s="1314"/>
      <c r="BC75" s="1314"/>
      <c r="BD75" s="1314">
        <f>COUNTIF($BD$37:$BG$72,"E")</f>
        <v>0</v>
      </c>
      <c r="BE75" s="1314"/>
      <c r="BF75" s="1314"/>
      <c r="BG75" s="1314"/>
      <c r="BH75" s="1314">
        <f>COUNTIF($BH$37:$BK$72,"E")</f>
        <v>0</v>
      </c>
      <c r="BI75" s="1314"/>
      <c r="BJ75" s="1314"/>
      <c r="BK75" s="1315"/>
    </row>
    <row r="76" spans="2:64" ht="26.25" customHeight="1">
      <c r="C76" s="441"/>
      <c r="D76" s="1318"/>
      <c r="E76" s="499"/>
      <c r="F76" s="1313" t="s">
        <v>71</v>
      </c>
      <c r="G76" s="1313"/>
      <c r="H76" s="1313"/>
      <c r="I76" s="1313"/>
      <c r="J76" s="1313"/>
      <c r="K76" s="1313"/>
      <c r="L76" s="1313"/>
      <c r="M76" s="1313"/>
      <c r="N76" s="1313"/>
      <c r="O76" s="1313"/>
      <c r="P76" s="1316">
        <f>$M$25</f>
        <v>0.95</v>
      </c>
      <c r="Q76" s="1317"/>
      <c r="R76" s="1317"/>
      <c r="S76" s="1317"/>
      <c r="T76" s="1316">
        <f t="shared" ref="T76" si="18">$M$25</f>
        <v>0.95</v>
      </c>
      <c r="U76" s="1317"/>
      <c r="V76" s="1317"/>
      <c r="W76" s="1317"/>
      <c r="X76" s="1316">
        <f t="shared" ref="X76" si="19">$M$25</f>
        <v>0.95</v>
      </c>
      <c r="Y76" s="1317"/>
      <c r="Z76" s="1317"/>
      <c r="AA76" s="1317"/>
      <c r="AB76" s="1316">
        <f t="shared" ref="AB76" si="20">$M$25</f>
        <v>0.95</v>
      </c>
      <c r="AC76" s="1317"/>
      <c r="AD76" s="1317"/>
      <c r="AE76" s="1317"/>
      <c r="AF76" s="1316">
        <f t="shared" ref="AF76" si="21">$M$25</f>
        <v>0.95</v>
      </c>
      <c r="AG76" s="1317"/>
      <c r="AH76" s="1317"/>
      <c r="AI76" s="1317"/>
      <c r="AJ76" s="1316">
        <f t="shared" ref="AJ76" si="22">$M$25</f>
        <v>0.95</v>
      </c>
      <c r="AK76" s="1317"/>
      <c r="AL76" s="1317"/>
      <c r="AM76" s="1317"/>
      <c r="AN76" s="1316">
        <f t="shared" ref="AN76" si="23">$M$25</f>
        <v>0.95</v>
      </c>
      <c r="AO76" s="1317"/>
      <c r="AP76" s="1317"/>
      <c r="AQ76" s="1317"/>
      <c r="AR76" s="1316">
        <f t="shared" ref="AR76" si="24">$M$25</f>
        <v>0.95</v>
      </c>
      <c r="AS76" s="1317"/>
      <c r="AT76" s="1317"/>
      <c r="AU76" s="1317"/>
      <c r="AV76" s="1316">
        <f t="shared" ref="AV76" si="25">$M$25</f>
        <v>0.95</v>
      </c>
      <c r="AW76" s="1317"/>
      <c r="AX76" s="1317"/>
      <c r="AY76" s="1317"/>
      <c r="AZ76" s="1316">
        <f t="shared" ref="AZ76" si="26">$M$25</f>
        <v>0.95</v>
      </c>
      <c r="BA76" s="1317"/>
      <c r="BB76" s="1317"/>
      <c r="BC76" s="1317"/>
      <c r="BD76" s="1316">
        <f t="shared" ref="BD76" si="27">$M$25</f>
        <v>0.95</v>
      </c>
      <c r="BE76" s="1317"/>
      <c r="BF76" s="1317"/>
      <c r="BG76" s="1317"/>
      <c r="BH76" s="1316">
        <f t="shared" ref="BH76" si="28">$M$25</f>
        <v>0.95</v>
      </c>
      <c r="BI76" s="1317"/>
      <c r="BJ76" s="1317"/>
      <c r="BK76" s="1317"/>
    </row>
    <row r="77" spans="2:64" ht="26.25" customHeight="1">
      <c r="C77" s="441"/>
      <c r="D77" s="498"/>
      <c r="E77" s="499"/>
      <c r="F77" s="1313" t="s">
        <v>270</v>
      </c>
      <c r="G77" s="1313"/>
      <c r="H77" s="1313"/>
      <c r="I77" s="1313"/>
      <c r="J77" s="1313"/>
      <c r="K77" s="1313"/>
      <c r="L77" s="1313"/>
      <c r="M77" s="1313"/>
      <c r="N77" s="1313"/>
      <c r="O77" s="1313"/>
      <c r="P77" s="1307" t="str">
        <f>IFERROR(P75/P74,"")</f>
        <v/>
      </c>
      <c r="Q77" s="1308"/>
      <c r="R77" s="1308"/>
      <c r="S77" s="1309"/>
      <c r="T77" s="1307">
        <f>IFERROR(T75/T74,"")</f>
        <v>1</v>
      </c>
      <c r="U77" s="1308"/>
      <c r="V77" s="1308"/>
      <c r="W77" s="1309"/>
      <c r="X77" s="1307">
        <f>IFERROR(X75/X74,"")</f>
        <v>1</v>
      </c>
      <c r="Y77" s="1308"/>
      <c r="Z77" s="1308"/>
      <c r="AA77" s="1309"/>
      <c r="AB77" s="1307">
        <f>IFERROR(AB75/AB74,"")</f>
        <v>1</v>
      </c>
      <c r="AC77" s="1308"/>
      <c r="AD77" s="1308"/>
      <c r="AE77" s="1309"/>
      <c r="AF77" s="1307">
        <f>IFERROR(AF75/AF74,"")</f>
        <v>0.33333333333333331</v>
      </c>
      <c r="AG77" s="1308"/>
      <c r="AH77" s="1308"/>
      <c r="AI77" s="1309"/>
      <c r="AJ77" s="1307">
        <f>IFERROR(AJ75/AJ74,"")</f>
        <v>0</v>
      </c>
      <c r="AK77" s="1308"/>
      <c r="AL77" s="1308"/>
      <c r="AM77" s="1309"/>
      <c r="AN77" s="1307">
        <f>IFERROR(AN75/AN74,"")</f>
        <v>0</v>
      </c>
      <c r="AO77" s="1308"/>
      <c r="AP77" s="1308"/>
      <c r="AQ77" s="1309"/>
      <c r="AR77" s="1307">
        <f>IFERROR(AR75/AR74,"")</f>
        <v>0</v>
      </c>
      <c r="AS77" s="1308"/>
      <c r="AT77" s="1308"/>
      <c r="AU77" s="1309"/>
      <c r="AV77" s="1307">
        <f>IFERROR(AV75/AV74,"")</f>
        <v>0</v>
      </c>
      <c r="AW77" s="1308"/>
      <c r="AX77" s="1308"/>
      <c r="AY77" s="1309"/>
      <c r="AZ77" s="1307">
        <f>IFERROR(AZ75/AZ74,"")</f>
        <v>0</v>
      </c>
      <c r="BA77" s="1308"/>
      <c r="BB77" s="1308"/>
      <c r="BC77" s="1309"/>
      <c r="BD77" s="1307">
        <f>IFERROR(BD75/BD74,"")</f>
        <v>0</v>
      </c>
      <c r="BE77" s="1308"/>
      <c r="BF77" s="1308"/>
      <c r="BG77" s="1309"/>
      <c r="BH77" s="1307">
        <f>IFERROR(BH75/BH74,"")</f>
        <v>0</v>
      </c>
      <c r="BI77" s="1308"/>
      <c r="BJ77" s="1308"/>
      <c r="BK77" s="1309"/>
    </row>
    <row r="78" spans="2:64" ht="9.75" customHeight="1">
      <c r="C78" s="441"/>
      <c r="D78" s="498"/>
      <c r="E78" s="499"/>
      <c r="F78" s="500"/>
      <c r="G78" s="500"/>
      <c r="H78" s="500"/>
      <c r="I78" s="500"/>
      <c r="J78" s="500"/>
      <c r="K78" s="500"/>
      <c r="L78" s="500"/>
      <c r="M78" s="500"/>
      <c r="N78" s="500"/>
      <c r="O78" s="500"/>
      <c r="P78" s="501"/>
      <c r="Q78" s="501"/>
      <c r="R78" s="501"/>
      <c r="S78" s="501"/>
      <c r="T78" s="501"/>
      <c r="U78" s="501"/>
      <c r="V78" s="501"/>
      <c r="W78" s="501"/>
      <c r="X78" s="501"/>
      <c r="Y78" s="501"/>
      <c r="Z78" s="501"/>
      <c r="AA78" s="501"/>
      <c r="AB78" s="501"/>
      <c r="AC78" s="501"/>
      <c r="AD78" s="501"/>
      <c r="AE78" s="501"/>
      <c r="AF78" s="501"/>
      <c r="AG78" s="501"/>
      <c r="AH78" s="501"/>
      <c r="AI78" s="501"/>
      <c r="AJ78" s="501"/>
      <c r="AK78" s="501"/>
      <c r="AL78" s="501"/>
      <c r="AM78" s="501"/>
      <c r="AN78" s="501"/>
      <c r="AO78" s="501"/>
      <c r="AP78" s="501"/>
      <c r="AQ78" s="501"/>
      <c r="AR78" s="501"/>
      <c r="AS78" s="501"/>
      <c r="AT78" s="501"/>
      <c r="AU78" s="501"/>
      <c r="AV78" s="501"/>
      <c r="AW78" s="501"/>
      <c r="AX78" s="501"/>
      <c r="AY78" s="501"/>
      <c r="AZ78" s="501"/>
      <c r="BA78" s="501"/>
      <c r="BB78" s="501"/>
      <c r="BC78" s="501"/>
      <c r="BD78" s="501"/>
      <c r="BE78" s="501"/>
      <c r="BF78" s="501"/>
      <c r="BG78" s="501"/>
      <c r="BH78" s="501"/>
      <c r="BI78" s="501"/>
      <c r="BJ78" s="501"/>
      <c r="BK78" s="501"/>
    </row>
    <row r="79" spans="2:64" ht="31.5" customHeight="1">
      <c r="C79" s="1310" t="s">
        <v>73</v>
      </c>
      <c r="D79" s="1311"/>
      <c r="E79" s="1311"/>
      <c r="F79" s="1311"/>
      <c r="G79" s="1311"/>
      <c r="H79" s="1312"/>
      <c r="I79" s="1310" t="s">
        <v>74</v>
      </c>
      <c r="J79" s="1311"/>
      <c r="K79" s="1311"/>
      <c r="L79" s="1311"/>
      <c r="M79" s="1311"/>
      <c r="N79" s="1311"/>
      <c r="O79" s="1311"/>
      <c r="P79" s="1311"/>
      <c r="Q79" s="1311"/>
      <c r="R79" s="1311"/>
      <c r="S79" s="1311"/>
      <c r="T79" s="1311"/>
      <c r="U79" s="1311"/>
      <c r="V79" s="1311"/>
      <c r="W79" s="1311"/>
      <c r="X79" s="1311"/>
      <c r="Y79" s="1311"/>
      <c r="Z79" s="1311"/>
      <c r="AA79" s="1311"/>
      <c r="AB79" s="1311"/>
      <c r="AC79" s="1311"/>
      <c r="AD79" s="1311"/>
      <c r="AE79" s="1311"/>
      <c r="AF79" s="1311"/>
      <c r="AG79" s="1311"/>
      <c r="AH79" s="1311"/>
      <c r="AI79" s="1311"/>
      <c r="AJ79" s="1311"/>
      <c r="AK79" s="1311"/>
      <c r="AL79" s="1311"/>
      <c r="AM79" s="1311"/>
      <c r="AN79" s="1311"/>
      <c r="AO79" s="1311"/>
      <c r="AP79" s="1311"/>
      <c r="AQ79" s="1311"/>
      <c r="AR79" s="1311"/>
      <c r="AS79" s="1311"/>
      <c r="AT79" s="1311"/>
      <c r="AU79" s="1311"/>
      <c r="AV79" s="1311"/>
      <c r="AW79" s="1311"/>
      <c r="AX79" s="1311"/>
      <c r="AY79" s="1311"/>
      <c r="AZ79" s="1311"/>
      <c r="BA79" s="1311"/>
      <c r="BB79" s="1311"/>
      <c r="BC79" s="1311"/>
      <c r="BD79" s="1311"/>
      <c r="BE79" s="1311"/>
      <c r="BF79" s="1311"/>
      <c r="BG79" s="1311"/>
      <c r="BH79" s="1311"/>
      <c r="BI79" s="1311"/>
      <c r="BJ79" s="1311"/>
      <c r="BK79" s="1312"/>
    </row>
    <row r="80" spans="2:64" ht="13.5" customHeight="1">
      <c r="C80" s="502"/>
      <c r="D80" s="503"/>
      <c r="E80" s="503"/>
      <c r="F80" s="503"/>
      <c r="G80" s="503"/>
      <c r="H80" s="504"/>
      <c r="I80" s="503"/>
      <c r="J80" s="503"/>
      <c r="K80" s="503"/>
      <c r="L80" s="503"/>
      <c r="M80" s="503"/>
      <c r="N80" s="503"/>
      <c r="O80" s="503"/>
      <c r="P80" s="503"/>
      <c r="Q80" s="503"/>
      <c r="R80" s="503"/>
      <c r="S80" s="503"/>
      <c r="T80" s="503"/>
      <c r="U80" s="503"/>
      <c r="V80" s="503"/>
      <c r="W80" s="503"/>
      <c r="X80" s="503"/>
      <c r="Y80" s="503"/>
      <c r="Z80" s="503"/>
      <c r="AA80" s="503"/>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3"/>
      <c r="AY80" s="503"/>
      <c r="AZ80" s="503"/>
      <c r="BA80" s="503"/>
      <c r="BB80" s="503"/>
      <c r="BC80" s="503"/>
      <c r="BD80" s="503"/>
      <c r="BE80" s="503"/>
      <c r="BF80" s="503"/>
      <c r="BG80" s="503"/>
      <c r="BH80" s="503"/>
      <c r="BI80" s="503"/>
      <c r="BJ80" s="503"/>
      <c r="BK80" s="503"/>
    </row>
    <row r="81" spans="1:92" ht="13.5" customHeight="1">
      <c r="C81" s="441"/>
      <c r="D81" s="505"/>
      <c r="E81" s="505"/>
      <c r="F81" s="505"/>
      <c r="G81" s="505"/>
      <c r="H81" s="506"/>
      <c r="I81" s="505"/>
      <c r="J81" s="505"/>
      <c r="K81" s="505"/>
      <c r="L81" s="505"/>
      <c r="M81" s="505"/>
      <c r="N81" s="505"/>
      <c r="O81" s="505"/>
      <c r="P81" s="505"/>
      <c r="Q81" s="505"/>
      <c r="R81" s="505"/>
      <c r="S81" s="505"/>
      <c r="T81" s="505"/>
      <c r="U81" s="505"/>
      <c r="V81" s="505"/>
      <c r="W81" s="505"/>
      <c r="X81" s="505"/>
      <c r="Y81" s="505"/>
      <c r="Z81" s="505"/>
      <c r="AA81" s="505"/>
      <c r="AB81" s="505"/>
      <c r="AC81" s="505"/>
      <c r="AD81" s="505"/>
      <c r="AE81" s="505"/>
      <c r="AF81" s="505"/>
      <c r="AG81" s="505"/>
      <c r="AH81" s="505"/>
      <c r="AI81" s="505"/>
      <c r="AJ81" s="505"/>
      <c r="AK81" s="505"/>
      <c r="AL81" s="505"/>
      <c r="AM81" s="505"/>
      <c r="AN81" s="505"/>
      <c r="AO81" s="505"/>
      <c r="AP81" s="505"/>
      <c r="AQ81" s="505"/>
      <c r="AR81" s="505"/>
      <c r="AS81" s="505"/>
      <c r="AT81" s="505"/>
      <c r="AU81" s="505"/>
      <c r="AV81" s="505"/>
      <c r="AW81" s="505"/>
      <c r="AX81" s="505"/>
      <c r="AY81" s="505"/>
      <c r="AZ81" s="505"/>
      <c r="BA81" s="505"/>
      <c r="BB81" s="505"/>
      <c r="BC81" s="505"/>
      <c r="BD81" s="505"/>
      <c r="BE81" s="505"/>
      <c r="BF81" s="505"/>
      <c r="BG81" s="505"/>
      <c r="BH81" s="505"/>
      <c r="BI81" s="505"/>
      <c r="BJ81" s="505"/>
      <c r="BK81" s="505"/>
    </row>
    <row r="82" spans="1:92" ht="13.5" customHeight="1">
      <c r="C82" s="441"/>
      <c r="D82" s="505"/>
      <c r="E82" s="505"/>
      <c r="F82" s="505"/>
      <c r="G82" s="505"/>
      <c r="H82" s="506"/>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505"/>
      <c r="AG82" s="505"/>
      <c r="AH82" s="505"/>
      <c r="AI82" s="505"/>
      <c r="AJ82" s="505"/>
      <c r="AK82" s="505"/>
      <c r="AL82" s="505"/>
      <c r="AM82" s="505"/>
      <c r="AN82" s="505"/>
      <c r="AO82" s="505"/>
      <c r="AP82" s="505"/>
      <c r="AQ82" s="505"/>
      <c r="AR82" s="505"/>
      <c r="AS82" s="505"/>
      <c r="AT82" s="505"/>
      <c r="AU82" s="505"/>
      <c r="AV82" s="505"/>
      <c r="AW82" s="505"/>
      <c r="AX82" s="505"/>
      <c r="AY82" s="505"/>
      <c r="AZ82" s="505"/>
      <c r="BA82" s="505"/>
      <c r="BB82" s="505"/>
      <c r="BC82" s="505"/>
      <c r="BD82" s="505"/>
      <c r="BE82" s="505"/>
      <c r="BF82" s="505"/>
      <c r="BG82" s="505"/>
      <c r="BH82" s="505"/>
      <c r="BI82" s="505"/>
      <c r="BJ82" s="505"/>
      <c r="BK82" s="505"/>
    </row>
    <row r="83" spans="1:92" s="423" customFormat="1" ht="19.5" customHeight="1">
      <c r="A83" s="422"/>
      <c r="C83" s="441"/>
      <c r="D83" s="505"/>
      <c r="E83" s="1303" t="s">
        <v>75</v>
      </c>
      <c r="F83" s="1304"/>
      <c r="G83" s="507"/>
      <c r="H83" s="506"/>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c r="AG83" s="505"/>
      <c r="AH83" s="505"/>
      <c r="AI83" s="505"/>
      <c r="AJ83" s="505"/>
      <c r="AK83" s="505"/>
      <c r="AL83" s="505"/>
      <c r="AM83" s="505"/>
      <c r="AN83" s="505"/>
      <c r="AO83" s="505"/>
      <c r="AP83" s="505"/>
      <c r="AQ83" s="505"/>
      <c r="AR83" s="505"/>
      <c r="AS83" s="505"/>
      <c r="AT83" s="505"/>
      <c r="AU83" s="505"/>
      <c r="AV83" s="505"/>
      <c r="AW83" s="505"/>
      <c r="AX83" s="505"/>
      <c r="AY83" s="505"/>
      <c r="AZ83" s="505"/>
      <c r="BA83" s="505"/>
      <c r="BB83" s="505"/>
      <c r="BC83" s="505"/>
      <c r="BD83" s="505"/>
      <c r="BE83" s="505"/>
      <c r="BF83" s="505"/>
      <c r="BG83" s="505"/>
      <c r="BH83" s="505"/>
      <c r="BI83" s="505"/>
      <c r="BJ83" s="505"/>
      <c r="BK83" s="505"/>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row>
    <row r="84" spans="1:92" s="423" customFormat="1" ht="13.5" customHeight="1">
      <c r="A84" s="422"/>
      <c r="C84" s="441"/>
      <c r="D84" s="505"/>
      <c r="E84" s="1305"/>
      <c r="F84" s="1306"/>
      <c r="G84" s="507"/>
      <c r="H84" s="506"/>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5"/>
      <c r="AN84" s="505"/>
      <c r="AO84" s="505"/>
      <c r="AP84" s="505"/>
      <c r="AQ84" s="505"/>
      <c r="AR84" s="505"/>
      <c r="AS84" s="505"/>
      <c r="AT84" s="505"/>
      <c r="AU84" s="505"/>
      <c r="AV84" s="505"/>
      <c r="AW84" s="505"/>
      <c r="AX84" s="505"/>
      <c r="AY84" s="505"/>
      <c r="AZ84" s="505"/>
      <c r="BA84" s="505"/>
      <c r="BB84" s="505"/>
      <c r="BC84" s="505"/>
      <c r="BD84" s="505"/>
      <c r="BE84" s="505"/>
      <c r="BF84" s="505"/>
      <c r="BG84" s="505"/>
      <c r="BH84" s="505"/>
      <c r="BI84" s="505"/>
      <c r="BJ84" s="505"/>
      <c r="BK84" s="505"/>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row>
    <row r="85" spans="1:92" s="423" customFormat="1" ht="13.5" customHeight="1">
      <c r="A85" s="422"/>
      <c r="C85" s="441"/>
      <c r="D85" s="505"/>
      <c r="E85" s="505"/>
      <c r="F85" s="505"/>
      <c r="G85" s="505"/>
      <c r="H85" s="506"/>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c r="AI85" s="505"/>
      <c r="AJ85" s="505"/>
      <c r="AK85" s="505"/>
      <c r="AL85" s="505"/>
      <c r="AM85" s="505"/>
      <c r="AN85" s="505"/>
      <c r="AO85" s="505"/>
      <c r="AP85" s="505"/>
      <c r="AQ85" s="505"/>
      <c r="AR85" s="505"/>
      <c r="AS85" s="505"/>
      <c r="AT85" s="505"/>
      <c r="AU85" s="505"/>
      <c r="AV85" s="505"/>
      <c r="AW85" s="505"/>
      <c r="AX85" s="505"/>
      <c r="AY85" s="505"/>
      <c r="AZ85" s="505"/>
      <c r="BA85" s="505"/>
      <c r="BB85" s="505"/>
      <c r="BC85" s="505"/>
      <c r="BD85" s="505"/>
      <c r="BE85" s="505"/>
      <c r="BF85" s="505"/>
      <c r="BG85" s="505"/>
      <c r="BH85" s="505"/>
      <c r="BI85" s="505"/>
      <c r="BJ85" s="505"/>
      <c r="BK85" s="505"/>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row>
    <row r="86" spans="1:92" s="423" customFormat="1" ht="18" customHeight="1">
      <c r="A86" s="422"/>
      <c r="C86" s="441"/>
      <c r="D86" s="505"/>
      <c r="E86" s="1303" t="s">
        <v>76</v>
      </c>
      <c r="F86" s="1304"/>
      <c r="G86" s="507"/>
      <c r="H86" s="506"/>
      <c r="I86" s="505"/>
      <c r="J86" s="505"/>
      <c r="K86" s="505"/>
      <c r="L86" s="505"/>
      <c r="M86" s="505"/>
      <c r="N86" s="505"/>
      <c r="O86" s="505"/>
      <c r="P86" s="505"/>
      <c r="Q86" s="505"/>
      <c r="R86" s="505"/>
      <c r="S86" s="505"/>
      <c r="T86" s="505"/>
      <c r="U86" s="505"/>
      <c r="V86" s="505"/>
      <c r="W86" s="505"/>
      <c r="X86" s="505"/>
      <c r="Y86" s="505"/>
      <c r="Z86" s="505"/>
      <c r="AA86" s="505"/>
      <c r="AB86" s="505"/>
      <c r="AC86" s="505"/>
      <c r="AD86" s="505"/>
      <c r="AE86" s="505"/>
      <c r="AF86" s="505"/>
      <c r="AG86" s="505"/>
      <c r="AH86" s="505"/>
      <c r="AI86" s="505"/>
      <c r="AJ86" s="505"/>
      <c r="AK86" s="505"/>
      <c r="AL86" s="505"/>
      <c r="AM86" s="505"/>
      <c r="AN86" s="505"/>
      <c r="AO86" s="505"/>
      <c r="AP86" s="505"/>
      <c r="AQ86" s="505"/>
      <c r="AR86" s="505"/>
      <c r="AS86" s="505"/>
      <c r="AT86" s="505"/>
      <c r="AU86" s="505"/>
      <c r="AV86" s="505"/>
      <c r="AW86" s="505"/>
      <c r="AX86" s="505"/>
      <c r="AY86" s="505"/>
      <c r="AZ86" s="505"/>
      <c r="BA86" s="505"/>
      <c r="BB86" s="505"/>
      <c r="BC86" s="505"/>
      <c r="BD86" s="505"/>
      <c r="BE86" s="505"/>
      <c r="BF86" s="505"/>
      <c r="BG86" s="505"/>
      <c r="BH86" s="505"/>
      <c r="BI86" s="505"/>
      <c r="BJ86" s="505"/>
      <c r="BK86" s="505"/>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row>
    <row r="87" spans="1:92" s="423" customFormat="1" ht="13.5" customHeight="1">
      <c r="A87" s="422"/>
      <c r="C87" s="441"/>
      <c r="D87" s="505"/>
      <c r="E87" s="1305"/>
      <c r="F87" s="1306"/>
      <c r="G87" s="507"/>
      <c r="H87" s="506"/>
      <c r="I87" s="505"/>
      <c r="J87" s="505"/>
      <c r="K87" s="505"/>
      <c r="L87" s="505"/>
      <c r="M87" s="505"/>
      <c r="N87" s="505"/>
      <c r="O87" s="505"/>
      <c r="P87" s="505"/>
      <c r="Q87" s="505"/>
      <c r="R87" s="505"/>
      <c r="S87" s="505"/>
      <c r="T87" s="505"/>
      <c r="U87" s="505"/>
      <c r="V87" s="505"/>
      <c r="W87" s="505"/>
      <c r="X87" s="505"/>
      <c r="Y87" s="505"/>
      <c r="Z87" s="505"/>
      <c r="AA87" s="505"/>
      <c r="AB87" s="505"/>
      <c r="AC87" s="505"/>
      <c r="AD87" s="505"/>
      <c r="AE87" s="505"/>
      <c r="AF87" s="505"/>
      <c r="AG87" s="505"/>
      <c r="AH87" s="505"/>
      <c r="AI87" s="505"/>
      <c r="AJ87" s="505"/>
      <c r="AK87" s="505"/>
      <c r="AL87" s="505"/>
      <c r="AM87" s="505"/>
      <c r="AN87" s="505"/>
      <c r="AO87" s="505"/>
      <c r="AP87" s="505"/>
      <c r="AQ87" s="505"/>
      <c r="AR87" s="505"/>
      <c r="AS87" s="505"/>
      <c r="AT87" s="505"/>
      <c r="AU87" s="505"/>
      <c r="AV87" s="505"/>
      <c r="AW87" s="505"/>
      <c r="AX87" s="505"/>
      <c r="AY87" s="505"/>
      <c r="AZ87" s="505"/>
      <c r="BA87" s="505"/>
      <c r="BB87" s="505"/>
      <c r="BC87" s="505"/>
      <c r="BD87" s="505"/>
      <c r="BE87" s="505"/>
      <c r="BF87" s="505"/>
      <c r="BG87" s="505"/>
      <c r="BH87" s="505"/>
      <c r="BI87" s="505"/>
      <c r="BJ87" s="505"/>
      <c r="BK87" s="505"/>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row>
    <row r="88" spans="1:92" s="423" customFormat="1" ht="13.5" customHeight="1">
      <c r="A88" s="422"/>
      <c r="C88" s="441"/>
      <c r="D88" s="505"/>
      <c r="E88" s="505"/>
      <c r="F88" s="505"/>
      <c r="G88" s="505"/>
      <c r="H88" s="506"/>
      <c r="I88" s="505"/>
      <c r="J88" s="505"/>
      <c r="K88" s="505"/>
      <c r="L88" s="505"/>
      <c r="M88" s="505"/>
      <c r="N88" s="505"/>
      <c r="O88" s="505"/>
      <c r="P88" s="505"/>
      <c r="Q88" s="505"/>
      <c r="R88" s="505"/>
      <c r="S88" s="505"/>
      <c r="T88" s="505"/>
      <c r="U88" s="505"/>
      <c r="V88" s="505"/>
      <c r="W88" s="505"/>
      <c r="X88" s="505"/>
      <c r="Y88" s="505"/>
      <c r="Z88" s="505"/>
      <c r="AA88" s="505"/>
      <c r="AB88" s="505"/>
      <c r="AC88" s="505"/>
      <c r="AD88" s="505"/>
      <c r="AE88" s="505"/>
      <c r="AF88" s="505"/>
      <c r="AG88" s="505"/>
      <c r="AH88" s="505"/>
      <c r="AI88" s="505"/>
      <c r="AJ88" s="505"/>
      <c r="AK88" s="505"/>
      <c r="AL88" s="505"/>
      <c r="AM88" s="505"/>
      <c r="AN88" s="505"/>
      <c r="AO88" s="505"/>
      <c r="AP88" s="505"/>
      <c r="AQ88" s="505"/>
      <c r="AR88" s="505"/>
      <c r="AS88" s="505"/>
      <c r="AT88" s="505"/>
      <c r="AU88" s="505"/>
      <c r="AV88" s="505"/>
      <c r="AW88" s="505"/>
      <c r="AX88" s="505"/>
      <c r="AY88" s="505"/>
      <c r="AZ88" s="505"/>
      <c r="BA88" s="505"/>
      <c r="BB88" s="505"/>
      <c r="BC88" s="505"/>
      <c r="BD88" s="505"/>
      <c r="BE88" s="505"/>
      <c r="BF88" s="505"/>
      <c r="BG88" s="505"/>
      <c r="BH88" s="505"/>
      <c r="BI88" s="505"/>
      <c r="BJ88" s="505"/>
      <c r="BK88" s="505"/>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row>
    <row r="89" spans="1:92" s="423" customFormat="1" ht="19.5" customHeight="1">
      <c r="A89" s="422"/>
      <c r="C89" s="441"/>
      <c r="D89" s="505"/>
      <c r="E89" s="1303" t="s">
        <v>77</v>
      </c>
      <c r="F89" s="1304"/>
      <c r="G89" s="507"/>
      <c r="H89" s="506"/>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c r="AG89" s="505"/>
      <c r="AH89" s="505"/>
      <c r="AI89" s="505"/>
      <c r="AJ89" s="505"/>
      <c r="AK89" s="505"/>
      <c r="AL89" s="505"/>
      <c r="AM89" s="505"/>
      <c r="AN89" s="505"/>
      <c r="AO89" s="505"/>
      <c r="AP89" s="505"/>
      <c r="AQ89" s="505"/>
      <c r="AR89" s="505"/>
      <c r="AS89" s="505"/>
      <c r="AT89" s="505"/>
      <c r="AU89" s="505"/>
      <c r="AV89" s="505"/>
      <c r="AW89" s="505"/>
      <c r="AX89" s="505"/>
      <c r="AY89" s="505"/>
      <c r="AZ89" s="505"/>
      <c r="BA89" s="505"/>
      <c r="BB89" s="505"/>
      <c r="BC89" s="505"/>
      <c r="BD89" s="505"/>
      <c r="BE89" s="505"/>
      <c r="BF89" s="505"/>
      <c r="BG89" s="505"/>
      <c r="BH89" s="505"/>
      <c r="BI89" s="505"/>
      <c r="BJ89" s="505"/>
      <c r="BK89" s="505"/>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row>
    <row r="90" spans="1:92" s="423" customFormat="1" ht="13.5" customHeight="1">
      <c r="A90" s="422"/>
      <c r="C90" s="441"/>
      <c r="D90" s="505"/>
      <c r="E90" s="1305"/>
      <c r="F90" s="1306"/>
      <c r="G90" s="507"/>
      <c r="H90" s="506"/>
      <c r="I90" s="505"/>
      <c r="J90" s="505"/>
      <c r="K90" s="505"/>
      <c r="L90" s="505"/>
      <c r="M90" s="505"/>
      <c r="N90" s="505"/>
      <c r="O90" s="505"/>
      <c r="P90" s="505"/>
      <c r="Q90" s="505"/>
      <c r="R90" s="505"/>
      <c r="S90" s="505"/>
      <c r="T90" s="505"/>
      <c r="U90" s="505"/>
      <c r="V90" s="505"/>
      <c r="W90" s="505"/>
      <c r="X90" s="505"/>
      <c r="Y90" s="505"/>
      <c r="Z90" s="505"/>
      <c r="AA90" s="505"/>
      <c r="AB90" s="505"/>
      <c r="AC90" s="505"/>
      <c r="AD90" s="505"/>
      <c r="AE90" s="505"/>
      <c r="AF90" s="505"/>
      <c r="AG90" s="505"/>
      <c r="AH90" s="505"/>
      <c r="AI90" s="505"/>
      <c r="AJ90" s="505"/>
      <c r="AK90" s="505"/>
      <c r="AL90" s="505"/>
      <c r="AM90" s="505"/>
      <c r="AN90" s="505"/>
      <c r="AO90" s="505"/>
      <c r="AP90" s="505"/>
      <c r="AQ90" s="505"/>
      <c r="AR90" s="505"/>
      <c r="AS90" s="505"/>
      <c r="AT90" s="505"/>
      <c r="AU90" s="505"/>
      <c r="AV90" s="505"/>
      <c r="AW90" s="505"/>
      <c r="AX90" s="505"/>
      <c r="AY90" s="505"/>
      <c r="AZ90" s="505"/>
      <c r="BA90" s="505"/>
      <c r="BB90" s="505"/>
      <c r="BC90" s="505"/>
      <c r="BD90" s="505"/>
      <c r="BE90" s="505"/>
      <c r="BF90" s="505"/>
      <c r="BG90" s="505"/>
      <c r="BH90" s="505"/>
      <c r="BI90" s="505"/>
      <c r="BJ90" s="505"/>
      <c r="BK90" s="505"/>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row>
    <row r="91" spans="1:92" s="423" customFormat="1" ht="13.5" customHeight="1">
      <c r="A91" s="422"/>
      <c r="C91" s="441"/>
      <c r="D91" s="505"/>
      <c r="E91" s="505"/>
      <c r="F91" s="505"/>
      <c r="G91" s="505"/>
      <c r="H91" s="506"/>
      <c r="I91" s="505"/>
      <c r="J91" s="505"/>
      <c r="K91" s="505"/>
      <c r="L91" s="505"/>
      <c r="M91" s="505"/>
      <c r="N91" s="505"/>
      <c r="O91" s="505"/>
      <c r="P91" s="505"/>
      <c r="Q91" s="505"/>
      <c r="R91" s="505"/>
      <c r="S91" s="505"/>
      <c r="T91" s="505"/>
      <c r="U91" s="505"/>
      <c r="V91" s="505"/>
      <c r="W91" s="505"/>
      <c r="X91" s="505"/>
      <c r="Y91" s="505"/>
      <c r="Z91" s="505"/>
      <c r="AA91" s="505"/>
      <c r="AB91" s="505"/>
      <c r="AC91" s="505"/>
      <c r="AD91" s="505"/>
      <c r="AE91" s="505"/>
      <c r="AF91" s="505"/>
      <c r="AG91" s="505"/>
      <c r="AH91" s="505"/>
      <c r="AI91" s="505"/>
      <c r="AJ91" s="505"/>
      <c r="AK91" s="505"/>
      <c r="AL91" s="505"/>
      <c r="AM91" s="505"/>
      <c r="AN91" s="505"/>
      <c r="AO91" s="505"/>
      <c r="AP91" s="505"/>
      <c r="AQ91" s="505"/>
      <c r="AR91" s="505"/>
      <c r="AS91" s="505"/>
      <c r="AT91" s="505"/>
      <c r="AU91" s="505"/>
      <c r="AV91" s="505"/>
      <c r="AW91" s="505"/>
      <c r="AX91" s="505"/>
      <c r="AY91" s="505"/>
      <c r="AZ91" s="505"/>
      <c r="BA91" s="505"/>
      <c r="BB91" s="505"/>
      <c r="BC91" s="505"/>
      <c r="BD91" s="505"/>
      <c r="BE91" s="505"/>
      <c r="BF91" s="505"/>
      <c r="BG91" s="505"/>
      <c r="BH91" s="505"/>
      <c r="BI91" s="505"/>
      <c r="BJ91" s="505"/>
      <c r="BK91" s="505"/>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row>
    <row r="92" spans="1:92" s="423" customFormat="1" ht="19.5" customHeight="1">
      <c r="A92" s="422"/>
      <c r="C92" s="441"/>
      <c r="D92" s="505"/>
      <c r="E92" s="1303" t="s">
        <v>78</v>
      </c>
      <c r="F92" s="1304"/>
      <c r="G92" s="507"/>
      <c r="H92" s="506"/>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505"/>
      <c r="AY92" s="505"/>
      <c r="AZ92" s="505"/>
      <c r="BA92" s="505"/>
      <c r="BB92" s="505"/>
      <c r="BC92" s="505"/>
      <c r="BD92" s="505"/>
      <c r="BE92" s="505"/>
      <c r="BF92" s="505"/>
      <c r="BG92" s="505"/>
      <c r="BH92" s="505"/>
      <c r="BI92" s="505"/>
      <c r="BJ92" s="505"/>
      <c r="BK92" s="505"/>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row>
    <row r="93" spans="1:92" s="423" customFormat="1" ht="13.5" customHeight="1">
      <c r="A93" s="422"/>
      <c r="C93" s="441"/>
      <c r="D93" s="505"/>
      <c r="E93" s="1305"/>
      <c r="F93" s="1306"/>
      <c r="G93" s="507"/>
      <c r="H93" s="506"/>
      <c r="I93" s="505"/>
      <c r="J93" s="505"/>
      <c r="K93" s="505"/>
      <c r="L93" s="505"/>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505"/>
      <c r="AY93" s="505"/>
      <c r="AZ93" s="505"/>
      <c r="BA93" s="505"/>
      <c r="BB93" s="505"/>
      <c r="BC93" s="505"/>
      <c r="BD93" s="505"/>
      <c r="BE93" s="505"/>
      <c r="BF93" s="505"/>
      <c r="BG93" s="505"/>
      <c r="BH93" s="505"/>
      <c r="BI93" s="505"/>
      <c r="BJ93" s="505"/>
      <c r="BK93" s="505"/>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row>
    <row r="94" spans="1:92" s="423" customFormat="1" ht="13.5" customHeight="1">
      <c r="A94" s="422"/>
      <c r="C94" s="441"/>
      <c r="D94" s="505"/>
      <c r="E94" s="505"/>
      <c r="F94" s="505"/>
      <c r="G94" s="505"/>
      <c r="H94" s="506"/>
      <c r="I94" s="505"/>
      <c r="J94" s="505"/>
      <c r="K94" s="505"/>
      <c r="L94" s="505"/>
      <c r="M94" s="505"/>
      <c r="N94" s="505"/>
      <c r="O94" s="505"/>
      <c r="P94" s="505"/>
      <c r="Q94" s="505"/>
      <c r="R94" s="505"/>
      <c r="S94" s="505"/>
      <c r="T94" s="505"/>
      <c r="U94" s="505"/>
      <c r="V94" s="505"/>
      <c r="W94" s="505"/>
      <c r="X94" s="505"/>
      <c r="Y94" s="505"/>
      <c r="Z94" s="505"/>
      <c r="AA94" s="505"/>
      <c r="AB94" s="505"/>
      <c r="AC94" s="505"/>
      <c r="AD94" s="505"/>
      <c r="AE94" s="505"/>
      <c r="AF94" s="505"/>
      <c r="AG94" s="505"/>
      <c r="AH94" s="505"/>
      <c r="AI94" s="505"/>
      <c r="AJ94" s="505"/>
      <c r="AK94" s="505"/>
      <c r="AL94" s="505"/>
      <c r="AM94" s="505"/>
      <c r="AN94" s="505"/>
      <c r="AO94" s="505"/>
      <c r="AP94" s="505"/>
      <c r="AQ94" s="505"/>
      <c r="AR94" s="505"/>
      <c r="AS94" s="505"/>
      <c r="AT94" s="505"/>
      <c r="AU94" s="505"/>
      <c r="AV94" s="505"/>
      <c r="AW94" s="505"/>
      <c r="AX94" s="505"/>
      <c r="AY94" s="505"/>
      <c r="AZ94" s="505"/>
      <c r="BA94" s="505"/>
      <c r="BB94" s="505"/>
      <c r="BC94" s="505"/>
      <c r="BD94" s="505"/>
      <c r="BE94" s="505"/>
      <c r="BF94" s="505"/>
      <c r="BG94" s="505"/>
      <c r="BH94" s="505"/>
      <c r="BI94" s="505"/>
      <c r="BJ94" s="505"/>
      <c r="BK94" s="505"/>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row>
    <row r="95" spans="1:92" s="423" customFormat="1" ht="13.5" customHeight="1">
      <c r="A95" s="422"/>
      <c r="C95" s="441"/>
      <c r="D95" s="505"/>
      <c r="E95" s="505"/>
      <c r="F95" s="505"/>
      <c r="G95" s="505"/>
      <c r="H95" s="506"/>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row>
    <row r="96" spans="1:92" s="423" customFormat="1" ht="13.5" customHeight="1">
      <c r="A96" s="422"/>
      <c r="C96" s="441"/>
      <c r="D96" s="505"/>
      <c r="E96" s="505"/>
      <c r="F96" s="505"/>
      <c r="G96" s="505"/>
      <c r="H96" s="506"/>
      <c r="I96" s="505"/>
      <c r="J96" s="505"/>
      <c r="K96" s="505"/>
      <c r="L96" s="505"/>
      <c r="M96" s="505"/>
      <c r="N96" s="505"/>
      <c r="O96" s="505"/>
      <c r="P96" s="505"/>
      <c r="Q96" s="505"/>
      <c r="R96" s="505"/>
      <c r="S96" s="505"/>
      <c r="T96" s="505"/>
      <c r="U96" s="505"/>
      <c r="V96" s="505"/>
      <c r="W96" s="505"/>
      <c r="X96" s="505"/>
      <c r="Y96" s="505"/>
      <c r="Z96" s="505"/>
      <c r="AA96" s="505"/>
      <c r="AB96" s="505"/>
      <c r="AC96" s="505"/>
      <c r="AD96" s="505"/>
      <c r="AE96" s="505"/>
      <c r="AF96" s="505"/>
      <c r="AG96" s="505"/>
      <c r="AH96" s="505"/>
      <c r="AI96" s="505"/>
      <c r="AJ96" s="505"/>
      <c r="AK96" s="505"/>
      <c r="AL96" s="505"/>
      <c r="AM96" s="505"/>
      <c r="AN96" s="505"/>
      <c r="AO96" s="505"/>
      <c r="AP96" s="505"/>
      <c r="AQ96" s="505"/>
      <c r="AR96" s="505"/>
      <c r="AS96" s="505"/>
      <c r="AT96" s="505"/>
      <c r="AU96" s="505"/>
      <c r="AV96" s="505"/>
      <c r="AW96" s="505"/>
      <c r="AX96" s="505"/>
      <c r="AY96" s="505"/>
      <c r="AZ96" s="505"/>
      <c r="BA96" s="505"/>
      <c r="BB96" s="505"/>
      <c r="BC96" s="505"/>
      <c r="BD96" s="505"/>
      <c r="BE96" s="505"/>
      <c r="BF96" s="505"/>
      <c r="BG96" s="505"/>
      <c r="BH96" s="505"/>
      <c r="BI96" s="505"/>
      <c r="BJ96" s="505"/>
      <c r="BK96" s="505"/>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row>
    <row r="97" spans="1:92" s="423" customFormat="1" ht="71.25" customHeight="1">
      <c r="A97" s="422"/>
      <c r="C97" s="441"/>
      <c r="D97" s="505"/>
      <c r="E97" s="505"/>
      <c r="F97" s="505"/>
      <c r="G97" s="505"/>
      <c r="H97" s="506"/>
      <c r="I97" s="505"/>
      <c r="J97" s="505"/>
      <c r="K97" s="505"/>
      <c r="L97" s="505"/>
      <c r="M97" s="505"/>
      <c r="N97" s="505"/>
      <c r="O97" s="505"/>
      <c r="P97" s="505"/>
      <c r="Q97" s="505"/>
      <c r="R97" s="505"/>
      <c r="S97" s="505"/>
      <c r="T97" s="505"/>
      <c r="U97" s="505"/>
      <c r="V97" s="505"/>
      <c r="W97" s="505"/>
      <c r="X97" s="505"/>
      <c r="Y97" s="505"/>
      <c r="Z97" s="505"/>
      <c r="AA97" s="505"/>
      <c r="AB97" s="505"/>
      <c r="AC97" s="505"/>
      <c r="AD97" s="505"/>
      <c r="AE97" s="505"/>
      <c r="AF97" s="505"/>
      <c r="AG97" s="505"/>
      <c r="AH97" s="505"/>
      <c r="AI97" s="505"/>
      <c r="AJ97" s="505"/>
      <c r="AK97" s="505"/>
      <c r="AL97" s="505"/>
      <c r="AM97" s="505"/>
      <c r="AN97" s="505"/>
      <c r="AO97" s="505"/>
      <c r="AP97" s="505"/>
      <c r="AQ97" s="505"/>
      <c r="AR97" s="505"/>
      <c r="AS97" s="505"/>
      <c r="AT97" s="505"/>
      <c r="AU97" s="505"/>
      <c r="AV97" s="505"/>
      <c r="AW97" s="505"/>
      <c r="AX97" s="505"/>
      <c r="AY97" s="505"/>
      <c r="AZ97" s="505"/>
      <c r="BA97" s="505"/>
      <c r="BB97" s="505"/>
      <c r="BC97" s="505"/>
      <c r="BD97" s="505"/>
      <c r="BE97" s="505"/>
      <c r="BF97" s="505"/>
      <c r="BG97" s="505"/>
      <c r="BH97" s="505"/>
      <c r="BI97" s="505"/>
      <c r="BJ97" s="505"/>
      <c r="BK97" s="505"/>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row>
    <row r="98" spans="1:92" s="423" customFormat="1" ht="13.5" customHeight="1">
      <c r="A98" s="422"/>
      <c r="C98" s="441"/>
      <c r="D98" s="505"/>
      <c r="E98" s="505"/>
      <c r="F98" s="505"/>
      <c r="G98" s="505"/>
      <c r="H98" s="506"/>
      <c r="I98" s="505"/>
      <c r="J98" s="505"/>
      <c r="K98" s="505"/>
      <c r="L98" s="505"/>
      <c r="M98" s="505"/>
      <c r="N98" s="505"/>
      <c r="O98" s="505"/>
      <c r="P98" s="505"/>
      <c r="Q98" s="505"/>
      <c r="R98" s="505"/>
      <c r="S98" s="505"/>
      <c r="T98" s="505"/>
      <c r="U98" s="505"/>
      <c r="V98" s="505"/>
      <c r="W98" s="505"/>
      <c r="X98" s="505"/>
      <c r="Y98" s="505"/>
      <c r="Z98" s="505"/>
      <c r="AA98" s="505"/>
      <c r="AB98" s="505"/>
      <c r="AC98" s="505"/>
      <c r="AD98" s="505"/>
      <c r="AE98" s="505"/>
      <c r="AF98" s="505"/>
      <c r="AG98" s="505"/>
      <c r="AH98" s="505"/>
      <c r="AI98" s="505"/>
      <c r="AJ98" s="505"/>
      <c r="AK98" s="505"/>
      <c r="AL98" s="505"/>
      <c r="AM98" s="505"/>
      <c r="AN98" s="505"/>
      <c r="AO98" s="505"/>
      <c r="AP98" s="505"/>
      <c r="AQ98" s="505"/>
      <c r="AR98" s="505"/>
      <c r="AS98" s="505"/>
      <c r="AT98" s="505"/>
      <c r="AU98" s="505"/>
      <c r="AV98" s="505"/>
      <c r="AW98" s="505"/>
      <c r="AX98" s="505"/>
      <c r="AY98" s="505"/>
      <c r="AZ98" s="505"/>
      <c r="BA98" s="505"/>
      <c r="BB98" s="505"/>
      <c r="BC98" s="505"/>
      <c r="BD98" s="505"/>
      <c r="BE98" s="505"/>
      <c r="BF98" s="505"/>
      <c r="BG98" s="505"/>
      <c r="BH98" s="505"/>
      <c r="BI98" s="505"/>
      <c r="BJ98" s="505"/>
      <c r="BK98" s="505"/>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row>
    <row r="99" spans="1:92" s="423" customFormat="1" ht="13.5" customHeight="1">
      <c r="A99" s="422"/>
      <c r="C99" s="441"/>
      <c r="D99" s="505"/>
      <c r="E99" s="505"/>
      <c r="F99" s="505"/>
      <c r="G99" s="505"/>
      <c r="H99" s="506"/>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row>
    <row r="100" spans="1:92" s="423" customFormat="1" ht="13.5" customHeight="1">
      <c r="A100" s="422"/>
      <c r="C100" s="441"/>
      <c r="D100" s="505"/>
      <c r="E100" s="505"/>
      <c r="F100" s="505"/>
      <c r="G100" s="505"/>
      <c r="H100" s="506"/>
      <c r="I100" s="505"/>
      <c r="J100" s="505"/>
      <c r="K100" s="505"/>
      <c r="L100" s="505"/>
      <c r="M100" s="505"/>
      <c r="N100" s="505"/>
      <c r="O100" s="505"/>
      <c r="P100" s="505"/>
      <c r="Q100" s="505"/>
      <c r="R100" s="505"/>
      <c r="S100" s="505"/>
      <c r="T100" s="505"/>
      <c r="U100" s="505"/>
      <c r="V100" s="505"/>
      <c r="W100" s="505"/>
      <c r="X100" s="505"/>
      <c r="Y100" s="505"/>
      <c r="Z100" s="505"/>
      <c r="AA100" s="505"/>
      <c r="AB100" s="505"/>
      <c r="AC100" s="505"/>
      <c r="AD100" s="505"/>
      <c r="AE100" s="505"/>
      <c r="AF100" s="505"/>
      <c r="AG100" s="505"/>
      <c r="AH100" s="505"/>
      <c r="AI100" s="505"/>
      <c r="AJ100" s="505"/>
      <c r="AK100" s="505"/>
      <c r="AL100" s="505"/>
      <c r="AM100" s="505"/>
      <c r="AN100" s="505"/>
      <c r="AO100" s="505"/>
      <c r="AP100" s="505"/>
      <c r="AQ100" s="505"/>
      <c r="AR100" s="505"/>
      <c r="AS100" s="505"/>
      <c r="AT100" s="505"/>
      <c r="AU100" s="505"/>
      <c r="AV100" s="505"/>
      <c r="AW100" s="505"/>
      <c r="AX100" s="505"/>
      <c r="AY100" s="505"/>
      <c r="AZ100" s="505"/>
      <c r="BA100" s="505"/>
      <c r="BB100" s="505"/>
      <c r="BC100" s="505"/>
      <c r="BD100" s="505"/>
      <c r="BE100" s="505"/>
      <c r="BF100" s="505"/>
      <c r="BG100" s="505"/>
      <c r="BH100" s="505"/>
      <c r="BI100" s="505"/>
      <c r="BJ100" s="505"/>
      <c r="BK100" s="505"/>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row>
    <row r="101" spans="1:92" s="423" customFormat="1" ht="13.5" customHeight="1">
      <c r="A101" s="422"/>
      <c r="C101" s="441"/>
      <c r="D101" s="505"/>
      <c r="E101" s="505"/>
      <c r="F101" s="505"/>
      <c r="G101" s="505"/>
      <c r="H101" s="506"/>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505"/>
      <c r="AE101" s="505"/>
      <c r="AF101" s="505"/>
      <c r="AG101" s="505"/>
      <c r="AH101" s="505"/>
      <c r="AI101" s="505"/>
      <c r="AJ101" s="505"/>
      <c r="AK101" s="505"/>
      <c r="AL101" s="505"/>
      <c r="AM101" s="505"/>
      <c r="AN101" s="505"/>
      <c r="AO101" s="505"/>
      <c r="AP101" s="505"/>
      <c r="AQ101" s="505"/>
      <c r="AR101" s="505"/>
      <c r="AS101" s="505"/>
      <c r="AT101" s="505"/>
      <c r="AU101" s="505"/>
      <c r="AV101" s="505"/>
      <c r="AW101" s="505"/>
      <c r="AX101" s="505"/>
      <c r="AY101" s="505"/>
      <c r="AZ101" s="505"/>
      <c r="BA101" s="505"/>
      <c r="BB101" s="505"/>
      <c r="BC101" s="505"/>
      <c r="BD101" s="505"/>
      <c r="BE101" s="505"/>
      <c r="BF101" s="505"/>
      <c r="BG101" s="505"/>
      <c r="BH101" s="505"/>
      <c r="BI101" s="505"/>
      <c r="BJ101" s="505"/>
      <c r="BK101" s="505"/>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row>
    <row r="102" spans="1:92" s="423" customFormat="1" ht="13.5" customHeight="1">
      <c r="A102" s="422"/>
      <c r="C102" s="441"/>
      <c r="D102" s="505"/>
      <c r="E102" s="505"/>
      <c r="F102" s="505"/>
      <c r="G102" s="505"/>
      <c r="H102" s="506"/>
      <c r="I102" s="505"/>
      <c r="J102" s="505"/>
      <c r="K102" s="505"/>
      <c r="L102" s="505"/>
      <c r="M102" s="505"/>
      <c r="N102" s="505"/>
      <c r="O102" s="505"/>
      <c r="P102" s="505"/>
      <c r="Q102" s="505"/>
      <c r="R102" s="505"/>
      <c r="S102" s="505"/>
      <c r="T102" s="505"/>
      <c r="U102" s="505"/>
      <c r="V102" s="505"/>
      <c r="W102" s="505"/>
      <c r="X102" s="505"/>
      <c r="Y102" s="505"/>
      <c r="Z102" s="505"/>
      <c r="AA102" s="505"/>
      <c r="AB102" s="505"/>
      <c r="AC102" s="505"/>
      <c r="AD102" s="505"/>
      <c r="AE102" s="505"/>
      <c r="AF102" s="505"/>
      <c r="AG102" s="505"/>
      <c r="AH102" s="505"/>
      <c r="AI102" s="505"/>
      <c r="AJ102" s="505"/>
      <c r="AK102" s="505"/>
      <c r="AL102" s="505"/>
      <c r="AM102" s="505"/>
      <c r="AN102" s="505"/>
      <c r="AO102" s="505"/>
      <c r="AP102" s="505"/>
      <c r="AQ102" s="505"/>
      <c r="AR102" s="505"/>
      <c r="AS102" s="505"/>
      <c r="AT102" s="505"/>
      <c r="AU102" s="505"/>
      <c r="AV102" s="505"/>
      <c r="AW102" s="505"/>
      <c r="AX102" s="505"/>
      <c r="AY102" s="505"/>
      <c r="AZ102" s="505"/>
      <c r="BA102" s="505"/>
      <c r="BB102" s="505"/>
      <c r="BC102" s="505"/>
      <c r="BD102" s="505"/>
      <c r="BE102" s="505"/>
      <c r="BF102" s="505"/>
      <c r="BG102" s="505"/>
      <c r="BH102" s="505"/>
      <c r="BI102" s="505"/>
      <c r="BJ102" s="505"/>
      <c r="BK102" s="505"/>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row>
    <row r="103" spans="1:92" s="423" customFormat="1" ht="13.5" customHeight="1">
      <c r="A103" s="422"/>
      <c r="C103" s="441"/>
      <c r="D103" s="505"/>
      <c r="E103" s="505"/>
      <c r="F103" s="505"/>
      <c r="G103" s="505"/>
      <c r="H103" s="506"/>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505"/>
      <c r="AK103" s="505"/>
      <c r="AL103" s="505"/>
      <c r="AM103" s="505"/>
      <c r="AN103" s="505"/>
      <c r="AO103" s="505"/>
      <c r="AP103" s="505"/>
      <c r="AQ103" s="505"/>
      <c r="AR103" s="505"/>
      <c r="AS103" s="505"/>
      <c r="AT103" s="505"/>
      <c r="AU103" s="505"/>
      <c r="AV103" s="505"/>
      <c r="AW103" s="505"/>
      <c r="AX103" s="505"/>
      <c r="AY103" s="505"/>
      <c r="AZ103" s="505"/>
      <c r="BA103" s="505"/>
      <c r="BB103" s="505"/>
      <c r="BC103" s="505"/>
      <c r="BD103" s="505"/>
      <c r="BE103" s="505"/>
      <c r="BF103" s="505"/>
      <c r="BG103" s="505"/>
      <c r="BH103" s="505"/>
      <c r="BI103" s="505"/>
      <c r="BJ103" s="505"/>
      <c r="BK103" s="505"/>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row>
    <row r="104" spans="1:92" s="423" customFormat="1" ht="13.5" customHeight="1">
      <c r="A104" s="422"/>
      <c r="C104" s="441"/>
      <c r="D104" s="505"/>
      <c r="E104" s="505"/>
      <c r="F104" s="505"/>
      <c r="G104" s="505"/>
      <c r="H104" s="506"/>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row>
    <row r="105" spans="1:92" s="423" customFormat="1" ht="13.5" customHeight="1">
      <c r="A105" s="422"/>
      <c r="C105" s="441"/>
      <c r="D105" s="505"/>
      <c r="E105" s="505"/>
      <c r="F105" s="505"/>
      <c r="G105" s="505"/>
      <c r="H105" s="506"/>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505"/>
      <c r="AE105" s="505"/>
      <c r="AF105" s="505"/>
      <c r="AG105" s="505"/>
      <c r="AH105" s="505"/>
      <c r="AI105" s="505"/>
      <c r="AJ105" s="505"/>
      <c r="AK105" s="505"/>
      <c r="AL105" s="505"/>
      <c r="AM105" s="505"/>
      <c r="AN105" s="505"/>
      <c r="AO105" s="505"/>
      <c r="AP105" s="505"/>
      <c r="AQ105" s="505"/>
      <c r="AR105" s="505"/>
      <c r="AS105" s="505"/>
      <c r="AT105" s="505"/>
      <c r="AU105" s="505"/>
      <c r="AV105" s="505"/>
      <c r="AW105" s="505"/>
      <c r="AX105" s="505"/>
      <c r="AY105" s="505"/>
      <c r="AZ105" s="505"/>
      <c r="BA105" s="505"/>
      <c r="BB105" s="505"/>
      <c r="BC105" s="505"/>
      <c r="BD105" s="505"/>
      <c r="BE105" s="505"/>
      <c r="BF105" s="505"/>
      <c r="BG105" s="505"/>
      <c r="BH105" s="505"/>
      <c r="BI105" s="505"/>
      <c r="BJ105" s="505"/>
      <c r="BK105" s="505"/>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row>
    <row r="106" spans="1:92" s="423" customFormat="1" ht="13.5" customHeight="1">
      <c r="A106" s="422"/>
      <c r="C106" s="441"/>
      <c r="D106" s="505"/>
      <c r="E106" s="505"/>
      <c r="F106" s="505"/>
      <c r="G106" s="505"/>
      <c r="H106" s="506"/>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505"/>
      <c r="AG106" s="505"/>
      <c r="AH106" s="505"/>
      <c r="AI106" s="505"/>
      <c r="AJ106" s="505"/>
      <c r="AK106" s="505"/>
      <c r="AL106" s="505"/>
      <c r="AM106" s="505"/>
      <c r="AN106" s="505"/>
      <c r="AO106" s="505"/>
      <c r="AP106" s="505"/>
      <c r="AQ106" s="505"/>
      <c r="AR106" s="505"/>
      <c r="AS106" s="505"/>
      <c r="AT106" s="505"/>
      <c r="AU106" s="505"/>
      <c r="AV106" s="505"/>
      <c r="AW106" s="505"/>
      <c r="AX106" s="505"/>
      <c r="AY106" s="505"/>
      <c r="AZ106" s="505"/>
      <c r="BA106" s="505"/>
      <c r="BB106" s="505"/>
      <c r="BC106" s="505"/>
      <c r="BD106" s="505"/>
      <c r="BE106" s="505"/>
      <c r="BF106" s="505"/>
      <c r="BG106" s="505"/>
      <c r="BH106" s="505"/>
      <c r="BI106" s="505"/>
      <c r="BJ106" s="505"/>
      <c r="BK106" s="505"/>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row>
    <row r="107" spans="1:92" s="423" customFormat="1" ht="13.5" customHeight="1">
      <c r="A107" s="422"/>
      <c r="C107" s="460"/>
      <c r="D107" s="508"/>
      <c r="E107" s="508"/>
      <c r="F107" s="508"/>
      <c r="G107" s="508"/>
      <c r="H107" s="509"/>
      <c r="I107" s="508"/>
      <c r="J107" s="508"/>
      <c r="K107" s="508"/>
      <c r="L107" s="508"/>
      <c r="M107" s="508"/>
      <c r="N107" s="508"/>
      <c r="O107" s="508"/>
      <c r="P107" s="508"/>
      <c r="Q107" s="508"/>
      <c r="R107" s="508"/>
      <c r="S107" s="508"/>
      <c r="T107" s="508"/>
      <c r="U107" s="508"/>
      <c r="V107" s="508"/>
      <c r="W107" s="508"/>
      <c r="X107" s="508"/>
      <c r="Y107" s="508"/>
      <c r="Z107" s="508"/>
      <c r="AA107" s="508"/>
      <c r="AB107" s="508"/>
      <c r="AC107" s="508"/>
      <c r="AD107" s="508"/>
      <c r="AE107" s="508"/>
      <c r="AF107" s="508"/>
      <c r="AG107" s="508"/>
      <c r="AH107" s="508"/>
      <c r="AI107" s="508"/>
      <c r="AJ107" s="508"/>
      <c r="AK107" s="508"/>
      <c r="AL107" s="508"/>
      <c r="AM107" s="508"/>
      <c r="AN107" s="508"/>
      <c r="AO107" s="508"/>
      <c r="AP107" s="508"/>
      <c r="AQ107" s="508"/>
      <c r="AR107" s="508"/>
      <c r="AS107" s="508"/>
      <c r="AT107" s="508"/>
      <c r="AU107" s="508"/>
      <c r="AV107" s="508"/>
      <c r="AW107" s="508"/>
      <c r="AX107" s="508"/>
      <c r="AY107" s="508"/>
      <c r="AZ107" s="508"/>
      <c r="BA107" s="508"/>
      <c r="BB107" s="508"/>
      <c r="BC107" s="508"/>
      <c r="BD107" s="508"/>
      <c r="BE107" s="508"/>
      <c r="BF107" s="508"/>
      <c r="BG107" s="508"/>
      <c r="BH107" s="508"/>
      <c r="BI107" s="508"/>
      <c r="BJ107" s="508"/>
      <c r="BK107" s="508"/>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row>
    <row r="108" spans="1:92" s="423" customFormat="1" ht="9.75" customHeight="1">
      <c r="A108" s="422"/>
      <c r="C108" s="460"/>
      <c r="D108" s="510"/>
      <c r="E108" s="510"/>
      <c r="F108" s="510"/>
      <c r="G108" s="510"/>
      <c r="H108" s="510"/>
      <c r="I108" s="510"/>
      <c r="J108" s="510"/>
      <c r="K108" s="510"/>
      <c r="L108" s="510"/>
      <c r="M108" s="510"/>
      <c r="N108" s="510"/>
      <c r="O108" s="510"/>
      <c r="P108" s="511"/>
      <c r="Q108" s="511"/>
      <c r="R108" s="511"/>
      <c r="S108" s="511"/>
      <c r="T108" s="511"/>
      <c r="U108" s="511"/>
      <c r="V108" s="511"/>
      <c r="W108" s="511"/>
      <c r="X108" s="511"/>
      <c r="Y108" s="511"/>
      <c r="Z108" s="511"/>
      <c r="AA108" s="511"/>
      <c r="AB108" s="511"/>
      <c r="AC108" s="511"/>
      <c r="AD108" s="511"/>
      <c r="AE108" s="511"/>
      <c r="AF108" s="511"/>
      <c r="AG108" s="511"/>
      <c r="AH108" s="511"/>
      <c r="AI108" s="511"/>
      <c r="AJ108" s="511"/>
      <c r="AK108" s="511"/>
      <c r="AL108" s="511"/>
      <c r="AM108" s="511"/>
      <c r="AN108" s="511"/>
      <c r="AO108" s="511"/>
      <c r="AP108" s="511"/>
      <c r="AQ108" s="511"/>
      <c r="AR108" s="511"/>
      <c r="AS108" s="511"/>
      <c r="AT108" s="511"/>
      <c r="AU108" s="511"/>
      <c r="AV108" s="511"/>
      <c r="AW108" s="511"/>
      <c r="AX108" s="511"/>
      <c r="AY108" s="511"/>
      <c r="AZ108" s="511"/>
      <c r="BA108" s="511"/>
      <c r="BB108" s="511"/>
      <c r="BC108" s="511"/>
      <c r="BD108" s="511"/>
      <c r="BE108" s="511"/>
      <c r="BF108" s="511"/>
      <c r="BG108" s="511"/>
      <c r="BH108" s="511"/>
      <c r="BI108" s="511"/>
      <c r="BJ108" s="511"/>
      <c r="BK108" s="511"/>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row>
    <row r="109" spans="1:92" s="423" customFormat="1" ht="7.5" customHeight="1">
      <c r="A109" s="422"/>
      <c r="C109" s="422"/>
      <c r="D109" s="422"/>
      <c r="E109" s="422"/>
      <c r="F109" s="422"/>
      <c r="G109" s="422"/>
      <c r="H109" s="422"/>
      <c r="I109" s="422"/>
      <c r="J109" s="422"/>
      <c r="K109" s="422"/>
      <c r="L109" s="422"/>
      <c r="M109" s="422"/>
      <c r="N109" s="422"/>
      <c r="O109" s="422"/>
      <c r="P109" s="424"/>
      <c r="Q109" s="424"/>
      <c r="R109" s="424"/>
      <c r="S109" s="424"/>
      <c r="T109" s="424"/>
      <c r="U109" s="424"/>
      <c r="V109" s="424"/>
      <c r="W109" s="424"/>
      <c r="X109" s="424"/>
      <c r="Y109" s="424"/>
      <c r="Z109" s="424"/>
      <c r="AA109" s="424"/>
      <c r="AB109" s="424"/>
      <c r="AC109" s="424"/>
      <c r="AD109" s="424"/>
      <c r="AE109" s="424"/>
      <c r="AF109" s="424"/>
      <c r="AG109" s="424"/>
      <c r="AH109" s="424"/>
      <c r="AI109" s="424"/>
      <c r="AJ109" s="424"/>
      <c r="AK109" s="424"/>
      <c r="AL109" s="424"/>
      <c r="AM109" s="424"/>
      <c r="AN109" s="424"/>
      <c r="AO109" s="424"/>
      <c r="AP109" s="424"/>
      <c r="AQ109" s="424"/>
      <c r="AR109" s="424"/>
      <c r="AS109" s="424"/>
      <c r="AT109" s="424"/>
      <c r="AU109" s="424"/>
      <c r="AV109" s="424"/>
      <c r="AW109" s="424"/>
      <c r="AX109" s="424"/>
      <c r="AY109" s="424"/>
      <c r="AZ109" s="424"/>
      <c r="BA109" s="424"/>
      <c r="BB109" s="424"/>
      <c r="BC109" s="424"/>
      <c r="BD109" s="424"/>
      <c r="BE109" s="424"/>
      <c r="BF109" s="424"/>
      <c r="BG109" s="424"/>
      <c r="BH109" s="424"/>
      <c r="BI109" s="424"/>
      <c r="BJ109" s="424"/>
      <c r="BK109" s="424"/>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row>
    <row r="110" spans="1:92" ht="39.75" hidden="1" customHeight="1">
      <c r="D110" s="1206" t="s">
        <v>937</v>
      </c>
      <c r="E110" s="1207"/>
      <c r="F110" s="1207"/>
      <c r="G110" s="1207"/>
      <c r="H110" s="1207"/>
      <c r="I110" s="1207"/>
      <c r="J110" s="1207"/>
      <c r="K110" s="1207"/>
      <c r="L110" s="1207"/>
      <c r="M110" s="1207"/>
      <c r="N110" s="1207"/>
      <c r="O110" s="1207"/>
      <c r="P110" s="1207"/>
      <c r="Q110" s="1207"/>
      <c r="R110" s="1207"/>
      <c r="S110" s="1207"/>
      <c r="T110" s="1207"/>
      <c r="U110" s="1207"/>
      <c r="V110" s="1207"/>
      <c r="W110" s="1207"/>
      <c r="X110" s="1207"/>
      <c r="Y110" s="1207"/>
      <c r="Z110" s="1207"/>
      <c r="AA110" s="1207"/>
      <c r="AB110" s="1207"/>
      <c r="AC110" s="1207"/>
      <c r="AD110" s="1207"/>
      <c r="AE110" s="1207"/>
      <c r="AF110" s="1207"/>
      <c r="AG110" s="1207"/>
      <c r="AH110" s="1207"/>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07"/>
      <c r="BF110" s="1207"/>
      <c r="BG110" s="1207"/>
      <c r="BH110" s="1207"/>
      <c r="BI110" s="1207"/>
      <c r="BJ110" s="1207"/>
      <c r="BK110" s="1207"/>
      <c r="BL110" s="1208"/>
    </row>
    <row r="111" spans="1:92" hidden="1"/>
    <row r="112" spans="1:92" ht="42" hidden="1" customHeight="1">
      <c r="D112" s="1209" t="s">
        <v>938</v>
      </c>
      <c r="E112" s="1202"/>
      <c r="F112" s="1202"/>
      <c r="G112" s="1202"/>
      <c r="H112" s="1210"/>
      <c r="I112" s="1211" t="s">
        <v>939</v>
      </c>
      <c r="J112" s="1202"/>
      <c r="K112" s="1202"/>
      <c r="L112" s="1202"/>
      <c r="M112" s="1202"/>
      <c r="N112" s="1201" t="s">
        <v>940</v>
      </c>
      <c r="O112" s="1202"/>
      <c r="P112" s="1202"/>
      <c r="Q112" s="1202"/>
      <c r="R112" s="1202"/>
      <c r="S112" s="1202"/>
      <c r="T112" s="1202"/>
      <c r="U112" s="1202"/>
      <c r="V112" s="1202"/>
      <c r="W112" s="1202"/>
      <c r="X112" s="1202"/>
      <c r="Y112" s="1202"/>
      <c r="Z112" s="1202"/>
      <c r="AA112" s="1202"/>
      <c r="AB112" s="1202"/>
      <c r="AC112" s="1202"/>
      <c r="AD112" s="1202"/>
      <c r="AE112" s="1202"/>
      <c r="AF112" s="1202"/>
      <c r="AG112" s="1202"/>
      <c r="AH112" s="1202"/>
      <c r="AI112" s="1202"/>
      <c r="AJ112" s="1202"/>
      <c r="AK112" s="1202"/>
      <c r="AL112" s="1202"/>
      <c r="AM112" s="1202"/>
      <c r="AN112" s="1202"/>
      <c r="AO112" s="1202"/>
      <c r="AP112" s="1202"/>
      <c r="AQ112" s="1202"/>
      <c r="AR112" s="1202"/>
      <c r="AS112" s="1202"/>
      <c r="AT112" s="1202"/>
      <c r="AU112" s="1202"/>
      <c r="AV112" s="1202"/>
      <c r="AW112" s="1202"/>
      <c r="AX112" s="1202"/>
      <c r="AY112" s="1202"/>
      <c r="AZ112" s="1202"/>
      <c r="BA112" s="1202"/>
      <c r="BB112" s="1202"/>
      <c r="BC112" s="1202"/>
      <c r="BD112" s="1202"/>
      <c r="BE112" s="1202"/>
      <c r="BF112" s="1202"/>
      <c r="BG112" s="1202"/>
      <c r="BH112" s="1202"/>
      <c r="BI112" s="1202"/>
      <c r="BJ112" s="1202"/>
      <c r="BK112" s="1203"/>
    </row>
    <row r="113" spans="4:65" ht="47.25" hidden="1" customHeight="1">
      <c r="D113" s="1219" t="s">
        <v>941</v>
      </c>
      <c r="E113" s="1220"/>
      <c r="F113" s="1220"/>
      <c r="G113" s="1220"/>
      <c r="H113" s="1221"/>
      <c r="I113" s="1222" t="s">
        <v>942</v>
      </c>
      <c r="J113" s="1220"/>
      <c r="K113" s="1220"/>
      <c r="L113" s="1220"/>
      <c r="M113" s="1220"/>
      <c r="N113" s="1191" t="s">
        <v>943</v>
      </c>
      <c r="O113" s="1192"/>
      <c r="P113" s="1192"/>
      <c r="Q113" s="1192"/>
      <c r="R113" s="1192"/>
      <c r="S113" s="1192"/>
      <c r="T113" s="1192"/>
      <c r="U113" s="1192"/>
      <c r="V113" s="1192"/>
      <c r="W113" s="1192"/>
      <c r="X113" s="1192"/>
      <c r="Y113" s="1192"/>
      <c r="Z113" s="1192"/>
      <c r="AA113" s="1192"/>
      <c r="AB113" s="1192"/>
      <c r="AC113" s="1192"/>
      <c r="AD113" s="1192"/>
      <c r="AE113" s="1192"/>
      <c r="AF113" s="1192"/>
      <c r="AG113" s="1192"/>
      <c r="AH113" s="1192"/>
      <c r="AI113" s="1192"/>
      <c r="AJ113" s="1192"/>
      <c r="AK113" s="1192"/>
      <c r="AL113" s="1192"/>
      <c r="AM113" s="1192"/>
      <c r="AN113" s="1194" t="s">
        <v>944</v>
      </c>
      <c r="AO113" s="1195"/>
      <c r="AP113" s="1195"/>
      <c r="AQ113" s="1195"/>
      <c r="AR113" s="1195"/>
      <c r="AS113" s="1195"/>
      <c r="AT113" s="1195"/>
      <c r="AU113" s="1195"/>
      <c r="AV113" s="1195"/>
      <c r="AW113" s="1195"/>
      <c r="AX113" s="1195"/>
      <c r="AY113" s="1195"/>
      <c r="AZ113" s="1195"/>
      <c r="BA113" s="1195"/>
      <c r="BB113" s="1195"/>
      <c r="BC113" s="1195"/>
      <c r="BD113" s="1195"/>
      <c r="BE113" s="1195"/>
      <c r="BF113" s="1195"/>
      <c r="BG113" s="1195"/>
      <c r="BH113" s="1195"/>
      <c r="BI113" s="1195"/>
      <c r="BJ113" s="1195"/>
      <c r="BK113" s="1196"/>
      <c r="BL113" s="512"/>
      <c r="BM113" s="512"/>
    </row>
    <row r="114" spans="4:65" ht="33" hidden="1" customHeight="1">
      <c r="D114" s="1212" t="s">
        <v>945</v>
      </c>
      <c r="E114" s="1213"/>
      <c r="F114" s="1213"/>
      <c r="G114" s="1213"/>
      <c r="H114" s="1214"/>
      <c r="I114" s="1223" t="s">
        <v>946</v>
      </c>
      <c r="J114" s="1213"/>
      <c r="K114" s="1213"/>
      <c r="L114" s="1213"/>
      <c r="M114" s="1213"/>
      <c r="N114" s="1178" t="s">
        <v>947</v>
      </c>
      <c r="O114" s="1193"/>
      <c r="P114" s="1193"/>
      <c r="Q114" s="1193"/>
      <c r="R114" s="1193"/>
      <c r="S114" s="1193"/>
      <c r="T114" s="1193"/>
      <c r="U114" s="1193"/>
      <c r="V114" s="1193"/>
      <c r="W114" s="1193"/>
      <c r="X114" s="1193"/>
      <c r="Y114" s="1193"/>
      <c r="Z114" s="1193"/>
      <c r="AA114" s="1193"/>
      <c r="AB114" s="1193"/>
      <c r="AC114" s="1193"/>
      <c r="AD114" s="1193"/>
      <c r="AE114" s="1193"/>
      <c r="AF114" s="1193"/>
      <c r="AG114" s="1193"/>
      <c r="AH114" s="1193"/>
      <c r="AI114" s="1193"/>
      <c r="AJ114" s="1193"/>
      <c r="AK114" s="1193"/>
      <c r="AL114" s="1193"/>
      <c r="AM114" s="1193"/>
      <c r="AN114" s="1197" t="s">
        <v>948</v>
      </c>
      <c r="AO114" s="1186"/>
      <c r="AP114" s="1186"/>
      <c r="AQ114" s="1186"/>
      <c r="AR114" s="1186"/>
      <c r="AS114" s="1186"/>
      <c r="AT114" s="1186"/>
      <c r="AU114" s="1186"/>
      <c r="AV114" s="1186"/>
      <c r="AW114" s="1186"/>
      <c r="AX114" s="1186"/>
      <c r="AY114" s="1186"/>
      <c r="AZ114" s="1186"/>
      <c r="BA114" s="1186"/>
      <c r="BB114" s="1186"/>
      <c r="BC114" s="1186"/>
      <c r="BD114" s="1186"/>
      <c r="BE114" s="1186"/>
      <c r="BF114" s="1186"/>
      <c r="BG114" s="1186"/>
      <c r="BH114" s="1186"/>
      <c r="BI114" s="1186"/>
      <c r="BJ114" s="1186"/>
      <c r="BK114" s="1198"/>
    </row>
    <row r="115" spans="4:65" ht="33" hidden="1" customHeight="1">
      <c r="D115" s="1215"/>
      <c r="E115" s="1213"/>
      <c r="F115" s="1213"/>
      <c r="G115" s="1213"/>
      <c r="H115" s="1214"/>
      <c r="I115" s="1224"/>
      <c r="J115" s="1213"/>
      <c r="K115" s="1213"/>
      <c r="L115" s="1213"/>
      <c r="M115" s="1213"/>
      <c r="N115" s="1193"/>
      <c r="O115" s="1193"/>
      <c r="P115" s="1193"/>
      <c r="Q115" s="1193"/>
      <c r="R115" s="1193"/>
      <c r="S115" s="1193"/>
      <c r="T115" s="1193"/>
      <c r="U115" s="1193"/>
      <c r="V115" s="1193"/>
      <c r="W115" s="1193"/>
      <c r="X115" s="1193"/>
      <c r="Y115" s="1193"/>
      <c r="Z115" s="1193"/>
      <c r="AA115" s="1193"/>
      <c r="AB115" s="1193"/>
      <c r="AC115" s="1193"/>
      <c r="AD115" s="1193"/>
      <c r="AE115" s="1193"/>
      <c r="AF115" s="1193"/>
      <c r="AG115" s="1193"/>
      <c r="AH115" s="1193"/>
      <c r="AI115" s="1193"/>
      <c r="AJ115" s="1193"/>
      <c r="AK115" s="1193"/>
      <c r="AL115" s="1193"/>
      <c r="AM115" s="1193"/>
      <c r="AN115" s="1186"/>
      <c r="AO115" s="1186"/>
      <c r="AP115" s="1186"/>
      <c r="AQ115" s="1186"/>
      <c r="AR115" s="1186"/>
      <c r="AS115" s="1186"/>
      <c r="AT115" s="1186"/>
      <c r="AU115" s="1186"/>
      <c r="AV115" s="1186"/>
      <c r="AW115" s="1186"/>
      <c r="AX115" s="1186"/>
      <c r="AY115" s="1186"/>
      <c r="AZ115" s="1186"/>
      <c r="BA115" s="1186"/>
      <c r="BB115" s="1186"/>
      <c r="BC115" s="1186"/>
      <c r="BD115" s="1186"/>
      <c r="BE115" s="1186"/>
      <c r="BF115" s="1186"/>
      <c r="BG115" s="1186"/>
      <c r="BH115" s="1186"/>
      <c r="BI115" s="1186"/>
      <c r="BJ115" s="1186"/>
      <c r="BK115" s="1198"/>
    </row>
    <row r="116" spans="4:65" ht="33" hidden="1" customHeight="1">
      <c r="D116" s="1215"/>
      <c r="E116" s="1213"/>
      <c r="F116" s="1213"/>
      <c r="G116" s="1213"/>
      <c r="H116" s="1214"/>
      <c r="I116" s="1224"/>
      <c r="J116" s="1213"/>
      <c r="K116" s="1213"/>
      <c r="L116" s="1213"/>
      <c r="M116" s="1213"/>
      <c r="N116" s="1193"/>
      <c r="O116" s="1193"/>
      <c r="P116" s="1193"/>
      <c r="Q116" s="1193"/>
      <c r="R116" s="1193"/>
      <c r="S116" s="1193"/>
      <c r="T116" s="1193"/>
      <c r="U116" s="1193"/>
      <c r="V116" s="1193"/>
      <c r="W116" s="1193"/>
      <c r="X116" s="1193"/>
      <c r="Y116" s="1193"/>
      <c r="Z116" s="1193"/>
      <c r="AA116" s="1193"/>
      <c r="AB116" s="1193"/>
      <c r="AC116" s="1193"/>
      <c r="AD116" s="1193"/>
      <c r="AE116" s="1193"/>
      <c r="AF116" s="1193"/>
      <c r="AG116" s="1193"/>
      <c r="AH116" s="1193"/>
      <c r="AI116" s="1193"/>
      <c r="AJ116" s="1193"/>
      <c r="AK116" s="1193"/>
      <c r="AL116" s="1193"/>
      <c r="AM116" s="1193"/>
      <c r="AN116" s="1186"/>
      <c r="AO116" s="1186"/>
      <c r="AP116" s="1186"/>
      <c r="AQ116" s="1186"/>
      <c r="AR116" s="1186"/>
      <c r="AS116" s="1186"/>
      <c r="AT116" s="1186"/>
      <c r="AU116" s="1186"/>
      <c r="AV116" s="1186"/>
      <c r="AW116" s="1186"/>
      <c r="AX116" s="1186"/>
      <c r="AY116" s="1186"/>
      <c r="AZ116" s="1186"/>
      <c r="BA116" s="1186"/>
      <c r="BB116" s="1186"/>
      <c r="BC116" s="1186"/>
      <c r="BD116" s="1186"/>
      <c r="BE116" s="1186"/>
      <c r="BF116" s="1186"/>
      <c r="BG116" s="1186"/>
      <c r="BH116" s="1186"/>
      <c r="BI116" s="1186"/>
      <c r="BJ116" s="1186"/>
      <c r="BK116" s="1198"/>
    </row>
    <row r="117" spans="4:65" ht="33" hidden="1" customHeight="1">
      <c r="D117" s="1215"/>
      <c r="E117" s="1213"/>
      <c r="F117" s="1213"/>
      <c r="G117" s="1213"/>
      <c r="H117" s="1214"/>
      <c r="I117" s="1224"/>
      <c r="J117" s="1213"/>
      <c r="K117" s="1213"/>
      <c r="L117" s="1213"/>
      <c r="M117" s="1213"/>
      <c r="N117" s="1193"/>
      <c r="O117" s="1193"/>
      <c r="P117" s="1193"/>
      <c r="Q117" s="1193"/>
      <c r="R117" s="1193"/>
      <c r="S117" s="1193"/>
      <c r="T117" s="1193"/>
      <c r="U117" s="1193"/>
      <c r="V117" s="1193"/>
      <c r="W117" s="1193"/>
      <c r="X117" s="1193"/>
      <c r="Y117" s="1193"/>
      <c r="Z117" s="1193"/>
      <c r="AA117" s="1193"/>
      <c r="AB117" s="1193"/>
      <c r="AC117" s="1193"/>
      <c r="AD117" s="1193"/>
      <c r="AE117" s="1193"/>
      <c r="AF117" s="1193"/>
      <c r="AG117" s="1193"/>
      <c r="AH117" s="1193"/>
      <c r="AI117" s="1193"/>
      <c r="AJ117" s="1193"/>
      <c r="AK117" s="1193"/>
      <c r="AL117" s="1193"/>
      <c r="AM117" s="1193"/>
      <c r="AN117" s="1186"/>
      <c r="AO117" s="1186"/>
      <c r="AP117" s="1186"/>
      <c r="AQ117" s="1186"/>
      <c r="AR117" s="1186"/>
      <c r="AS117" s="1186"/>
      <c r="AT117" s="1186"/>
      <c r="AU117" s="1186"/>
      <c r="AV117" s="1186"/>
      <c r="AW117" s="1186"/>
      <c r="AX117" s="1186"/>
      <c r="AY117" s="1186"/>
      <c r="AZ117" s="1186"/>
      <c r="BA117" s="1186"/>
      <c r="BB117" s="1186"/>
      <c r="BC117" s="1186"/>
      <c r="BD117" s="1186"/>
      <c r="BE117" s="1186"/>
      <c r="BF117" s="1186"/>
      <c r="BG117" s="1186"/>
      <c r="BH117" s="1186"/>
      <c r="BI117" s="1186"/>
      <c r="BJ117" s="1186"/>
      <c r="BK117" s="1198"/>
    </row>
    <row r="118" spans="4:65" ht="33" hidden="1" customHeight="1">
      <c r="D118" s="1215"/>
      <c r="E118" s="1213"/>
      <c r="F118" s="1213"/>
      <c r="G118" s="1213"/>
      <c r="H118" s="1214"/>
      <c r="I118" s="1224"/>
      <c r="J118" s="1213"/>
      <c r="K118" s="1213"/>
      <c r="L118" s="1213"/>
      <c r="M118" s="1213"/>
      <c r="N118" s="1193"/>
      <c r="O118" s="1193"/>
      <c r="P118" s="1193"/>
      <c r="Q118" s="1193"/>
      <c r="R118" s="1193"/>
      <c r="S118" s="1193"/>
      <c r="T118" s="1193"/>
      <c r="U118" s="1193"/>
      <c r="V118" s="1193"/>
      <c r="W118" s="1193"/>
      <c r="X118" s="1193"/>
      <c r="Y118" s="1193"/>
      <c r="Z118" s="1193"/>
      <c r="AA118" s="1193"/>
      <c r="AB118" s="1193"/>
      <c r="AC118" s="1193"/>
      <c r="AD118" s="1193"/>
      <c r="AE118" s="1193"/>
      <c r="AF118" s="1193"/>
      <c r="AG118" s="1193"/>
      <c r="AH118" s="1193"/>
      <c r="AI118" s="1193"/>
      <c r="AJ118" s="1193"/>
      <c r="AK118" s="1193"/>
      <c r="AL118" s="1193"/>
      <c r="AM118" s="1193"/>
      <c r="AN118" s="1186"/>
      <c r="AO118" s="1186"/>
      <c r="AP118" s="1186"/>
      <c r="AQ118" s="1186"/>
      <c r="AR118" s="1186"/>
      <c r="AS118" s="1186"/>
      <c r="AT118" s="1186"/>
      <c r="AU118" s="1186"/>
      <c r="AV118" s="1186"/>
      <c r="AW118" s="1186"/>
      <c r="AX118" s="1186"/>
      <c r="AY118" s="1186"/>
      <c r="AZ118" s="1186"/>
      <c r="BA118" s="1186"/>
      <c r="BB118" s="1186"/>
      <c r="BC118" s="1186"/>
      <c r="BD118" s="1186"/>
      <c r="BE118" s="1186"/>
      <c r="BF118" s="1186"/>
      <c r="BG118" s="1186"/>
      <c r="BH118" s="1186"/>
      <c r="BI118" s="1186"/>
      <c r="BJ118" s="1186"/>
      <c r="BK118" s="1198"/>
    </row>
    <row r="119" spans="4:65" ht="33" hidden="1" customHeight="1">
      <c r="D119" s="1215"/>
      <c r="E119" s="1213"/>
      <c r="F119" s="1213"/>
      <c r="G119" s="1213"/>
      <c r="H119" s="1214"/>
      <c r="I119" s="1224"/>
      <c r="J119" s="1213"/>
      <c r="K119" s="1213"/>
      <c r="L119" s="1213"/>
      <c r="M119" s="1213"/>
      <c r="N119" s="1193"/>
      <c r="O119" s="1193"/>
      <c r="P119" s="1193"/>
      <c r="Q119" s="1193"/>
      <c r="R119" s="1193"/>
      <c r="S119" s="1193"/>
      <c r="T119" s="1193"/>
      <c r="U119" s="1193"/>
      <c r="V119" s="1193"/>
      <c r="W119" s="1193"/>
      <c r="X119" s="1193"/>
      <c r="Y119" s="1193"/>
      <c r="Z119" s="1193"/>
      <c r="AA119" s="1193"/>
      <c r="AB119" s="1193"/>
      <c r="AC119" s="1193"/>
      <c r="AD119" s="1193"/>
      <c r="AE119" s="1193"/>
      <c r="AF119" s="1193"/>
      <c r="AG119" s="1193"/>
      <c r="AH119" s="1193"/>
      <c r="AI119" s="1193"/>
      <c r="AJ119" s="1193"/>
      <c r="AK119" s="1193"/>
      <c r="AL119" s="1193"/>
      <c r="AM119" s="1193"/>
      <c r="AN119" s="1186"/>
      <c r="AO119" s="1186"/>
      <c r="AP119" s="1186"/>
      <c r="AQ119" s="1186"/>
      <c r="AR119" s="1186"/>
      <c r="AS119" s="1186"/>
      <c r="AT119" s="1186"/>
      <c r="AU119" s="1186"/>
      <c r="AV119" s="1186"/>
      <c r="AW119" s="1186"/>
      <c r="AX119" s="1186"/>
      <c r="AY119" s="1186"/>
      <c r="AZ119" s="1186"/>
      <c r="BA119" s="1186"/>
      <c r="BB119" s="1186"/>
      <c r="BC119" s="1186"/>
      <c r="BD119" s="1186"/>
      <c r="BE119" s="1186"/>
      <c r="BF119" s="1186"/>
      <c r="BG119" s="1186"/>
      <c r="BH119" s="1186"/>
      <c r="BI119" s="1186"/>
      <c r="BJ119" s="1186"/>
      <c r="BK119" s="1198"/>
    </row>
    <row r="120" spans="4:65" ht="33" hidden="1" customHeight="1">
      <c r="D120" s="1215"/>
      <c r="E120" s="1213"/>
      <c r="F120" s="1213"/>
      <c r="G120" s="1213"/>
      <c r="H120" s="1214"/>
      <c r="I120" s="1224"/>
      <c r="J120" s="1213"/>
      <c r="K120" s="1213"/>
      <c r="L120" s="1213"/>
      <c r="M120" s="1213"/>
      <c r="N120" s="1193"/>
      <c r="O120" s="1193"/>
      <c r="P120" s="1193"/>
      <c r="Q120" s="1193"/>
      <c r="R120" s="1193"/>
      <c r="S120" s="1193"/>
      <c r="T120" s="1193"/>
      <c r="U120" s="1193"/>
      <c r="V120" s="1193"/>
      <c r="W120" s="1193"/>
      <c r="X120" s="1193"/>
      <c r="Y120" s="1193"/>
      <c r="Z120" s="1193"/>
      <c r="AA120" s="1193"/>
      <c r="AB120" s="1193"/>
      <c r="AC120" s="1193"/>
      <c r="AD120" s="1193"/>
      <c r="AE120" s="1193"/>
      <c r="AF120" s="1193"/>
      <c r="AG120" s="1193"/>
      <c r="AH120" s="1193"/>
      <c r="AI120" s="1193"/>
      <c r="AJ120" s="1193"/>
      <c r="AK120" s="1193"/>
      <c r="AL120" s="1193"/>
      <c r="AM120" s="1193"/>
      <c r="AN120" s="1186"/>
      <c r="AO120" s="1186"/>
      <c r="AP120" s="1186"/>
      <c r="AQ120" s="1186"/>
      <c r="AR120" s="1186"/>
      <c r="AS120" s="1186"/>
      <c r="AT120" s="1186"/>
      <c r="AU120" s="1186"/>
      <c r="AV120" s="1186"/>
      <c r="AW120" s="1186"/>
      <c r="AX120" s="1186"/>
      <c r="AY120" s="1186"/>
      <c r="AZ120" s="1186"/>
      <c r="BA120" s="1186"/>
      <c r="BB120" s="1186"/>
      <c r="BC120" s="1186"/>
      <c r="BD120" s="1186"/>
      <c r="BE120" s="1186"/>
      <c r="BF120" s="1186"/>
      <c r="BG120" s="1186"/>
      <c r="BH120" s="1186"/>
      <c r="BI120" s="1186"/>
      <c r="BJ120" s="1186"/>
      <c r="BK120" s="1198"/>
    </row>
    <row r="121" spans="4:65" ht="33" hidden="1" customHeight="1">
      <c r="D121" s="1215"/>
      <c r="E121" s="1213"/>
      <c r="F121" s="1213"/>
      <c r="G121" s="1213"/>
      <c r="H121" s="1214"/>
      <c r="I121" s="1224"/>
      <c r="J121" s="1213"/>
      <c r="K121" s="1213"/>
      <c r="L121" s="1213"/>
      <c r="M121" s="1213"/>
      <c r="N121" s="1193"/>
      <c r="O121" s="1193"/>
      <c r="P121" s="1193"/>
      <c r="Q121" s="1193"/>
      <c r="R121" s="1193"/>
      <c r="S121" s="1193"/>
      <c r="T121" s="1193"/>
      <c r="U121" s="1193"/>
      <c r="V121" s="1193"/>
      <c r="W121" s="1193"/>
      <c r="X121" s="1193"/>
      <c r="Y121" s="1193"/>
      <c r="Z121" s="1193"/>
      <c r="AA121" s="1193"/>
      <c r="AB121" s="1193"/>
      <c r="AC121" s="1193"/>
      <c r="AD121" s="1193"/>
      <c r="AE121" s="1193"/>
      <c r="AF121" s="1193"/>
      <c r="AG121" s="1193"/>
      <c r="AH121" s="1193"/>
      <c r="AI121" s="1193"/>
      <c r="AJ121" s="1193"/>
      <c r="AK121" s="1193"/>
      <c r="AL121" s="1193"/>
      <c r="AM121" s="1193"/>
      <c r="AN121" s="1186"/>
      <c r="AO121" s="1186"/>
      <c r="AP121" s="1186"/>
      <c r="AQ121" s="1186"/>
      <c r="AR121" s="1186"/>
      <c r="AS121" s="1186"/>
      <c r="AT121" s="1186"/>
      <c r="AU121" s="1186"/>
      <c r="AV121" s="1186"/>
      <c r="AW121" s="1186"/>
      <c r="AX121" s="1186"/>
      <c r="AY121" s="1186"/>
      <c r="AZ121" s="1186"/>
      <c r="BA121" s="1186"/>
      <c r="BB121" s="1186"/>
      <c r="BC121" s="1186"/>
      <c r="BD121" s="1186"/>
      <c r="BE121" s="1186"/>
      <c r="BF121" s="1186"/>
      <c r="BG121" s="1186"/>
      <c r="BH121" s="1186"/>
      <c r="BI121" s="1186"/>
      <c r="BJ121" s="1186"/>
      <c r="BK121" s="1198"/>
    </row>
    <row r="122" spans="4:65" ht="33" hidden="1" customHeight="1">
      <c r="D122" s="1215"/>
      <c r="E122" s="1213"/>
      <c r="F122" s="1213"/>
      <c r="G122" s="1213"/>
      <c r="H122" s="1214"/>
      <c r="I122" s="1224"/>
      <c r="J122" s="1213"/>
      <c r="K122" s="1213"/>
      <c r="L122" s="1213"/>
      <c r="M122" s="1213"/>
      <c r="N122" s="1193"/>
      <c r="O122" s="1193"/>
      <c r="P122" s="1193"/>
      <c r="Q122" s="1193"/>
      <c r="R122" s="1193"/>
      <c r="S122" s="1193"/>
      <c r="T122" s="1193"/>
      <c r="U122" s="1193"/>
      <c r="V122" s="1193"/>
      <c r="W122" s="1193"/>
      <c r="X122" s="1193"/>
      <c r="Y122" s="1193"/>
      <c r="Z122" s="1193"/>
      <c r="AA122" s="1193"/>
      <c r="AB122" s="1193"/>
      <c r="AC122" s="1193"/>
      <c r="AD122" s="1193"/>
      <c r="AE122" s="1193"/>
      <c r="AF122" s="1193"/>
      <c r="AG122" s="1193"/>
      <c r="AH122" s="1193"/>
      <c r="AI122" s="1193"/>
      <c r="AJ122" s="1193"/>
      <c r="AK122" s="1193"/>
      <c r="AL122" s="1193"/>
      <c r="AM122" s="1193"/>
      <c r="AN122" s="1186"/>
      <c r="AO122" s="1186"/>
      <c r="AP122" s="1186"/>
      <c r="AQ122" s="1186"/>
      <c r="AR122" s="1186"/>
      <c r="AS122" s="1186"/>
      <c r="AT122" s="1186"/>
      <c r="AU122" s="1186"/>
      <c r="AV122" s="1186"/>
      <c r="AW122" s="1186"/>
      <c r="AX122" s="1186"/>
      <c r="AY122" s="1186"/>
      <c r="AZ122" s="1186"/>
      <c r="BA122" s="1186"/>
      <c r="BB122" s="1186"/>
      <c r="BC122" s="1186"/>
      <c r="BD122" s="1186"/>
      <c r="BE122" s="1186"/>
      <c r="BF122" s="1186"/>
      <c r="BG122" s="1186"/>
      <c r="BH122" s="1186"/>
      <c r="BI122" s="1186"/>
      <c r="BJ122" s="1186"/>
      <c r="BK122" s="1198"/>
    </row>
    <row r="123" spans="4:65" ht="33" hidden="1" customHeight="1">
      <c r="D123" s="1215"/>
      <c r="E123" s="1213"/>
      <c r="F123" s="1213"/>
      <c r="G123" s="1213"/>
      <c r="H123" s="1214"/>
      <c r="I123" s="1224"/>
      <c r="J123" s="1213"/>
      <c r="K123" s="1213"/>
      <c r="L123" s="1213"/>
      <c r="M123" s="1213"/>
      <c r="N123" s="1193"/>
      <c r="O123" s="1193"/>
      <c r="P123" s="1193"/>
      <c r="Q123" s="1193"/>
      <c r="R123" s="1193"/>
      <c r="S123" s="1193"/>
      <c r="T123" s="1193"/>
      <c r="U123" s="1193"/>
      <c r="V123" s="1193"/>
      <c r="W123" s="1193"/>
      <c r="X123" s="1193"/>
      <c r="Y123" s="1193"/>
      <c r="Z123" s="1193"/>
      <c r="AA123" s="1193"/>
      <c r="AB123" s="1193"/>
      <c r="AC123" s="1193"/>
      <c r="AD123" s="1193"/>
      <c r="AE123" s="1193"/>
      <c r="AF123" s="1193"/>
      <c r="AG123" s="1193"/>
      <c r="AH123" s="1193"/>
      <c r="AI123" s="1193"/>
      <c r="AJ123" s="1193"/>
      <c r="AK123" s="1193"/>
      <c r="AL123" s="1193"/>
      <c r="AM123" s="1193"/>
      <c r="AN123" s="1186"/>
      <c r="AO123" s="1186"/>
      <c r="AP123" s="1186"/>
      <c r="AQ123" s="1186"/>
      <c r="AR123" s="1186"/>
      <c r="AS123" s="1186"/>
      <c r="AT123" s="1186"/>
      <c r="AU123" s="1186"/>
      <c r="AV123" s="1186"/>
      <c r="AW123" s="1186"/>
      <c r="AX123" s="1186"/>
      <c r="AY123" s="1186"/>
      <c r="AZ123" s="1186"/>
      <c r="BA123" s="1186"/>
      <c r="BB123" s="1186"/>
      <c r="BC123" s="1186"/>
      <c r="BD123" s="1186"/>
      <c r="BE123" s="1186"/>
      <c r="BF123" s="1186"/>
      <c r="BG123" s="1186"/>
      <c r="BH123" s="1186"/>
      <c r="BI123" s="1186"/>
      <c r="BJ123" s="1186"/>
      <c r="BK123" s="1198"/>
    </row>
    <row r="124" spans="4:65" ht="33" hidden="1" customHeight="1">
      <c r="D124" s="1216"/>
      <c r="E124" s="1217"/>
      <c r="F124" s="1217"/>
      <c r="G124" s="1217"/>
      <c r="H124" s="1218"/>
      <c r="I124" s="1224"/>
      <c r="J124" s="1213"/>
      <c r="K124" s="1213"/>
      <c r="L124" s="1213"/>
      <c r="M124" s="1213"/>
      <c r="N124" s="1193"/>
      <c r="O124" s="1193"/>
      <c r="P124" s="1193"/>
      <c r="Q124" s="1193"/>
      <c r="R124" s="1193"/>
      <c r="S124" s="1193"/>
      <c r="T124" s="1193"/>
      <c r="U124" s="1193"/>
      <c r="V124" s="1193"/>
      <c r="W124" s="1193"/>
      <c r="X124" s="1193"/>
      <c r="Y124" s="1193"/>
      <c r="Z124" s="1193"/>
      <c r="AA124" s="1193"/>
      <c r="AB124" s="1193"/>
      <c r="AC124" s="1193"/>
      <c r="AD124" s="1193"/>
      <c r="AE124" s="1193"/>
      <c r="AF124" s="1193"/>
      <c r="AG124" s="1193"/>
      <c r="AH124" s="1193"/>
      <c r="AI124" s="1193"/>
      <c r="AJ124" s="1193"/>
      <c r="AK124" s="1193"/>
      <c r="AL124" s="1193"/>
      <c r="AM124" s="1193"/>
      <c r="AN124" s="1199"/>
      <c r="AO124" s="1199"/>
      <c r="AP124" s="1199"/>
      <c r="AQ124" s="1199"/>
      <c r="AR124" s="1199"/>
      <c r="AS124" s="1199"/>
      <c r="AT124" s="1199"/>
      <c r="AU124" s="1199"/>
      <c r="AV124" s="1199"/>
      <c r="AW124" s="1199"/>
      <c r="AX124" s="1199"/>
      <c r="AY124" s="1199"/>
      <c r="AZ124" s="1199"/>
      <c r="BA124" s="1199"/>
      <c r="BB124" s="1199"/>
      <c r="BC124" s="1199"/>
      <c r="BD124" s="1199"/>
      <c r="BE124" s="1199"/>
      <c r="BF124" s="1199"/>
      <c r="BG124" s="1199"/>
      <c r="BH124" s="1199"/>
      <c r="BI124" s="1199"/>
      <c r="BJ124" s="1199"/>
      <c r="BK124" s="1200"/>
    </row>
    <row r="125" spans="4:65" ht="42.75" hidden="1" customHeight="1">
      <c r="D125" s="1204" t="s">
        <v>949</v>
      </c>
      <c r="E125" s="1205"/>
      <c r="F125" s="1205"/>
      <c r="G125" s="1205"/>
      <c r="H125" s="1205"/>
      <c r="I125" s="1180" t="s">
        <v>950</v>
      </c>
      <c r="J125" s="1181"/>
      <c r="K125" s="1181"/>
      <c r="L125" s="1181"/>
      <c r="M125" s="1181"/>
      <c r="N125" s="1185"/>
      <c r="O125" s="1185"/>
      <c r="P125" s="1185"/>
      <c r="Q125" s="1185"/>
      <c r="R125" s="1185"/>
      <c r="S125" s="1185"/>
      <c r="T125" s="1185"/>
      <c r="U125" s="1185"/>
      <c r="V125" s="1185"/>
      <c r="W125" s="1185"/>
      <c r="X125" s="1185"/>
      <c r="Y125" s="1185"/>
      <c r="Z125" s="1185"/>
      <c r="AA125" s="1185"/>
      <c r="AB125" s="1185"/>
      <c r="AC125" s="1185"/>
      <c r="AD125" s="1185"/>
      <c r="AE125" s="1185"/>
      <c r="AF125" s="1185"/>
      <c r="AG125" s="1185"/>
      <c r="AH125" s="1185"/>
      <c r="AI125" s="1185"/>
      <c r="AJ125" s="1185"/>
      <c r="AK125" s="1185"/>
      <c r="AL125" s="1185"/>
      <c r="AM125" s="1185"/>
      <c r="BK125" s="513"/>
    </row>
    <row r="126" spans="4:65" ht="23.25" hidden="1" customHeight="1">
      <c r="D126" s="1178" t="s">
        <v>951</v>
      </c>
      <c r="E126" s="1179"/>
      <c r="F126" s="1179"/>
      <c r="G126" s="1179"/>
      <c r="H126" s="1179"/>
      <c r="I126" s="1182" t="s">
        <v>952</v>
      </c>
      <c r="J126" s="1183"/>
      <c r="K126" s="1183"/>
      <c r="L126" s="1183"/>
      <c r="M126" s="1183"/>
      <c r="N126" s="1186"/>
      <c r="O126" s="1186"/>
      <c r="P126" s="1186"/>
      <c r="Q126" s="1186"/>
      <c r="R126" s="1186"/>
      <c r="S126" s="1186"/>
      <c r="T126" s="1186"/>
      <c r="U126" s="1186"/>
      <c r="V126" s="1186"/>
      <c r="W126" s="1186"/>
      <c r="X126" s="1186"/>
      <c r="Y126" s="1186"/>
      <c r="Z126" s="1186"/>
      <c r="AA126" s="1186"/>
      <c r="AB126" s="1186"/>
      <c r="AC126" s="1186"/>
      <c r="AD126" s="1186"/>
      <c r="AE126" s="1186"/>
      <c r="AF126" s="1186"/>
      <c r="AG126" s="1186"/>
      <c r="AH126" s="1186"/>
      <c r="AI126" s="1186"/>
      <c r="AJ126" s="1186"/>
      <c r="AK126" s="1186"/>
      <c r="AL126" s="1186"/>
      <c r="AM126" s="1186"/>
      <c r="BK126" s="513"/>
    </row>
    <row r="127" spans="4:65" ht="23.25" hidden="1" customHeight="1">
      <c r="D127" s="1179"/>
      <c r="E127" s="1179"/>
      <c r="F127" s="1179"/>
      <c r="G127" s="1179"/>
      <c r="H127" s="1179"/>
      <c r="I127" s="1184"/>
      <c r="J127" s="1183"/>
      <c r="K127" s="1183"/>
      <c r="L127" s="1183"/>
      <c r="M127" s="1183"/>
      <c r="N127" s="1186"/>
      <c r="O127" s="1186"/>
      <c r="P127" s="1186"/>
      <c r="Q127" s="1186"/>
      <c r="R127" s="1186"/>
      <c r="S127" s="1186"/>
      <c r="T127" s="1186"/>
      <c r="U127" s="1186"/>
      <c r="V127" s="1186"/>
      <c r="W127" s="1186"/>
      <c r="X127" s="1186"/>
      <c r="Y127" s="1186"/>
      <c r="Z127" s="1186"/>
      <c r="AA127" s="1186"/>
      <c r="AB127" s="1186"/>
      <c r="AC127" s="1186"/>
      <c r="AD127" s="1186"/>
      <c r="AE127" s="1186"/>
      <c r="AF127" s="1186"/>
      <c r="AG127" s="1186"/>
      <c r="AH127" s="1186"/>
      <c r="AI127" s="1186"/>
      <c r="AJ127" s="1186"/>
      <c r="AK127" s="1186"/>
      <c r="AL127" s="1186"/>
      <c r="AM127" s="1186"/>
      <c r="BK127" s="513"/>
    </row>
    <row r="128" spans="4:65" ht="23.25" hidden="1" customHeight="1">
      <c r="D128" s="1179"/>
      <c r="E128" s="1179"/>
      <c r="F128" s="1179"/>
      <c r="G128" s="1179"/>
      <c r="H128" s="1179"/>
      <c r="I128" s="1184"/>
      <c r="J128" s="1183"/>
      <c r="K128" s="1183"/>
      <c r="L128" s="1183"/>
      <c r="M128" s="1183"/>
      <c r="N128" s="1186"/>
      <c r="O128" s="1186"/>
      <c r="P128" s="1186"/>
      <c r="Q128" s="1186"/>
      <c r="R128" s="1186"/>
      <c r="S128" s="1186"/>
      <c r="T128" s="1186"/>
      <c r="U128" s="1186"/>
      <c r="V128" s="1186"/>
      <c r="W128" s="1186"/>
      <c r="X128" s="1186"/>
      <c r="Y128" s="1186"/>
      <c r="Z128" s="1186"/>
      <c r="AA128" s="1186"/>
      <c r="AB128" s="1186"/>
      <c r="AC128" s="1186"/>
      <c r="AD128" s="1186"/>
      <c r="AE128" s="1186"/>
      <c r="AF128" s="1186"/>
      <c r="AG128" s="1186"/>
      <c r="AH128" s="1186"/>
      <c r="AI128" s="1186"/>
      <c r="AJ128" s="1186"/>
      <c r="AK128" s="1186"/>
      <c r="AL128" s="1186"/>
      <c r="AM128" s="1186"/>
      <c r="BK128" s="513"/>
    </row>
    <row r="129" spans="4:63" ht="23.25" hidden="1" customHeight="1">
      <c r="D129" s="1179"/>
      <c r="E129" s="1179"/>
      <c r="F129" s="1179"/>
      <c r="G129" s="1179"/>
      <c r="H129" s="1179"/>
      <c r="I129" s="1184"/>
      <c r="J129" s="1183"/>
      <c r="K129" s="1183"/>
      <c r="L129" s="1183"/>
      <c r="M129" s="1183"/>
      <c r="N129" s="1186"/>
      <c r="O129" s="1186"/>
      <c r="P129" s="1186"/>
      <c r="Q129" s="1186"/>
      <c r="R129" s="1186"/>
      <c r="S129" s="1186"/>
      <c r="T129" s="1186"/>
      <c r="U129" s="1186"/>
      <c r="V129" s="1186"/>
      <c r="W129" s="1186"/>
      <c r="X129" s="1186"/>
      <c r="Y129" s="1186"/>
      <c r="Z129" s="1186"/>
      <c r="AA129" s="1186"/>
      <c r="AB129" s="1186"/>
      <c r="AC129" s="1186"/>
      <c r="AD129" s="1186"/>
      <c r="AE129" s="1186"/>
      <c r="AF129" s="1186"/>
      <c r="AG129" s="1186"/>
      <c r="AH129" s="1186"/>
      <c r="AI129" s="1186"/>
      <c r="AJ129" s="1186"/>
      <c r="AK129" s="1186"/>
      <c r="AL129" s="1186"/>
      <c r="AM129" s="1186"/>
      <c r="BK129" s="513"/>
    </row>
    <row r="130" spans="4:63" ht="23.25" hidden="1" customHeight="1">
      <c r="D130" s="1179"/>
      <c r="E130" s="1179"/>
      <c r="F130" s="1179"/>
      <c r="G130" s="1179"/>
      <c r="H130" s="1179"/>
      <c r="I130" s="1184"/>
      <c r="J130" s="1183"/>
      <c r="K130" s="1183"/>
      <c r="L130" s="1183"/>
      <c r="M130" s="1183"/>
      <c r="N130" s="1186"/>
      <c r="O130" s="1186"/>
      <c r="P130" s="1186"/>
      <c r="Q130" s="1186"/>
      <c r="R130" s="1186"/>
      <c r="S130" s="1186"/>
      <c r="T130" s="1186"/>
      <c r="U130" s="1186"/>
      <c r="V130" s="1186"/>
      <c r="W130" s="1186"/>
      <c r="X130" s="1186"/>
      <c r="Y130" s="1186"/>
      <c r="Z130" s="1186"/>
      <c r="AA130" s="1186"/>
      <c r="AB130" s="1186"/>
      <c r="AC130" s="1186"/>
      <c r="AD130" s="1186"/>
      <c r="AE130" s="1186"/>
      <c r="AF130" s="1186"/>
      <c r="AG130" s="1186"/>
      <c r="AH130" s="1186"/>
      <c r="AI130" s="1186"/>
      <c r="AJ130" s="1186"/>
      <c r="AK130" s="1186"/>
      <c r="AL130" s="1186"/>
      <c r="AM130" s="1186"/>
      <c r="BK130" s="513"/>
    </row>
    <row r="131" spans="4:63" ht="23.25" hidden="1" customHeight="1">
      <c r="D131" s="1179"/>
      <c r="E131" s="1179"/>
      <c r="F131" s="1179"/>
      <c r="G131" s="1179"/>
      <c r="H131" s="1179"/>
      <c r="I131" s="1184"/>
      <c r="J131" s="1183"/>
      <c r="K131" s="1183"/>
      <c r="L131" s="1183"/>
      <c r="M131" s="1183"/>
      <c r="N131" s="1186"/>
      <c r="O131" s="1186"/>
      <c r="P131" s="1186"/>
      <c r="Q131" s="1186"/>
      <c r="R131" s="1186"/>
      <c r="S131" s="1186"/>
      <c r="T131" s="1186"/>
      <c r="U131" s="1186"/>
      <c r="V131" s="1186"/>
      <c r="W131" s="1186"/>
      <c r="X131" s="1186"/>
      <c r="Y131" s="1186"/>
      <c r="Z131" s="1186"/>
      <c r="AA131" s="1186"/>
      <c r="AB131" s="1186"/>
      <c r="AC131" s="1186"/>
      <c r="AD131" s="1186"/>
      <c r="AE131" s="1186"/>
      <c r="AF131" s="1186"/>
      <c r="AG131" s="1186"/>
      <c r="AH131" s="1186"/>
      <c r="AI131" s="1186"/>
      <c r="AJ131" s="1186"/>
      <c r="AK131" s="1186"/>
      <c r="AL131" s="1186"/>
      <c r="AM131" s="1186"/>
      <c r="BK131" s="513"/>
    </row>
    <row r="132" spans="4:63" ht="23.25" hidden="1" customHeight="1">
      <c r="D132" s="1179"/>
      <c r="E132" s="1179"/>
      <c r="F132" s="1179"/>
      <c r="G132" s="1179"/>
      <c r="H132" s="1179"/>
      <c r="I132" s="1184"/>
      <c r="J132" s="1183"/>
      <c r="K132" s="1183"/>
      <c r="L132" s="1183"/>
      <c r="M132" s="1183"/>
      <c r="N132" s="1186"/>
      <c r="O132" s="1186"/>
      <c r="P132" s="1186"/>
      <c r="Q132" s="1186"/>
      <c r="R132" s="1186"/>
      <c r="S132" s="1186"/>
      <c r="T132" s="1186"/>
      <c r="U132" s="1186"/>
      <c r="V132" s="1186"/>
      <c r="W132" s="1186"/>
      <c r="X132" s="1186"/>
      <c r="Y132" s="1186"/>
      <c r="Z132" s="1186"/>
      <c r="AA132" s="1186"/>
      <c r="AB132" s="1186"/>
      <c r="AC132" s="1186"/>
      <c r="AD132" s="1186"/>
      <c r="AE132" s="1186"/>
      <c r="AF132" s="1186"/>
      <c r="AG132" s="1186"/>
      <c r="AH132" s="1186"/>
      <c r="AI132" s="1186"/>
      <c r="AJ132" s="1186"/>
      <c r="AK132" s="1186"/>
      <c r="AL132" s="1186"/>
      <c r="AM132" s="1186"/>
      <c r="BK132" s="513"/>
    </row>
    <row r="133" spans="4:63" ht="23.25" hidden="1" customHeight="1">
      <c r="D133" s="1179"/>
      <c r="E133" s="1179"/>
      <c r="F133" s="1179"/>
      <c r="G133" s="1179"/>
      <c r="H133" s="1179"/>
      <c r="I133" s="1184"/>
      <c r="J133" s="1183"/>
      <c r="K133" s="1183"/>
      <c r="L133" s="1183"/>
      <c r="M133" s="1183"/>
      <c r="N133" s="1186"/>
      <c r="O133" s="1186"/>
      <c r="P133" s="1186"/>
      <c r="Q133" s="1186"/>
      <c r="R133" s="1186"/>
      <c r="S133" s="1186"/>
      <c r="T133" s="1186"/>
      <c r="U133" s="1186"/>
      <c r="V133" s="1186"/>
      <c r="W133" s="1186"/>
      <c r="X133" s="1186"/>
      <c r="Y133" s="1186"/>
      <c r="Z133" s="1186"/>
      <c r="AA133" s="1186"/>
      <c r="AB133" s="1186"/>
      <c r="AC133" s="1186"/>
      <c r="AD133" s="1186"/>
      <c r="AE133" s="1186"/>
      <c r="AF133" s="1186"/>
      <c r="AG133" s="1186"/>
      <c r="AH133" s="1186"/>
      <c r="AI133" s="1186"/>
      <c r="AJ133" s="1186"/>
      <c r="AK133" s="1186"/>
      <c r="AL133" s="1186"/>
      <c r="AM133" s="1186"/>
      <c r="BK133" s="513"/>
    </row>
    <row r="134" spans="4:63" ht="23.25" hidden="1" customHeight="1">
      <c r="D134" s="1179"/>
      <c r="E134" s="1179"/>
      <c r="F134" s="1179"/>
      <c r="G134" s="1179"/>
      <c r="H134" s="1179"/>
      <c r="I134" s="1184"/>
      <c r="J134" s="1183"/>
      <c r="K134" s="1183"/>
      <c r="L134" s="1183"/>
      <c r="M134" s="1183"/>
      <c r="N134" s="1186"/>
      <c r="O134" s="1186"/>
      <c r="P134" s="1186"/>
      <c r="Q134" s="1186"/>
      <c r="R134" s="1186"/>
      <c r="S134" s="1186"/>
      <c r="T134" s="1186"/>
      <c r="U134" s="1186"/>
      <c r="V134" s="1186"/>
      <c r="W134" s="1186"/>
      <c r="X134" s="1186"/>
      <c r="Y134" s="1186"/>
      <c r="Z134" s="1186"/>
      <c r="AA134" s="1186"/>
      <c r="AB134" s="1186"/>
      <c r="AC134" s="1186"/>
      <c r="AD134" s="1186"/>
      <c r="AE134" s="1186"/>
      <c r="AF134" s="1186"/>
      <c r="AG134" s="1186"/>
      <c r="AH134" s="1186"/>
      <c r="AI134" s="1186"/>
      <c r="AJ134" s="1186"/>
      <c r="AK134" s="1186"/>
      <c r="AL134" s="1186"/>
      <c r="AM134" s="1186"/>
      <c r="BK134" s="513"/>
    </row>
    <row r="135" spans="4:63" ht="23.25" hidden="1" customHeight="1">
      <c r="D135" s="1179"/>
      <c r="E135" s="1179"/>
      <c r="F135" s="1179"/>
      <c r="G135" s="1179"/>
      <c r="H135" s="1179"/>
      <c r="I135" s="1184"/>
      <c r="J135" s="1183"/>
      <c r="K135" s="1183"/>
      <c r="L135" s="1183"/>
      <c r="M135" s="1183"/>
      <c r="N135" s="1186"/>
      <c r="O135" s="1186"/>
      <c r="P135" s="1186"/>
      <c r="Q135" s="1186"/>
      <c r="R135" s="1186"/>
      <c r="S135" s="1186"/>
      <c r="T135" s="1186"/>
      <c r="U135" s="1186"/>
      <c r="V135" s="1186"/>
      <c r="W135" s="1186"/>
      <c r="X135" s="1186"/>
      <c r="Y135" s="1186"/>
      <c r="Z135" s="1186"/>
      <c r="AA135" s="1186"/>
      <c r="AB135" s="1186"/>
      <c r="AC135" s="1186"/>
      <c r="AD135" s="1186"/>
      <c r="AE135" s="1186"/>
      <c r="AF135" s="1186"/>
      <c r="AG135" s="1186"/>
      <c r="AH135" s="1186"/>
      <c r="AI135" s="1186"/>
      <c r="AJ135" s="1186"/>
      <c r="AK135" s="1186"/>
      <c r="AL135" s="1186"/>
      <c r="AM135" s="1186"/>
      <c r="BK135" s="513"/>
    </row>
    <row r="136" spans="4:63" ht="23.25" hidden="1" customHeight="1">
      <c r="D136" s="1179"/>
      <c r="E136" s="1179"/>
      <c r="F136" s="1179"/>
      <c r="G136" s="1179"/>
      <c r="H136" s="1179"/>
      <c r="I136" s="1184"/>
      <c r="J136" s="1183"/>
      <c r="K136" s="1183"/>
      <c r="L136" s="1183"/>
      <c r="M136" s="1183"/>
      <c r="N136" s="1186"/>
      <c r="O136" s="1186"/>
      <c r="P136" s="1186"/>
      <c r="Q136" s="1186"/>
      <c r="R136" s="1186"/>
      <c r="S136" s="1186"/>
      <c r="T136" s="1186"/>
      <c r="U136" s="1186"/>
      <c r="V136" s="1186"/>
      <c r="W136" s="1186"/>
      <c r="X136" s="1186"/>
      <c r="Y136" s="1186"/>
      <c r="Z136" s="1186"/>
      <c r="AA136" s="1186"/>
      <c r="AB136" s="1186"/>
      <c r="AC136" s="1186"/>
      <c r="AD136" s="1186"/>
      <c r="AE136" s="1186"/>
      <c r="AF136" s="1186"/>
      <c r="AG136" s="1186"/>
      <c r="AH136" s="1186"/>
      <c r="AI136" s="1186"/>
      <c r="AJ136" s="1186"/>
      <c r="AK136" s="1186"/>
      <c r="AL136" s="1186"/>
      <c r="AM136" s="1186"/>
      <c r="BK136" s="513"/>
    </row>
    <row r="137" spans="4:63" ht="10.5" hidden="1" customHeight="1">
      <c r="D137" s="1187"/>
      <c r="E137" s="1188"/>
      <c r="F137" s="1188"/>
      <c r="G137" s="1188"/>
      <c r="H137" s="1188"/>
      <c r="I137" s="1188"/>
      <c r="J137" s="1188"/>
      <c r="K137" s="1188"/>
      <c r="L137" s="1188"/>
      <c r="M137" s="1188"/>
      <c r="N137" s="1189"/>
      <c r="O137" s="1189"/>
      <c r="P137" s="1189"/>
      <c r="Q137" s="1189"/>
      <c r="R137" s="1189"/>
      <c r="S137" s="1189"/>
      <c r="T137" s="1189"/>
      <c r="U137" s="1189"/>
      <c r="V137" s="1189"/>
      <c r="W137" s="1189"/>
      <c r="X137" s="1189"/>
      <c r="Y137" s="1189"/>
      <c r="Z137" s="1189"/>
      <c r="AA137" s="1189"/>
      <c r="AB137" s="1189"/>
      <c r="AC137" s="1189"/>
      <c r="AD137" s="1189"/>
      <c r="AE137" s="1189"/>
      <c r="AF137" s="1189"/>
      <c r="AG137" s="1189"/>
      <c r="AH137" s="1189"/>
      <c r="AI137" s="1189"/>
      <c r="AJ137" s="1189"/>
      <c r="AK137" s="1189"/>
      <c r="AL137" s="1189"/>
      <c r="AM137" s="1189"/>
      <c r="AN137" s="1189"/>
      <c r="AO137" s="1189"/>
      <c r="AP137" s="1189"/>
      <c r="AQ137" s="1189"/>
      <c r="AR137" s="1189"/>
      <c r="AS137" s="1189"/>
      <c r="AT137" s="1189"/>
      <c r="AU137" s="1189"/>
      <c r="AV137" s="1189"/>
      <c r="AW137" s="1189"/>
      <c r="AX137" s="1189"/>
      <c r="AY137" s="1189"/>
      <c r="AZ137" s="1189"/>
      <c r="BA137" s="1189"/>
      <c r="BB137" s="1189"/>
      <c r="BC137" s="1189"/>
      <c r="BD137" s="1189"/>
      <c r="BE137" s="1189"/>
      <c r="BF137" s="1189"/>
      <c r="BG137" s="1189"/>
      <c r="BH137" s="1189"/>
      <c r="BI137" s="1189"/>
      <c r="BJ137" s="1189"/>
      <c r="BK137" s="1190"/>
    </row>
  </sheetData>
  <autoFilter ref="D34:BK77" xr:uid="{D7EEAF51-E9FA-42B9-8C9F-3E1DDE0687CC}">
    <filterColumn colId="0" showButton="0"/>
    <filterColumn colId="1" showButton="0"/>
    <filterColumn colId="3" showButton="0"/>
    <filterColumn colId="7" showButton="0"/>
    <filterColumn colId="9"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autoFilter>
  <mergeCells count="319">
    <mergeCell ref="AS15:BB15"/>
    <mergeCell ref="BC15:BK15"/>
    <mergeCell ref="D17:AD17"/>
    <mergeCell ref="AF17:BK17"/>
    <mergeCell ref="O24:AD24"/>
    <mergeCell ref="F25:G25"/>
    <mergeCell ref="I25:L25"/>
    <mergeCell ref="I24:L24"/>
    <mergeCell ref="F26:G26"/>
    <mergeCell ref="I26:L26"/>
    <mergeCell ref="O26:AB26"/>
    <mergeCell ref="C12:BK12"/>
    <mergeCell ref="D14:I14"/>
    <mergeCell ref="J14:AA14"/>
    <mergeCell ref="AB14:AR14"/>
    <mergeCell ref="AS14:BB14"/>
    <mergeCell ref="BC14:BK14"/>
    <mergeCell ref="G47:H48"/>
    <mergeCell ref="AJ19:BK19"/>
    <mergeCell ref="D20:G20"/>
    <mergeCell ref="H20:L20"/>
    <mergeCell ref="M20:AD20"/>
    <mergeCell ref="AF20:AI22"/>
    <mergeCell ref="AJ20:BK22"/>
    <mergeCell ref="D22:AD22"/>
    <mergeCell ref="D15:I15"/>
    <mergeCell ref="D19:G19"/>
    <mergeCell ref="D24:E24"/>
    <mergeCell ref="F24:G24"/>
    <mergeCell ref="J15:AA15"/>
    <mergeCell ref="AB15:AR15"/>
    <mergeCell ref="AR35:AU35"/>
    <mergeCell ref="D41:F42"/>
    <mergeCell ref="I41:I42"/>
    <mergeCell ref="M43:N44"/>
    <mergeCell ref="CJ30:CN30"/>
    <mergeCell ref="CD31:CF31"/>
    <mergeCell ref="CG31:CJ31"/>
    <mergeCell ref="CK31:CM31"/>
    <mergeCell ref="C32:BK32"/>
    <mergeCell ref="CC30:CG30"/>
    <mergeCell ref="D34:F36"/>
    <mergeCell ref="I34:I36"/>
    <mergeCell ref="CB27:CN27"/>
    <mergeCell ref="F28:G29"/>
    <mergeCell ref="O28:AB29"/>
    <mergeCell ref="AF28:AI29"/>
    <mergeCell ref="AJ28:BK29"/>
    <mergeCell ref="CC28:CG28"/>
    <mergeCell ref="CJ28:CN28"/>
    <mergeCell ref="CD29:CF29"/>
    <mergeCell ref="CG29:CJ29"/>
    <mergeCell ref="CK29:CM29"/>
    <mergeCell ref="F27:G27"/>
    <mergeCell ref="I27:L27"/>
    <mergeCell ref="O27:AB27"/>
    <mergeCell ref="AF27:AI27"/>
    <mergeCell ref="AJ27:BK27"/>
    <mergeCell ref="I28:L29"/>
    <mergeCell ref="BN37:BQ37"/>
    <mergeCell ref="D39:F40"/>
    <mergeCell ref="I39:I40"/>
    <mergeCell ref="J39:J40"/>
    <mergeCell ref="K39:K40"/>
    <mergeCell ref="L39:L40"/>
    <mergeCell ref="M39:N40"/>
    <mergeCell ref="O39:O40"/>
    <mergeCell ref="AV35:AY35"/>
    <mergeCell ref="AZ35:BC35"/>
    <mergeCell ref="BD35:BG35"/>
    <mergeCell ref="BH35:BK35"/>
    <mergeCell ref="D37:F38"/>
    <mergeCell ref="I37:I38"/>
    <mergeCell ref="J37:J38"/>
    <mergeCell ref="M34:N36"/>
    <mergeCell ref="O34:O36"/>
    <mergeCell ref="P34:BK34"/>
    <mergeCell ref="P35:S35"/>
    <mergeCell ref="T35:W35"/>
    <mergeCell ref="X35:AA35"/>
    <mergeCell ref="AB35:AE35"/>
    <mergeCell ref="AF35:AI35"/>
    <mergeCell ref="AJ35:AM35"/>
    <mergeCell ref="O43:BK44"/>
    <mergeCell ref="G43:H44"/>
    <mergeCell ref="G45:H46"/>
    <mergeCell ref="K37:K38"/>
    <mergeCell ref="J34:J36"/>
    <mergeCell ref="K34:L35"/>
    <mergeCell ref="I45:I46"/>
    <mergeCell ref="J45:J46"/>
    <mergeCell ref="K45:K46"/>
    <mergeCell ref="J41:J42"/>
    <mergeCell ref="K41:K42"/>
    <mergeCell ref="L41:L42"/>
    <mergeCell ref="M41:N42"/>
    <mergeCell ref="O41:O42"/>
    <mergeCell ref="G34:H36"/>
    <mergeCell ref="G37:H38"/>
    <mergeCell ref="G39:H40"/>
    <mergeCell ref="G41:H42"/>
    <mergeCell ref="D69:F70"/>
    <mergeCell ref="I69:I70"/>
    <mergeCell ref="J69:J70"/>
    <mergeCell ref="K69:K70"/>
    <mergeCell ref="L69:L70"/>
    <mergeCell ref="M69:N70"/>
    <mergeCell ref="O69:O70"/>
    <mergeCell ref="M71:N72"/>
    <mergeCell ref="O71:O72"/>
    <mergeCell ref="D73:D74"/>
    <mergeCell ref="F73:O73"/>
    <mergeCell ref="P73:S73"/>
    <mergeCell ref="T73:W73"/>
    <mergeCell ref="D71:F72"/>
    <mergeCell ref="I71:I72"/>
    <mergeCell ref="J71:J72"/>
    <mergeCell ref="K71:K72"/>
    <mergeCell ref="L71:L72"/>
    <mergeCell ref="AV73:AY73"/>
    <mergeCell ref="AZ73:BC73"/>
    <mergeCell ref="BD73:BG73"/>
    <mergeCell ref="BH73:BK73"/>
    <mergeCell ref="F74:O74"/>
    <mergeCell ref="P74:S74"/>
    <mergeCell ref="T74:W74"/>
    <mergeCell ref="X74:AA74"/>
    <mergeCell ref="AB74:AE74"/>
    <mergeCell ref="AF74:AI74"/>
    <mergeCell ref="X73:AA73"/>
    <mergeCell ref="AB73:AE73"/>
    <mergeCell ref="AF73:AI73"/>
    <mergeCell ref="AJ73:AM73"/>
    <mergeCell ref="AN73:AQ73"/>
    <mergeCell ref="AR73:AU73"/>
    <mergeCell ref="BH74:BK74"/>
    <mergeCell ref="AJ74:AM74"/>
    <mergeCell ref="AN74:AQ74"/>
    <mergeCell ref="AR74:AU74"/>
    <mergeCell ref="AV74:AY74"/>
    <mergeCell ref="AZ74:BC74"/>
    <mergeCell ref="BD74:BG74"/>
    <mergeCell ref="D75:D76"/>
    <mergeCell ref="F75:O75"/>
    <mergeCell ref="P75:S75"/>
    <mergeCell ref="T75:W75"/>
    <mergeCell ref="X75:AA75"/>
    <mergeCell ref="AB75:AE75"/>
    <mergeCell ref="AF75:AI75"/>
    <mergeCell ref="AJ75:AM75"/>
    <mergeCell ref="AN75:AQ75"/>
    <mergeCell ref="AF76:AI76"/>
    <mergeCell ref="AJ76:AM76"/>
    <mergeCell ref="AN76:AQ76"/>
    <mergeCell ref="AR75:AU75"/>
    <mergeCell ref="AV75:AY75"/>
    <mergeCell ref="AZ75:BC75"/>
    <mergeCell ref="BD75:BG75"/>
    <mergeCell ref="BH75:BK75"/>
    <mergeCell ref="F76:O76"/>
    <mergeCell ref="P76:S76"/>
    <mergeCell ref="T76:W76"/>
    <mergeCell ref="X76:AA76"/>
    <mergeCell ref="AB76:AE76"/>
    <mergeCell ref="BD76:BG76"/>
    <mergeCell ref="BH76:BK76"/>
    <mergeCell ref="AR76:AU76"/>
    <mergeCell ref="AV76:AY76"/>
    <mergeCell ref="AZ76:BC76"/>
    <mergeCell ref="E83:F84"/>
    <mergeCell ref="E86:F87"/>
    <mergeCell ref="E89:F90"/>
    <mergeCell ref="E92:F93"/>
    <mergeCell ref="AR77:AU77"/>
    <mergeCell ref="AV77:AY77"/>
    <mergeCell ref="AZ77:BC77"/>
    <mergeCell ref="BD77:BG77"/>
    <mergeCell ref="BH77:BK77"/>
    <mergeCell ref="C79:H79"/>
    <mergeCell ref="I79:BK79"/>
    <mergeCell ref="F77:O77"/>
    <mergeCell ref="P77:S77"/>
    <mergeCell ref="T77:W77"/>
    <mergeCell ref="X77:AA77"/>
    <mergeCell ref="AB77:AE77"/>
    <mergeCell ref="AF77:AI77"/>
    <mergeCell ref="AJ77:AM77"/>
    <mergeCell ref="AN77:AQ77"/>
    <mergeCell ref="C3:F6"/>
    <mergeCell ref="G3:AY6"/>
    <mergeCell ref="O65:O66"/>
    <mergeCell ref="O67:BK68"/>
    <mergeCell ref="D67:F68"/>
    <mergeCell ref="I67:I68"/>
    <mergeCell ref="J67:J68"/>
    <mergeCell ref="K67:L67"/>
    <mergeCell ref="M67:N68"/>
    <mergeCell ref="L61:L62"/>
    <mergeCell ref="M61:N62"/>
    <mergeCell ref="O61:O62"/>
    <mergeCell ref="D63:F64"/>
    <mergeCell ref="I63:I64"/>
    <mergeCell ref="J63:J64"/>
    <mergeCell ref="M65:N66"/>
    <mergeCell ref="D59:F60"/>
    <mergeCell ref="I59:I60"/>
    <mergeCell ref="J59:J60"/>
    <mergeCell ref="K59:L59"/>
    <mergeCell ref="M59:N60"/>
    <mergeCell ref="D47:F48"/>
    <mergeCell ref="I47:I48"/>
    <mergeCell ref="J47:J48"/>
    <mergeCell ref="D65:F66"/>
    <mergeCell ref="I65:I66"/>
    <mergeCell ref="J65:J66"/>
    <mergeCell ref="K65:K66"/>
    <mergeCell ref="L65:L66"/>
    <mergeCell ref="D28:D29"/>
    <mergeCell ref="D57:F58"/>
    <mergeCell ref="E28:E29"/>
    <mergeCell ref="K63:K64"/>
    <mergeCell ref="K47:K48"/>
    <mergeCell ref="L47:L48"/>
    <mergeCell ref="D45:F46"/>
    <mergeCell ref="I57:I58"/>
    <mergeCell ref="J57:J58"/>
    <mergeCell ref="K57:K58"/>
    <mergeCell ref="L57:L58"/>
    <mergeCell ref="G57:H58"/>
    <mergeCell ref="L63:L64"/>
    <mergeCell ref="D53:F54"/>
    <mergeCell ref="I53:I54"/>
    <mergeCell ref="G53:H54"/>
    <mergeCell ref="D51:F52"/>
    <mergeCell ref="I51:I52"/>
    <mergeCell ref="J51:J52"/>
    <mergeCell ref="M63:N64"/>
    <mergeCell ref="D61:F62"/>
    <mergeCell ref="I61:I62"/>
    <mergeCell ref="J61:J62"/>
    <mergeCell ref="K61:K62"/>
    <mergeCell ref="G61:H62"/>
    <mergeCell ref="G63:H64"/>
    <mergeCell ref="D55:F56"/>
    <mergeCell ref="I55:I56"/>
    <mergeCell ref="J55:J56"/>
    <mergeCell ref="K55:K56"/>
    <mergeCell ref="G55:H56"/>
    <mergeCell ref="M57:N58"/>
    <mergeCell ref="D49:F50"/>
    <mergeCell ref="I49:I50"/>
    <mergeCell ref="J49:J50"/>
    <mergeCell ref="K49:K50"/>
    <mergeCell ref="G49:H50"/>
    <mergeCell ref="G51:H52"/>
    <mergeCell ref="D43:F44"/>
    <mergeCell ref="I43:I44"/>
    <mergeCell ref="J43:J44"/>
    <mergeCell ref="K43:L43"/>
    <mergeCell ref="O55:O56"/>
    <mergeCell ref="J53:J54"/>
    <mergeCell ref="K53:K54"/>
    <mergeCell ref="L53:L54"/>
    <mergeCell ref="M53:N54"/>
    <mergeCell ref="O53:O54"/>
    <mergeCell ref="O47:O48"/>
    <mergeCell ref="L49:L50"/>
    <mergeCell ref="M49:N50"/>
    <mergeCell ref="O49:O50"/>
    <mergeCell ref="M51:N52"/>
    <mergeCell ref="O51:O52"/>
    <mergeCell ref="L55:L56"/>
    <mergeCell ref="M55:N56"/>
    <mergeCell ref="M47:N48"/>
    <mergeCell ref="L51:L52"/>
    <mergeCell ref="K51:K52"/>
    <mergeCell ref="G65:H66"/>
    <mergeCell ref="G59:H60"/>
    <mergeCell ref="G69:H70"/>
    <mergeCell ref="G71:H72"/>
    <mergeCell ref="G67:H68"/>
    <mergeCell ref="AZ3:BK6"/>
    <mergeCell ref="L45:L46"/>
    <mergeCell ref="M45:N46"/>
    <mergeCell ref="O45:O46"/>
    <mergeCell ref="L37:L38"/>
    <mergeCell ref="M37:N38"/>
    <mergeCell ref="O37:O38"/>
    <mergeCell ref="AN35:AQ35"/>
    <mergeCell ref="AF23:AI25"/>
    <mergeCell ref="AJ23:BK25"/>
    <mergeCell ref="AF26:AI26"/>
    <mergeCell ref="AJ26:BK26"/>
    <mergeCell ref="H19:L19"/>
    <mergeCell ref="M19:AD19"/>
    <mergeCell ref="AF19:AI19"/>
    <mergeCell ref="O57:O58"/>
    <mergeCell ref="H28:H29"/>
    <mergeCell ref="O63:O64"/>
    <mergeCell ref="O59:BK60"/>
    <mergeCell ref="N112:BK112"/>
    <mergeCell ref="D125:H125"/>
    <mergeCell ref="D110:BL110"/>
    <mergeCell ref="D112:H112"/>
    <mergeCell ref="I112:M112"/>
    <mergeCell ref="D114:H124"/>
    <mergeCell ref="D113:H113"/>
    <mergeCell ref="I113:M113"/>
    <mergeCell ref="I114:M124"/>
    <mergeCell ref="D126:H136"/>
    <mergeCell ref="I125:M125"/>
    <mergeCell ref="I126:M136"/>
    <mergeCell ref="N125:AM125"/>
    <mergeCell ref="N126:AM136"/>
    <mergeCell ref="D137:BK137"/>
    <mergeCell ref="N113:AM113"/>
    <mergeCell ref="N114:AM124"/>
    <mergeCell ref="AN113:BK113"/>
    <mergeCell ref="AN114:BK124"/>
  </mergeCells>
  <conditionalFormatting sqref="M37">
    <cfRule type="containsText" dxfId="577" priority="664" operator="containsText" text="NO INICIADO">
      <formula>NOT(ISERROR(SEARCH("NO INICIADO",M37)))</formula>
    </cfRule>
    <cfRule type="containsText" dxfId="576" priority="663" operator="containsText" text="SIN ">
      <formula>NOT(ISERROR(SEARCH("SIN ",M37)))</formula>
    </cfRule>
    <cfRule type="containsText" dxfId="575" priority="666" operator="containsText" text="TERMINADO">
      <formula>NOT(ISERROR(SEARCH("TERMINADO",M37)))</formula>
    </cfRule>
    <cfRule type="containsText" dxfId="574" priority="665" operator="containsText" text="EN CURSO">
      <formula>NOT(ISERROR(SEARCH("EN CURSO",M37)))</formula>
    </cfRule>
  </conditionalFormatting>
  <conditionalFormatting sqref="M39 M41">
    <cfRule type="containsText" dxfId="573" priority="747" operator="containsText" text="TERMINADO">
      <formula>NOT(ISERROR(SEARCH("TERMINADO",M39)))</formula>
    </cfRule>
    <cfRule type="containsText" dxfId="572" priority="746" operator="containsText" text="EN CURSO">
      <formula>NOT(ISERROR(SEARCH("EN CURSO",M39)))</formula>
    </cfRule>
    <cfRule type="containsText" dxfId="571" priority="745" operator="containsText" text="NO INICIADO">
      <formula>NOT(ISERROR(SEARCH("NO INICIADO",M39)))</formula>
    </cfRule>
    <cfRule type="containsText" dxfId="570" priority="744" operator="containsText" text="SIN ">
      <formula>NOT(ISERROR(SEARCH("SIN ",M39)))</formula>
    </cfRule>
  </conditionalFormatting>
  <conditionalFormatting sqref="M45">
    <cfRule type="containsText" dxfId="569" priority="394" operator="containsText" text="SIN ">
      <formula>NOT(ISERROR(SEARCH("SIN ",M45)))</formula>
    </cfRule>
    <cfRule type="containsText" dxfId="568" priority="395" operator="containsText" text="NO INICIADO">
      <formula>NOT(ISERROR(SEARCH("NO INICIADO",M45)))</formula>
    </cfRule>
    <cfRule type="containsText" dxfId="567" priority="397" operator="containsText" text="TERMINADO">
      <formula>NOT(ISERROR(SEARCH("TERMINADO",M45)))</formula>
    </cfRule>
    <cfRule type="containsText" dxfId="566" priority="396" operator="containsText" text="EN CURSO">
      <formula>NOT(ISERROR(SEARCH("EN CURSO",M45)))</formula>
    </cfRule>
  </conditionalFormatting>
  <conditionalFormatting sqref="M47">
    <cfRule type="containsText" dxfId="565" priority="443" operator="containsText" text="NO INICIADO">
      <formula>NOT(ISERROR(SEARCH("NO INICIADO",M47)))</formula>
    </cfRule>
    <cfRule type="containsText" dxfId="564" priority="444" operator="containsText" text="EN CURSO">
      <formula>NOT(ISERROR(SEARCH("EN CURSO",M47)))</formula>
    </cfRule>
    <cfRule type="containsText" dxfId="563" priority="445" operator="containsText" text="TERMINADO">
      <formula>NOT(ISERROR(SEARCH("TERMINADO",M47)))</formula>
    </cfRule>
    <cfRule type="containsText" dxfId="562" priority="442" operator="containsText" text="SIN ">
      <formula>NOT(ISERROR(SEARCH("SIN ",M47)))</formula>
    </cfRule>
  </conditionalFormatting>
  <conditionalFormatting sqref="M49">
    <cfRule type="containsText" dxfId="561" priority="402" operator="containsText" text="EN CURSO">
      <formula>NOT(ISERROR(SEARCH("EN CURSO",M49)))</formula>
    </cfRule>
    <cfRule type="containsText" dxfId="560" priority="403" operator="containsText" text="TERMINADO">
      <formula>NOT(ISERROR(SEARCH("TERMINADO",M49)))</formula>
    </cfRule>
    <cfRule type="containsText" dxfId="559" priority="401" operator="containsText" text="NO INICIADO">
      <formula>NOT(ISERROR(SEARCH("NO INICIADO",M49)))</formula>
    </cfRule>
    <cfRule type="containsText" dxfId="558" priority="400" operator="containsText" text="SIN ">
      <formula>NOT(ISERROR(SEARCH("SIN ",M49)))</formula>
    </cfRule>
  </conditionalFormatting>
  <conditionalFormatting sqref="M51">
    <cfRule type="containsText" dxfId="557" priority="421" operator="containsText" text="SIN ">
      <formula>NOT(ISERROR(SEARCH("SIN ",M51)))</formula>
    </cfRule>
    <cfRule type="containsText" dxfId="556" priority="424" operator="containsText" text="TERMINADO">
      <formula>NOT(ISERROR(SEARCH("TERMINADO",M51)))</formula>
    </cfRule>
    <cfRule type="containsText" dxfId="555" priority="423" operator="containsText" text="EN CURSO">
      <formula>NOT(ISERROR(SEARCH("EN CURSO",M51)))</formula>
    </cfRule>
    <cfRule type="containsText" dxfId="554" priority="422" operator="containsText" text="NO INICIADO">
      <formula>NOT(ISERROR(SEARCH("NO INICIADO",M51)))</formula>
    </cfRule>
  </conditionalFormatting>
  <conditionalFormatting sqref="M53">
    <cfRule type="containsText" dxfId="553" priority="484" operator="containsText" text="SIN ">
      <formula>NOT(ISERROR(SEARCH("SIN ",M53)))</formula>
    </cfRule>
    <cfRule type="containsText" dxfId="552" priority="485" operator="containsText" text="NO INICIADO">
      <formula>NOT(ISERROR(SEARCH("NO INICIADO",M53)))</formula>
    </cfRule>
    <cfRule type="containsText" dxfId="551" priority="486" operator="containsText" text="EN CURSO">
      <formula>NOT(ISERROR(SEARCH("EN CURSO",M53)))</formula>
    </cfRule>
    <cfRule type="containsText" dxfId="550" priority="487" operator="containsText" text="TERMINADO">
      <formula>NOT(ISERROR(SEARCH("TERMINADO",M53)))</formula>
    </cfRule>
  </conditionalFormatting>
  <conditionalFormatting sqref="M55">
    <cfRule type="containsText" dxfId="549" priority="463" operator="containsText" text="SIN ">
      <formula>NOT(ISERROR(SEARCH("SIN ",M55)))</formula>
    </cfRule>
    <cfRule type="containsText" dxfId="548" priority="464" operator="containsText" text="NO INICIADO">
      <formula>NOT(ISERROR(SEARCH("NO INICIADO",M55)))</formula>
    </cfRule>
    <cfRule type="containsText" dxfId="547" priority="465" operator="containsText" text="EN CURSO">
      <formula>NOT(ISERROR(SEARCH("EN CURSO",M55)))</formula>
    </cfRule>
    <cfRule type="containsText" dxfId="546" priority="466" operator="containsText" text="TERMINADO">
      <formula>NOT(ISERROR(SEARCH("TERMINADO",M55)))</formula>
    </cfRule>
  </conditionalFormatting>
  <conditionalFormatting sqref="M57">
    <cfRule type="containsText" dxfId="545" priority="78" operator="containsText" text="SIN ">
      <formula>NOT(ISERROR(SEARCH("SIN ",M57)))</formula>
    </cfRule>
    <cfRule type="containsText" dxfId="544" priority="79" operator="containsText" text="NO INICIADO">
      <formula>NOT(ISERROR(SEARCH("NO INICIADO",M57)))</formula>
    </cfRule>
    <cfRule type="containsText" dxfId="543" priority="80" operator="containsText" text="EN CURSO">
      <formula>NOT(ISERROR(SEARCH("EN CURSO",M57)))</formula>
    </cfRule>
    <cfRule type="containsText" dxfId="542" priority="81" operator="containsText" text="TERMINADO">
      <formula>NOT(ISERROR(SEARCH("TERMINADO",M57)))</formula>
    </cfRule>
  </conditionalFormatting>
  <conditionalFormatting sqref="M61">
    <cfRule type="containsText" dxfId="541" priority="740" operator="containsText" text="SIN ">
      <formula>NOT(ISERROR(SEARCH("SIN ",M61)))</formula>
    </cfRule>
    <cfRule type="containsText" dxfId="540" priority="741" operator="containsText" text="NO INICIADO">
      <formula>NOT(ISERROR(SEARCH("NO INICIADO",M61)))</formula>
    </cfRule>
    <cfRule type="containsText" dxfId="539" priority="742" operator="containsText" text="EN CURSO">
      <formula>NOT(ISERROR(SEARCH("EN CURSO",M61)))</formula>
    </cfRule>
    <cfRule type="containsText" dxfId="538" priority="743" operator="containsText" text="TERMINADO">
      <formula>NOT(ISERROR(SEARCH("TERMINADO",M61)))</formula>
    </cfRule>
  </conditionalFormatting>
  <conditionalFormatting sqref="M63">
    <cfRule type="containsText" dxfId="537" priority="646" operator="containsText" text="SIN ">
      <formula>NOT(ISERROR(SEARCH("SIN ",M63)))</formula>
    </cfRule>
    <cfRule type="containsText" dxfId="536" priority="649" operator="containsText" text="TERMINADO">
      <formula>NOT(ISERROR(SEARCH("TERMINADO",M63)))</formula>
    </cfRule>
    <cfRule type="containsText" dxfId="535" priority="648" operator="containsText" text="EN CURSO">
      <formula>NOT(ISERROR(SEARCH("EN CURSO",M63)))</formula>
    </cfRule>
    <cfRule type="containsText" dxfId="534" priority="647" operator="containsText" text="NO INICIADO">
      <formula>NOT(ISERROR(SEARCH("NO INICIADO",M63)))</formula>
    </cfRule>
  </conditionalFormatting>
  <conditionalFormatting sqref="M65">
    <cfRule type="containsText" dxfId="533" priority="685" operator="containsText" text="TERMINADO">
      <formula>NOT(ISERROR(SEARCH("TERMINADO",M65)))</formula>
    </cfRule>
    <cfRule type="containsText" dxfId="532" priority="683" operator="containsText" text="NO INICIADO">
      <formula>NOT(ISERROR(SEARCH("NO INICIADO",M65)))</formula>
    </cfRule>
    <cfRule type="containsText" dxfId="531" priority="682" operator="containsText" text="SIN ">
      <formula>NOT(ISERROR(SEARCH("SIN ",M65)))</formula>
    </cfRule>
    <cfRule type="containsText" dxfId="530" priority="684" operator="containsText" text="EN CURSO">
      <formula>NOT(ISERROR(SEARCH("EN CURSO",M65)))</formula>
    </cfRule>
  </conditionalFormatting>
  <conditionalFormatting sqref="M69 M71">
    <cfRule type="containsText" dxfId="529" priority="738" operator="containsText" text="EN CURSO">
      <formula>NOT(ISERROR(SEARCH("EN CURSO",M69)))</formula>
    </cfRule>
    <cfRule type="containsText" dxfId="528" priority="737" operator="containsText" text="NO INICIADO">
      <formula>NOT(ISERROR(SEARCH("NO INICIADO",M69)))</formula>
    </cfRule>
    <cfRule type="containsText" dxfId="527" priority="736" operator="containsText" text="SIN ">
      <formula>NOT(ISERROR(SEARCH("SIN ",M69)))</formula>
    </cfRule>
    <cfRule type="containsText" dxfId="526" priority="739" operator="containsText" text="TERMINADO">
      <formula>NOT(ISERROR(SEARCH("TERMINADO",M69)))</formula>
    </cfRule>
  </conditionalFormatting>
  <conditionalFormatting sqref="O37">
    <cfRule type="colorScale" priority="753">
      <colorScale>
        <cfvo type="min"/>
        <cfvo type="percent" val="50"/>
        <cfvo type="max"/>
        <color rgb="FFFF0000"/>
        <color rgb="FFFFFF00"/>
        <color rgb="FF92D050"/>
      </colorScale>
    </cfRule>
  </conditionalFormatting>
  <conditionalFormatting sqref="O45:O58">
    <cfRule type="colorScale" priority="1167">
      <colorScale>
        <cfvo type="min"/>
        <cfvo type="percentile" val="50"/>
        <cfvo type="max"/>
        <color rgb="FFF8696B"/>
        <color rgb="FFFFEB84"/>
        <color rgb="FF63BE7B"/>
      </colorScale>
    </cfRule>
  </conditionalFormatting>
  <conditionalFormatting sqref="O57 O45 O47 O49 O51 O53 O55">
    <cfRule type="colorScale" priority="398">
      <colorScale>
        <cfvo type="min"/>
        <cfvo type="percent" val="50"/>
        <cfvo type="max"/>
        <color rgb="FFFF0000"/>
        <color rgb="FFFFFF00"/>
        <color rgb="FF92D050"/>
      </colorScale>
    </cfRule>
  </conditionalFormatting>
  <conditionalFormatting sqref="O61:O66">
    <cfRule type="colorScale" priority="1171">
      <colorScale>
        <cfvo type="min"/>
        <cfvo type="percentile" val="50"/>
        <cfvo type="max"/>
        <color rgb="FFF8696B"/>
        <color rgb="FFFFEB84"/>
        <color rgb="FF63BE7B"/>
      </colorScale>
    </cfRule>
  </conditionalFormatting>
  <conditionalFormatting sqref="O63 O61 O65">
    <cfRule type="colorScale" priority="76">
      <colorScale>
        <cfvo type="min"/>
        <cfvo type="percent" val="50"/>
        <cfvo type="max"/>
        <color rgb="FFFF0000"/>
        <color rgb="FFFFFF00"/>
        <color rgb="FF92D050"/>
      </colorScale>
    </cfRule>
  </conditionalFormatting>
  <conditionalFormatting sqref="O69 O39 O71 O41">
    <cfRule type="colorScale" priority="752">
      <colorScale>
        <cfvo type="min"/>
        <cfvo type="percent" val="50"/>
        <cfvo type="max"/>
        <color rgb="FFFF0000"/>
        <color rgb="FFFFFF00"/>
        <color rgb="FF92D050"/>
      </colorScale>
    </cfRule>
  </conditionalFormatting>
  <conditionalFormatting sqref="O69:O72 O37 O39:O42">
    <cfRule type="colorScale" priority="778">
      <colorScale>
        <cfvo type="min"/>
        <cfvo type="percentile" val="50"/>
        <cfvo type="max"/>
        <color rgb="FFF8696B"/>
        <color rgb="FFFFEB84"/>
        <color rgb="FF63BE7B"/>
      </colorScale>
    </cfRule>
  </conditionalFormatting>
  <conditionalFormatting sqref="P61:Z62">
    <cfRule type="containsText" dxfId="525" priority="62" operator="containsText" text="C">
      <formula>NOT(ISERROR(SEARCH("C",P61)))</formula>
    </cfRule>
    <cfRule type="containsText" dxfId="524" priority="64" operator="containsText" text="P">
      <formula>NOT(ISERROR(SEARCH("P",P61)))</formula>
    </cfRule>
    <cfRule type="containsText" dxfId="523" priority="63" operator="containsText" text="R">
      <formula>NOT(ISERROR(SEARCH("R",P61)))</formula>
    </cfRule>
  </conditionalFormatting>
  <conditionalFormatting sqref="P62:Z62">
    <cfRule type="containsText" dxfId="522" priority="61" operator="containsText" text="E">
      <formula>NOT(ISERROR(SEARCH("E",P62)))</formula>
    </cfRule>
  </conditionalFormatting>
  <conditionalFormatting sqref="P63:Z64">
    <cfRule type="containsText" dxfId="521" priority="29" operator="containsText" text="R">
      <formula>NOT(ISERROR(SEARCH("R",P63)))</formula>
    </cfRule>
    <cfRule type="containsText" dxfId="520" priority="28" operator="containsText" text="C">
      <formula>NOT(ISERROR(SEARCH("C",P63)))</formula>
    </cfRule>
    <cfRule type="containsText" dxfId="519" priority="30" operator="containsText" text="P">
      <formula>NOT(ISERROR(SEARCH("P",P63)))</formula>
    </cfRule>
  </conditionalFormatting>
  <conditionalFormatting sqref="P64:Z64">
    <cfRule type="containsText" dxfId="518" priority="27" operator="containsText" text="E">
      <formula>NOT(ISERROR(SEARCH("E",P64)))</formula>
    </cfRule>
  </conditionalFormatting>
  <conditionalFormatting sqref="P65:Z66">
    <cfRule type="containsText" dxfId="517" priority="47" operator="containsText" text="P">
      <formula>NOT(ISERROR(SEARCH("P",P65)))</formula>
    </cfRule>
    <cfRule type="containsText" dxfId="516" priority="45" operator="containsText" text="C">
      <formula>NOT(ISERROR(SEARCH("C",P65)))</formula>
    </cfRule>
    <cfRule type="containsText" dxfId="515" priority="46" operator="containsText" text="R">
      <formula>NOT(ISERROR(SEARCH("R",P65)))</formula>
    </cfRule>
  </conditionalFormatting>
  <conditionalFormatting sqref="P66:Z66">
    <cfRule type="containsText" dxfId="514" priority="44" operator="containsText" text="E">
      <formula>NOT(ISERROR(SEARCH("E",P66)))</formula>
    </cfRule>
  </conditionalFormatting>
  <conditionalFormatting sqref="P37:BK42 P45:BK58">
    <cfRule type="containsText" dxfId="513" priority="766" operator="containsText" text="C">
      <formula>NOT(ISERROR(SEARCH("C",P37)))</formula>
    </cfRule>
    <cfRule type="containsText" dxfId="512" priority="767" operator="containsText" text="R">
      <formula>NOT(ISERROR(SEARCH("R",P37)))</formula>
    </cfRule>
    <cfRule type="containsText" dxfId="511" priority="768" operator="containsText" text="P">
      <formula>NOT(ISERROR(SEARCH("P",P37)))</formula>
    </cfRule>
  </conditionalFormatting>
  <conditionalFormatting sqref="P69:BK72">
    <cfRule type="containsText" dxfId="510" priority="689" operator="containsText" text="C">
      <formula>NOT(ISERROR(SEARCH("C",P69)))</formula>
    </cfRule>
    <cfRule type="containsText" dxfId="509" priority="690" operator="containsText" text="R">
      <formula>NOT(ISERROR(SEARCH("R",P69)))</formula>
    </cfRule>
    <cfRule type="containsText" dxfId="508" priority="691" operator="containsText" text="P">
      <formula>NOT(ISERROR(SEARCH("P",P69)))</formula>
    </cfRule>
  </conditionalFormatting>
  <conditionalFormatting sqref="P70:BK70 P72:BK72">
    <cfRule type="containsText" dxfId="507" priority="688" operator="containsText" text="E">
      <formula>NOT(ISERROR(SEARCH("E",P70)))</formula>
    </cfRule>
  </conditionalFormatting>
  <conditionalFormatting sqref="AA61:BK66">
    <cfRule type="containsText" dxfId="506" priority="3" operator="containsText" text="P">
      <formula>NOT(ISERROR(SEARCH("P",AA61)))</formula>
    </cfRule>
    <cfRule type="containsText" dxfId="505" priority="2" operator="containsText" text="R">
      <formula>NOT(ISERROR(SEARCH("R",AA61)))</formula>
    </cfRule>
    <cfRule type="containsText" dxfId="504" priority="1" operator="containsText" text="C">
      <formula>NOT(ISERROR(SEARCH("C",AA61)))</formula>
    </cfRule>
  </conditionalFormatting>
  <conditionalFormatting sqref="CK29:CM29">
    <cfRule type="cellIs" dxfId="503" priority="770" operator="between">
      <formula>0.51</formula>
      <formula>0.75</formula>
    </cfRule>
    <cfRule type="cellIs" dxfId="502" priority="771" operator="between">
      <formula>0.86</formula>
      <formula>1</formula>
    </cfRule>
    <cfRule type="cellIs" dxfId="501" priority="772" operator="between">
      <formula>0.76</formula>
      <formula>0.8</formula>
    </cfRule>
    <cfRule type="cellIs" dxfId="500" priority="773" operator="between">
      <formula>0.51</formula>
      <formula>0.75</formula>
    </cfRule>
    <cfRule type="cellIs" dxfId="499" priority="774" operator="between">
      <formula>0.41</formula>
      <formula>0.5</formula>
    </cfRule>
    <cfRule type="cellIs" dxfId="498" priority="775" operator="between">
      <formula>0</formula>
      <formula>0.4</formula>
    </cfRule>
    <cfRule type="cellIs" dxfId="497" priority="776" stopIfTrue="1" operator="lessThan">
      <formula>#REF!</formula>
    </cfRule>
    <cfRule type="cellIs" dxfId="496" priority="777" stopIfTrue="1" operator="greaterThanOrEqual">
      <formula>#REF!</formula>
    </cfRule>
    <cfRule type="cellIs" dxfId="495" priority="769" operator="between">
      <formula>0.8</formula>
      <formula>1</formula>
    </cfRule>
  </conditionalFormatting>
  <printOptions horizontalCentered="1"/>
  <pageMargins left="0.39370078740157483" right="0.43307086614173229" top="0.43307086614173229" bottom="0.70866141732283472" header="0.39370078740157483" footer="0.55118110236220474"/>
  <pageSetup scale="23" fitToHeight="0" orientation="landscape" r:id="rId1"/>
  <headerFooter scaleWithDoc="0" alignWithMargins="0">
    <oddFooter xml:space="preserve">&amp;L&amp;"Arial,Negrita"&amp;9
&amp;R&amp;"Arial,Negrita"&amp;9
</oddFooter>
  </headerFooter>
  <rowBreaks count="3" manualBreakCount="3">
    <brk id="42" min="1" max="63" man="1"/>
    <brk id="66" min="1" max="63" man="1"/>
    <brk id="108" min="1" max="6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8D46-F491-4E50-A0C4-F14201080A1D}">
  <sheetPr codeName="Hoja74">
    <tabColor theme="9" tint="0.39997558519241921"/>
  </sheetPr>
  <dimension ref="B1:AK30"/>
  <sheetViews>
    <sheetView view="pageBreakPreview" zoomScale="90" zoomScaleNormal="100" zoomScaleSheetLayoutView="90" workbookViewId="0">
      <selection activeCell="T8" sqref="T8"/>
    </sheetView>
  </sheetViews>
  <sheetFormatPr baseColWidth="10" defaultColWidth="11.42578125" defaultRowHeight="14.25"/>
  <cols>
    <col min="1" max="1" width="1" style="75" customWidth="1"/>
    <col min="2" max="2" width="1.42578125" style="75" customWidth="1"/>
    <col min="3" max="3" width="23.28515625" style="75" customWidth="1"/>
    <col min="4" max="6" width="15.140625" style="75" customWidth="1"/>
    <col min="7" max="7" width="15.42578125" style="75" customWidth="1"/>
    <col min="8" max="8" width="13.85546875" style="75" customWidth="1"/>
    <col min="9" max="9" width="13" style="75" customWidth="1"/>
    <col min="10" max="10" width="10" style="75" customWidth="1"/>
    <col min="11" max="11" width="11.28515625" style="75" customWidth="1"/>
    <col min="12" max="12" width="14.42578125" style="75" customWidth="1"/>
    <col min="13" max="13" width="17.42578125" style="75" customWidth="1"/>
    <col min="14" max="14" width="13.42578125"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4" customHeight="1">
      <c r="B3" s="76"/>
      <c r="C3" s="944" t="s">
        <v>1841</v>
      </c>
      <c r="D3" s="946"/>
      <c r="E3" s="1392" t="s">
        <v>953</v>
      </c>
      <c r="F3" s="1393"/>
      <c r="G3" s="1393"/>
      <c r="H3" s="1393"/>
      <c r="I3" s="1393"/>
      <c r="J3" s="1393"/>
      <c r="K3" s="1393"/>
      <c r="L3" s="1393"/>
      <c r="M3" s="1394"/>
      <c r="N3" s="926"/>
      <c r="O3" s="927"/>
      <c r="P3" s="928"/>
      <c r="Q3" s="76"/>
    </row>
    <row r="4" spans="2:37" ht="23.25" customHeight="1">
      <c r="B4" s="76"/>
      <c r="C4" s="947"/>
      <c r="D4" s="949"/>
      <c r="E4" s="1395"/>
      <c r="F4" s="1396"/>
      <c r="G4" s="1396"/>
      <c r="H4" s="1396"/>
      <c r="I4" s="1396"/>
      <c r="J4" s="1396"/>
      <c r="K4" s="1396"/>
      <c r="L4" s="1396"/>
      <c r="M4" s="1397"/>
      <c r="N4" s="929"/>
      <c r="O4" s="930"/>
      <c r="P4" s="931"/>
      <c r="Q4" s="76"/>
    </row>
    <row r="5" spans="2:37" ht="12.75" customHeight="1" thickBot="1">
      <c r="B5" s="76"/>
      <c r="C5" s="950"/>
      <c r="D5" s="952"/>
      <c r="E5" s="1398"/>
      <c r="F5" s="1399"/>
      <c r="G5" s="1399"/>
      <c r="H5" s="1399"/>
      <c r="I5" s="1399"/>
      <c r="J5" s="1399"/>
      <c r="K5" s="1399"/>
      <c r="L5" s="1399"/>
      <c r="M5" s="1400"/>
      <c r="N5" s="932"/>
      <c r="O5" s="933"/>
      <c r="P5" s="934"/>
      <c r="Q5" s="76"/>
    </row>
    <row r="6" spans="2:37" s="77" customFormat="1" ht="6.75" customHeight="1">
      <c r="I6" s="81"/>
      <c r="J6" s="81"/>
      <c r="R6" s="78"/>
      <c r="S6" s="78"/>
      <c r="T6" s="78"/>
      <c r="U6" s="78"/>
      <c r="V6" s="78"/>
      <c r="W6" s="78"/>
      <c r="X6" s="78"/>
      <c r="Y6" s="78"/>
      <c r="Z6" s="78"/>
      <c r="AA6" s="78"/>
      <c r="AB6" s="78"/>
      <c r="AC6" s="78"/>
      <c r="AD6" s="78"/>
      <c r="AE6" s="78"/>
      <c r="AF6" s="78"/>
      <c r="AG6" s="78"/>
      <c r="AH6" s="78"/>
      <c r="AI6" s="78"/>
      <c r="AJ6" s="78"/>
      <c r="AK6" s="78"/>
    </row>
    <row r="7" spans="2:37" s="77" customFormat="1" ht="9" customHeight="1" thickBot="1">
      <c r="C7" s="84"/>
      <c r="D7" s="84"/>
      <c r="E7" s="84"/>
      <c r="F7" s="194"/>
      <c r="G7" s="194"/>
      <c r="H7" s="194"/>
      <c r="I7" s="194"/>
      <c r="J7" s="195"/>
      <c r="K7" s="194"/>
      <c r="L7" s="194"/>
      <c r="M7" s="194"/>
      <c r="N7" s="194"/>
      <c r="O7" s="194"/>
      <c r="P7" s="194"/>
      <c r="R7" s="87"/>
      <c r="S7" s="83"/>
      <c r="T7" s="78"/>
      <c r="U7" s="78"/>
      <c r="V7" s="78"/>
      <c r="W7" s="78"/>
      <c r="X7" s="78"/>
      <c r="Y7" s="78"/>
      <c r="Z7" s="78"/>
      <c r="AA7" s="78"/>
      <c r="AB7" s="78"/>
      <c r="AC7" s="78"/>
      <c r="AD7" s="78"/>
      <c r="AE7" s="78"/>
      <c r="AF7" s="78"/>
      <c r="AG7" s="78"/>
      <c r="AH7" s="78"/>
      <c r="AI7" s="78"/>
      <c r="AJ7" s="78"/>
      <c r="AK7" s="78"/>
    </row>
    <row r="8" spans="2:37" s="77" customFormat="1" ht="20.25" customHeight="1" thickBot="1">
      <c r="C8" s="1389" t="s">
        <v>92</v>
      </c>
      <c r="D8" s="1390"/>
      <c r="E8" s="1390"/>
      <c r="F8" s="1390"/>
      <c r="G8" s="1390"/>
      <c r="H8" s="1390"/>
      <c r="I8" s="1390"/>
      <c r="J8" s="1390"/>
      <c r="K8" s="1390"/>
      <c r="L8" s="1390"/>
      <c r="M8" s="1390"/>
      <c r="N8" s="1390"/>
      <c r="O8" s="1390"/>
      <c r="P8" s="1391"/>
      <c r="R8" s="78"/>
      <c r="S8" s="83"/>
      <c r="T8" s="78"/>
      <c r="U8" s="78"/>
      <c r="V8" s="78"/>
      <c r="W8" s="78"/>
      <c r="X8" s="78"/>
      <c r="Y8" s="78"/>
      <c r="Z8" s="78"/>
      <c r="AA8" s="78"/>
      <c r="AB8" s="78"/>
      <c r="AC8" s="78"/>
      <c r="AD8" s="78"/>
      <c r="AE8" s="78"/>
      <c r="AF8" s="78"/>
      <c r="AG8" s="78"/>
      <c r="AH8" s="78"/>
      <c r="AI8" s="78"/>
      <c r="AJ8" s="78"/>
      <c r="AK8" s="78"/>
    </row>
    <row r="9" spans="2:37" s="77" customFormat="1" ht="4.5" customHeight="1">
      <c r="C9" s="84"/>
      <c r="D9" s="84"/>
      <c r="E9" s="84"/>
      <c r="F9" s="85"/>
      <c r="G9" s="85"/>
      <c r="H9" s="85"/>
      <c r="I9" s="85"/>
      <c r="J9" s="86"/>
      <c r="K9" s="85"/>
      <c r="L9" s="85"/>
      <c r="M9" s="85"/>
      <c r="N9" s="85"/>
      <c r="O9" s="85"/>
      <c r="P9" s="85"/>
      <c r="R9" s="78"/>
      <c r="S9" s="83"/>
      <c r="T9" s="78"/>
      <c r="U9" s="78"/>
      <c r="V9" s="78"/>
      <c r="W9" s="78"/>
      <c r="X9" s="78"/>
      <c r="Y9" s="78"/>
      <c r="Z9" s="78"/>
      <c r="AA9" s="78"/>
      <c r="AB9" s="78"/>
      <c r="AC9" s="78"/>
      <c r="AD9" s="78"/>
      <c r="AE9" s="78"/>
      <c r="AF9" s="78"/>
      <c r="AG9" s="78"/>
      <c r="AH9" s="78"/>
      <c r="AI9" s="78"/>
      <c r="AJ9" s="78"/>
      <c r="AK9" s="78"/>
    </row>
    <row r="10" spans="2:37" s="77" customFormat="1" ht="14.25" customHeight="1">
      <c r="C10" s="84"/>
      <c r="D10" s="256" t="s">
        <v>33</v>
      </c>
      <c r="E10" s="256" t="s">
        <v>34</v>
      </c>
      <c r="F10" s="256" t="s">
        <v>35</v>
      </c>
      <c r="G10" s="256" t="s">
        <v>36</v>
      </c>
      <c r="H10" s="256" t="s">
        <v>37</v>
      </c>
      <c r="I10" s="257" t="s">
        <v>38</v>
      </c>
      <c r="J10" s="256" t="s">
        <v>39</v>
      </c>
      <c r="K10" s="256" t="s">
        <v>40</v>
      </c>
      <c r="L10" s="256" t="s">
        <v>41</v>
      </c>
      <c r="M10" s="256" t="s">
        <v>42</v>
      </c>
      <c r="N10" s="256" t="s">
        <v>43</v>
      </c>
      <c r="O10" s="258" t="s">
        <v>44</v>
      </c>
      <c r="P10" s="259" t="s">
        <v>93</v>
      </c>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152" t="s">
        <v>94</v>
      </c>
      <c r="D11" s="152">
        <v>0</v>
      </c>
      <c r="E11" s="152">
        <v>0</v>
      </c>
      <c r="F11" s="153">
        <f>'PGR Gestión de la Velocidad'!X77</f>
        <v>1</v>
      </c>
      <c r="G11" s="153">
        <f>'PGR Gestión de la Velocidad'!AB77</f>
        <v>1</v>
      </c>
      <c r="H11" s="153">
        <f>'PGR Gestión de la Velocidad'!AF77</f>
        <v>0.33333333333333331</v>
      </c>
      <c r="I11" s="153">
        <f>'PGR Gestión de la Velocidad'!AJ77</f>
        <v>0</v>
      </c>
      <c r="J11" s="153">
        <f>'PGR Gestión de la Velocidad'!AN77</f>
        <v>0</v>
      </c>
      <c r="K11" s="153">
        <f>'PGR Gestión de la Velocidad'!AR77</f>
        <v>0</v>
      </c>
      <c r="L11" s="153">
        <f>'PGR Gestión de la Velocidad'!AV77</f>
        <v>0</v>
      </c>
      <c r="M11" s="153">
        <f>'PGR Gestión de la Velocidad'!AZ77</f>
        <v>0</v>
      </c>
      <c r="N11" s="153">
        <f>'PGR Gestión de la Velocidad'!BD77</f>
        <v>0</v>
      </c>
      <c r="O11" s="153">
        <f>'PGR Gestión de la Velocidad'!BH77</f>
        <v>0</v>
      </c>
      <c r="P11" s="255"/>
      <c r="R11" s="78"/>
      <c r="S11" s="83"/>
      <c r="T11" s="78"/>
      <c r="U11" s="78"/>
      <c r="V11" s="78"/>
      <c r="W11" s="78"/>
      <c r="X11" s="78"/>
      <c r="Y11" s="78"/>
      <c r="Z11" s="78"/>
      <c r="AA11" s="78"/>
      <c r="AB11" s="78"/>
      <c r="AC11" s="78"/>
      <c r="AD11" s="78"/>
      <c r="AE11" s="78"/>
      <c r="AF11" s="78"/>
      <c r="AG11" s="78"/>
      <c r="AH11" s="78"/>
      <c r="AI11" s="78"/>
      <c r="AJ11" s="78"/>
      <c r="AK11" s="78"/>
    </row>
    <row r="12" spans="2:37" s="77" customFormat="1" ht="14.25" customHeight="1">
      <c r="C12" s="152" t="s">
        <v>71</v>
      </c>
      <c r="D12" s="153">
        <v>0.95</v>
      </c>
      <c r="E12" s="153">
        <v>0.95</v>
      </c>
      <c r="F12" s="153">
        <v>0.95</v>
      </c>
      <c r="G12" s="153">
        <v>0.95</v>
      </c>
      <c r="H12" s="153">
        <v>0.95</v>
      </c>
      <c r="I12" s="153">
        <v>0.95</v>
      </c>
      <c r="J12" s="153">
        <v>0.95</v>
      </c>
      <c r="K12" s="153">
        <v>0.95</v>
      </c>
      <c r="L12" s="153">
        <v>0.95</v>
      </c>
      <c r="M12" s="153">
        <v>0.95</v>
      </c>
      <c r="N12" s="153">
        <v>0.95</v>
      </c>
      <c r="O12" s="153">
        <v>0.95</v>
      </c>
      <c r="P12" s="255">
        <v>0.95</v>
      </c>
      <c r="R12" s="78"/>
      <c r="S12" s="90"/>
      <c r="T12" s="78"/>
      <c r="U12" s="91"/>
      <c r="V12" s="78"/>
      <c r="W12" s="78"/>
      <c r="X12" s="78"/>
      <c r="Y12" s="78"/>
      <c r="Z12" s="78"/>
      <c r="AA12" s="78"/>
      <c r="AB12" s="78"/>
      <c r="AC12" s="78"/>
      <c r="AD12" s="78"/>
      <c r="AE12" s="78"/>
      <c r="AF12" s="78"/>
      <c r="AG12" s="78"/>
      <c r="AH12" s="78"/>
      <c r="AI12" s="78"/>
      <c r="AJ12" s="78"/>
      <c r="AK12" s="78"/>
    </row>
    <row r="13" spans="2:37" s="77" customFormat="1" ht="14.25" customHeight="1">
      <c r="C13" s="84"/>
      <c r="D13" s="84"/>
      <c r="E13" s="84"/>
      <c r="F13" s="85"/>
      <c r="G13" s="85"/>
      <c r="H13" s="85"/>
      <c r="I13" s="85"/>
      <c r="J13" s="86"/>
      <c r="K13" s="85"/>
      <c r="L13" s="85"/>
      <c r="M13" s="85"/>
      <c r="N13" s="85"/>
      <c r="O13" s="85"/>
      <c r="P13" s="85"/>
      <c r="R13" s="78"/>
      <c r="S13" s="83"/>
      <c r="T13" s="78"/>
      <c r="U13" s="78" t="s">
        <v>95</v>
      </c>
      <c r="V13" s="78"/>
      <c r="W13" s="78"/>
      <c r="X13" s="78"/>
      <c r="Y13" s="78"/>
      <c r="Z13" s="78"/>
      <c r="AA13" s="78"/>
      <c r="AB13" s="78"/>
      <c r="AC13" s="78"/>
      <c r="AD13" s="78"/>
      <c r="AE13" s="78"/>
      <c r="AF13" s="78"/>
      <c r="AG13" s="78"/>
      <c r="AH13" s="78"/>
      <c r="AI13" s="78"/>
      <c r="AJ13" s="78"/>
      <c r="AK13" s="78"/>
    </row>
    <row r="14" spans="2:37">
      <c r="B14" s="76"/>
      <c r="C14" s="76"/>
      <c r="D14" s="76"/>
      <c r="E14" s="76"/>
      <c r="F14" s="76"/>
      <c r="G14" s="76"/>
      <c r="H14" s="76"/>
      <c r="I14" s="76"/>
      <c r="J14" s="76"/>
      <c r="K14" s="76"/>
      <c r="L14" s="76"/>
      <c r="M14" s="76"/>
      <c r="N14" s="76"/>
      <c r="O14" s="76"/>
      <c r="P14" s="76"/>
      <c r="Q14" s="76"/>
    </row>
    <row r="15" spans="2:37">
      <c r="B15" s="76"/>
      <c r="C15" s="76"/>
      <c r="D15" s="76"/>
      <c r="E15" s="76"/>
      <c r="F15" s="76"/>
      <c r="G15" s="76"/>
      <c r="H15" s="76"/>
      <c r="I15" s="76"/>
      <c r="J15" s="76"/>
      <c r="K15" s="76"/>
      <c r="L15" s="76"/>
      <c r="M15" s="76"/>
      <c r="N15" s="76"/>
      <c r="O15" s="76"/>
      <c r="P15" s="76"/>
      <c r="Q15" s="76"/>
    </row>
    <row r="16" spans="2:37">
      <c r="B16" s="76"/>
      <c r="C16" s="76"/>
      <c r="D16" s="76"/>
      <c r="E16" s="76"/>
      <c r="F16" s="76"/>
      <c r="G16" s="76"/>
      <c r="H16" s="76"/>
      <c r="I16" s="76"/>
      <c r="J16" s="76"/>
      <c r="K16" s="76"/>
      <c r="L16" s="76"/>
      <c r="M16" s="76"/>
      <c r="N16" s="76"/>
      <c r="O16" s="76"/>
      <c r="P16" s="76"/>
      <c r="Q16" s="76"/>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c r="R18" s="92"/>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935"/>
      <c r="G30" s="935"/>
      <c r="H30" s="935"/>
      <c r="I30" s="76"/>
      <c r="J30" s="76"/>
      <c r="K30" s="76"/>
      <c r="L30" s="76"/>
      <c r="M30" s="76"/>
      <c r="N30" s="76"/>
      <c r="O30" s="76"/>
      <c r="P30" s="76"/>
      <c r="Q30" s="76"/>
    </row>
  </sheetData>
  <mergeCells count="5">
    <mergeCell ref="N3:P5"/>
    <mergeCell ref="C8:P8"/>
    <mergeCell ref="E3:M5"/>
    <mergeCell ref="C3:D5"/>
    <mergeCell ref="F30:H30"/>
  </mergeCells>
  <phoneticPr fontId="81" type="noConversion"/>
  <printOptions horizontalCentered="1"/>
  <pageMargins left="0.31496062992125984" right="0.31496062992125984" top="0.74803149606299213" bottom="0.35433070866141736" header="0.31496062992125984" footer="0.31496062992125984"/>
  <pageSetup scale="4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30012-D535-4808-982B-D3728904D8E5}">
  <sheetPr codeName="Hoja92">
    <tabColor theme="9" tint="0.39997558519241921"/>
  </sheetPr>
  <dimension ref="B1:AK33"/>
  <sheetViews>
    <sheetView view="pageBreakPreview" zoomScale="90" zoomScaleNormal="100" zoomScaleSheetLayoutView="90" workbookViewId="0">
      <selection activeCell="U12" sqref="U12"/>
    </sheetView>
  </sheetViews>
  <sheetFormatPr baseColWidth="10" defaultColWidth="11.42578125" defaultRowHeight="14.25"/>
  <cols>
    <col min="1" max="1" width="1" style="75" customWidth="1"/>
    <col min="2" max="2" width="1.42578125" style="75" customWidth="1"/>
    <col min="3" max="3" width="26" style="75" customWidth="1"/>
    <col min="4" max="6" width="14.85546875" style="75" customWidth="1"/>
    <col min="7" max="7" width="15.42578125" style="75" customWidth="1"/>
    <col min="8" max="8" width="13.85546875" style="75" customWidth="1"/>
    <col min="9" max="9" width="13" style="75" customWidth="1"/>
    <col min="10" max="10" width="10" style="75" customWidth="1"/>
    <col min="11" max="11" width="11.28515625" style="75" customWidth="1"/>
    <col min="12" max="12" width="14.42578125" style="75" customWidth="1"/>
    <col min="13" max="13" width="17.42578125" style="75" customWidth="1"/>
    <col min="14" max="14" width="13.28515625"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4" customHeight="1">
      <c r="B3" s="76"/>
      <c r="C3" s="944" t="s">
        <v>1091</v>
      </c>
      <c r="D3" s="946"/>
      <c r="E3" s="1392" t="s">
        <v>1724</v>
      </c>
      <c r="F3" s="1393"/>
      <c r="G3" s="1393"/>
      <c r="H3" s="1393"/>
      <c r="I3" s="1393"/>
      <c r="J3" s="1393"/>
      <c r="K3" s="1393"/>
      <c r="L3" s="1393"/>
      <c r="M3" s="1394"/>
      <c r="N3" s="926"/>
      <c r="O3" s="927"/>
      <c r="P3" s="928"/>
      <c r="Q3" s="76"/>
    </row>
    <row r="4" spans="2:37" ht="3" customHeight="1">
      <c r="B4" s="76"/>
      <c r="C4" s="947"/>
      <c r="D4" s="949"/>
      <c r="E4" s="1395"/>
      <c r="F4" s="1396"/>
      <c r="G4" s="1396"/>
      <c r="H4" s="1396"/>
      <c r="I4" s="1396"/>
      <c r="J4" s="1396"/>
      <c r="K4" s="1396"/>
      <c r="L4" s="1396"/>
      <c r="M4" s="1397"/>
      <c r="N4" s="929"/>
      <c r="O4" s="930"/>
      <c r="P4" s="931"/>
      <c r="Q4" s="76"/>
    </row>
    <row r="5" spans="2:37" ht="6" customHeight="1">
      <c r="B5" s="76"/>
      <c r="C5" s="947"/>
      <c r="D5" s="949"/>
      <c r="E5" s="1395"/>
      <c r="F5" s="1396"/>
      <c r="G5" s="1396"/>
      <c r="H5" s="1396"/>
      <c r="I5" s="1396"/>
      <c r="J5" s="1396"/>
      <c r="K5" s="1396"/>
      <c r="L5" s="1396"/>
      <c r="M5" s="1397"/>
      <c r="N5" s="929"/>
      <c r="O5" s="930"/>
      <c r="P5" s="931"/>
      <c r="Q5" s="76"/>
    </row>
    <row r="6" spans="2:37" ht="21.75" customHeight="1" thickBot="1">
      <c r="B6" s="76"/>
      <c r="C6" s="950"/>
      <c r="D6" s="952"/>
      <c r="E6" s="1398"/>
      <c r="F6" s="1399"/>
      <c r="G6" s="1399"/>
      <c r="H6" s="1399"/>
      <c r="I6" s="1399"/>
      <c r="J6" s="1399"/>
      <c r="K6" s="1399"/>
      <c r="L6" s="1399"/>
      <c r="M6" s="140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84"/>
      <c r="E8" s="84"/>
      <c r="F8" s="194"/>
      <c r="G8" s="194"/>
      <c r="H8" s="19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thickBot="1">
      <c r="C9" s="1389" t="s">
        <v>92</v>
      </c>
      <c r="D9" s="1390"/>
      <c r="E9" s="1390"/>
      <c r="F9" s="1390"/>
      <c r="G9" s="1390"/>
      <c r="H9" s="1390"/>
      <c r="I9" s="1390"/>
      <c r="J9" s="1390"/>
      <c r="K9" s="1390"/>
      <c r="L9" s="1390"/>
      <c r="M9" s="1390"/>
      <c r="N9" s="1390"/>
      <c r="O9" s="1390"/>
      <c r="P9" s="139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194"/>
      <c r="E10" s="194"/>
      <c r="F10" s="194"/>
      <c r="G10" s="194"/>
      <c r="H10" s="19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6" t="s">
        <v>33</v>
      </c>
      <c r="E11" s="256" t="s">
        <v>34</v>
      </c>
      <c r="F11" s="256" t="s">
        <v>35</v>
      </c>
      <c r="G11" s="256" t="s">
        <v>36</v>
      </c>
      <c r="H11" s="256"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42" customHeight="1">
      <c r="C12" s="625" t="s">
        <v>954</v>
      </c>
      <c r="D12" s="149">
        <v>0</v>
      </c>
      <c r="E12" s="149">
        <v>0</v>
      </c>
      <c r="F12" s="149">
        <v>22</v>
      </c>
      <c r="G12" s="149">
        <v>22</v>
      </c>
      <c r="H12" s="149"/>
      <c r="I12" s="150"/>
      <c r="J12" s="149"/>
      <c r="K12" s="149"/>
      <c r="L12" s="149"/>
      <c r="M12" s="149"/>
      <c r="N12" s="149"/>
      <c r="O12" s="82"/>
      <c r="P12" s="260">
        <f>SUM(D12:O12)</f>
        <v>44</v>
      </c>
      <c r="R12" s="78"/>
      <c r="S12" s="83"/>
      <c r="T12" s="78"/>
      <c r="U12" s="78"/>
      <c r="V12" s="78"/>
      <c r="W12" s="78"/>
      <c r="X12" s="78"/>
      <c r="Y12" s="78"/>
      <c r="Z12" s="78"/>
      <c r="AA12" s="78"/>
      <c r="AB12" s="78"/>
      <c r="AC12" s="78"/>
      <c r="AD12" s="78"/>
      <c r="AE12" s="78"/>
      <c r="AF12" s="78"/>
      <c r="AG12" s="78"/>
      <c r="AH12" s="78"/>
      <c r="AI12" s="78"/>
      <c r="AJ12" s="78"/>
      <c r="AK12" s="78"/>
    </row>
    <row r="13" spans="2:37" s="77" customFormat="1" ht="41.25" customHeight="1">
      <c r="C13" s="151" t="s">
        <v>955</v>
      </c>
      <c r="D13" s="149">
        <v>17</v>
      </c>
      <c r="E13" s="149">
        <v>17</v>
      </c>
      <c r="F13" s="149">
        <v>17</v>
      </c>
      <c r="G13" s="149">
        <v>17</v>
      </c>
      <c r="H13" s="149"/>
      <c r="I13" s="150"/>
      <c r="J13" s="149"/>
      <c r="K13" s="149"/>
      <c r="L13" s="149"/>
      <c r="M13" s="149"/>
      <c r="N13" s="149"/>
      <c r="O13" s="82"/>
      <c r="P13" s="260">
        <f>SUM(D13:O13)</f>
        <v>68</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626">
        <f t="shared" ref="D14" si="0">D12/D13</f>
        <v>0</v>
      </c>
      <c r="E14" s="626">
        <f>E12/E13</f>
        <v>0</v>
      </c>
      <c r="F14" s="626">
        <f>F12/F13</f>
        <v>1.2941176470588236</v>
      </c>
      <c r="G14" s="626">
        <f t="shared" ref="G14:O14" si="1">G12/G13</f>
        <v>1.2941176470588236</v>
      </c>
      <c r="H14" s="626" t="e">
        <f t="shared" si="1"/>
        <v>#DIV/0!</v>
      </c>
      <c r="I14" s="626" t="e">
        <f t="shared" si="1"/>
        <v>#DIV/0!</v>
      </c>
      <c r="J14" s="626" t="e">
        <f t="shared" si="1"/>
        <v>#DIV/0!</v>
      </c>
      <c r="K14" s="626" t="e">
        <f t="shared" si="1"/>
        <v>#DIV/0!</v>
      </c>
      <c r="L14" s="626" t="e">
        <f t="shared" si="1"/>
        <v>#DIV/0!</v>
      </c>
      <c r="M14" s="626" t="e">
        <f t="shared" si="1"/>
        <v>#DIV/0!</v>
      </c>
      <c r="N14" s="626" t="e">
        <f t="shared" si="1"/>
        <v>#DIV/0!</v>
      </c>
      <c r="O14" s="626" t="e">
        <f t="shared" si="1"/>
        <v>#DIV/0!</v>
      </c>
      <c r="P14" s="255">
        <v>1</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153">
        <v>1</v>
      </c>
      <c r="E15" s="153">
        <v>1</v>
      </c>
      <c r="F15" s="153">
        <v>1</v>
      </c>
      <c r="G15" s="153">
        <v>1</v>
      </c>
      <c r="H15" s="153">
        <v>1</v>
      </c>
      <c r="I15" s="153">
        <v>1</v>
      </c>
      <c r="J15" s="153">
        <v>1</v>
      </c>
      <c r="K15" s="153">
        <v>1</v>
      </c>
      <c r="L15" s="153">
        <v>1</v>
      </c>
      <c r="M15" s="153">
        <v>1</v>
      </c>
      <c r="N15" s="153">
        <v>1</v>
      </c>
      <c r="O15" s="153">
        <v>1</v>
      </c>
      <c r="P15" s="255">
        <v>1</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4"/>
      <c r="E16" s="84"/>
      <c r="F16" s="85"/>
      <c r="G16" s="85"/>
      <c r="H16" s="85"/>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935"/>
      <c r="G33" s="935"/>
      <c r="H33" s="935"/>
      <c r="I33" s="76"/>
      <c r="J33" s="76"/>
      <c r="K33" s="76"/>
      <c r="L33" s="76"/>
      <c r="M33" s="76"/>
      <c r="N33" s="76"/>
      <c r="O33" s="76"/>
      <c r="P33" s="76"/>
      <c r="Q33" s="76"/>
    </row>
  </sheetData>
  <mergeCells count="5">
    <mergeCell ref="N3:P6"/>
    <mergeCell ref="C9:P9"/>
    <mergeCell ref="E3:M6"/>
    <mergeCell ref="C3:D6"/>
    <mergeCell ref="F33:H33"/>
  </mergeCells>
  <phoneticPr fontId="81" type="noConversion"/>
  <printOptions horizontalCentered="1"/>
  <pageMargins left="0.31496062992125984" right="0.31496062992125984" top="0.74803149606299213" bottom="0.35433070866141736" header="0.31496062992125984" footer="0.31496062992125984"/>
  <pageSetup scale="48"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34FEA-E2F9-4D7D-ACA3-E14DCA68EF0C}">
  <sheetPr>
    <tabColor theme="9" tint="0.39997558519241921"/>
  </sheetPr>
  <dimension ref="B1:AK33"/>
  <sheetViews>
    <sheetView view="pageBreakPreview" zoomScale="85" zoomScaleNormal="100" zoomScaleSheetLayoutView="85" workbookViewId="0">
      <selection activeCell="C3" sqref="C3:E6"/>
    </sheetView>
  </sheetViews>
  <sheetFormatPr baseColWidth="10" defaultColWidth="11.42578125" defaultRowHeight="14.25"/>
  <cols>
    <col min="1" max="1" width="1" style="75" customWidth="1"/>
    <col min="2" max="2" width="1.42578125" style="75" customWidth="1"/>
    <col min="3" max="3" width="28.7109375" style="75" customWidth="1"/>
    <col min="4" max="4" width="11.85546875" style="75" customWidth="1"/>
    <col min="5" max="5" width="13.85546875" style="75" customWidth="1"/>
    <col min="6" max="6" width="14.42578125" style="75" customWidth="1"/>
    <col min="7" max="7" width="15.42578125" style="75" customWidth="1"/>
    <col min="8" max="8" width="13.85546875" style="75" customWidth="1"/>
    <col min="9" max="9" width="13" style="75" customWidth="1"/>
    <col min="10" max="10" width="10" style="75" customWidth="1"/>
    <col min="11" max="11" width="11.28515625" style="75" customWidth="1"/>
    <col min="12" max="12" width="14.42578125" style="75" customWidth="1"/>
    <col min="13" max="13" width="17.42578125" style="75" customWidth="1"/>
    <col min="14" max="14" width="13"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4" customHeight="1">
      <c r="B3" s="76"/>
      <c r="C3" s="1401" t="s">
        <v>1091</v>
      </c>
      <c r="D3" s="1402"/>
      <c r="E3" s="1403"/>
      <c r="F3" s="1392" t="s">
        <v>956</v>
      </c>
      <c r="G3" s="1393"/>
      <c r="H3" s="1393"/>
      <c r="I3" s="1393"/>
      <c r="J3" s="1393"/>
      <c r="K3" s="1393"/>
      <c r="L3" s="1393"/>
      <c r="M3" s="1394"/>
      <c r="N3" s="926"/>
      <c r="O3" s="927"/>
      <c r="P3" s="928"/>
      <c r="Q3" s="76"/>
    </row>
    <row r="4" spans="2:37" ht="7.5" customHeight="1">
      <c r="B4" s="76"/>
      <c r="C4" s="1404"/>
      <c r="D4" s="1405"/>
      <c r="E4" s="1406"/>
      <c r="F4" s="1395"/>
      <c r="G4" s="1396"/>
      <c r="H4" s="1396"/>
      <c r="I4" s="1396"/>
      <c r="J4" s="1396"/>
      <c r="K4" s="1396"/>
      <c r="L4" s="1396"/>
      <c r="M4" s="1397"/>
      <c r="N4" s="929"/>
      <c r="O4" s="930"/>
      <c r="P4" s="931"/>
      <c r="Q4" s="76"/>
    </row>
    <row r="5" spans="2:37" ht="13.5" customHeight="1">
      <c r="B5" s="76"/>
      <c r="C5" s="1404"/>
      <c r="D5" s="1405"/>
      <c r="E5" s="1406"/>
      <c r="F5" s="1395"/>
      <c r="G5" s="1396"/>
      <c r="H5" s="1396"/>
      <c r="I5" s="1396"/>
      <c r="J5" s="1396"/>
      <c r="K5" s="1396"/>
      <c r="L5" s="1396"/>
      <c r="M5" s="1397"/>
      <c r="N5" s="929"/>
      <c r="O5" s="930"/>
      <c r="P5" s="931"/>
      <c r="Q5" s="76"/>
    </row>
    <row r="6" spans="2:37" ht="21.75" customHeight="1" thickBot="1">
      <c r="B6" s="76"/>
      <c r="C6" s="1407"/>
      <c r="D6" s="1408"/>
      <c r="E6" s="1409"/>
      <c r="F6" s="1398"/>
      <c r="G6" s="1399"/>
      <c r="H6" s="1399"/>
      <c r="I6" s="1399"/>
      <c r="J6" s="1399"/>
      <c r="K6" s="1399"/>
      <c r="L6" s="1399"/>
      <c r="M6" s="140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194"/>
      <c r="E8" s="194"/>
      <c r="F8" s="194"/>
      <c r="G8" s="194"/>
      <c r="H8" s="19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c r="C9" s="1389" t="s">
        <v>92</v>
      </c>
      <c r="D9" s="1390"/>
      <c r="E9" s="1390"/>
      <c r="F9" s="1390"/>
      <c r="G9" s="1390"/>
      <c r="H9" s="1390"/>
      <c r="I9" s="1390"/>
      <c r="J9" s="1390"/>
      <c r="K9" s="1390"/>
      <c r="L9" s="1390"/>
      <c r="M9" s="1390"/>
      <c r="N9" s="1390"/>
      <c r="O9" s="1390"/>
      <c r="P9" s="139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194"/>
      <c r="E10" s="194"/>
      <c r="F10" s="194"/>
      <c r="G10" s="194"/>
      <c r="H10" s="19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6" t="s">
        <v>33</v>
      </c>
      <c r="E11" s="256" t="s">
        <v>34</v>
      </c>
      <c r="F11" s="256" t="s">
        <v>35</v>
      </c>
      <c r="G11" s="256" t="s">
        <v>36</v>
      </c>
      <c r="H11" s="256"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48" customHeight="1">
      <c r="C12" s="148" t="s">
        <v>957</v>
      </c>
      <c r="D12" s="149">
        <v>0</v>
      </c>
      <c r="E12" s="149">
        <v>0</v>
      </c>
      <c r="F12" s="149">
        <v>0</v>
      </c>
      <c r="G12" s="149">
        <v>0</v>
      </c>
      <c r="H12" s="149"/>
      <c r="I12" s="150"/>
      <c r="J12" s="149"/>
      <c r="K12" s="149"/>
      <c r="L12" s="149"/>
      <c r="M12" s="149"/>
      <c r="N12" s="149"/>
      <c r="O12" s="82"/>
      <c r="P12" s="260">
        <f>SUM(D12:O12)</f>
        <v>0</v>
      </c>
      <c r="R12" s="78"/>
      <c r="S12" s="83"/>
      <c r="T12" s="78"/>
      <c r="U12" s="78"/>
      <c r="V12" s="78"/>
      <c r="W12" s="78"/>
      <c r="X12" s="78"/>
      <c r="Y12" s="78"/>
      <c r="Z12" s="78"/>
      <c r="AA12" s="78"/>
      <c r="AB12" s="78"/>
      <c r="AC12" s="78"/>
      <c r="AD12" s="78"/>
      <c r="AE12" s="78"/>
      <c r="AF12" s="78"/>
      <c r="AG12" s="78"/>
      <c r="AH12" s="78"/>
      <c r="AI12" s="78"/>
      <c r="AJ12" s="78"/>
      <c r="AK12" s="78"/>
    </row>
    <row r="13" spans="2:37" s="77" customFormat="1" ht="29.25" customHeight="1">
      <c r="C13" s="151" t="s">
        <v>958</v>
      </c>
      <c r="D13" s="149">
        <v>43</v>
      </c>
      <c r="E13" s="149">
        <v>54</v>
      </c>
      <c r="F13" s="149">
        <v>37</v>
      </c>
      <c r="G13" s="149">
        <v>57</v>
      </c>
      <c r="H13" s="149"/>
      <c r="I13" s="150"/>
      <c r="J13" s="149"/>
      <c r="K13" s="149"/>
      <c r="L13" s="149"/>
      <c r="M13" s="149"/>
      <c r="N13" s="149"/>
      <c r="O13" s="82"/>
      <c r="P13" s="260">
        <f>SUM(D13:O13)</f>
        <v>191</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626">
        <f>D12/D13</f>
        <v>0</v>
      </c>
      <c r="E14" s="626">
        <f>E12/E13</f>
        <v>0</v>
      </c>
      <c r="F14" s="626">
        <f t="shared" ref="F14:O14" si="0">F12/F13</f>
        <v>0</v>
      </c>
      <c r="G14" s="626">
        <f t="shared" si="0"/>
        <v>0</v>
      </c>
      <c r="H14" s="626" t="e">
        <f t="shared" si="0"/>
        <v>#DIV/0!</v>
      </c>
      <c r="I14" s="626" t="e">
        <f t="shared" si="0"/>
        <v>#DIV/0!</v>
      </c>
      <c r="J14" s="626" t="e">
        <f t="shared" si="0"/>
        <v>#DIV/0!</v>
      </c>
      <c r="K14" s="626" t="e">
        <f t="shared" si="0"/>
        <v>#DIV/0!</v>
      </c>
      <c r="L14" s="626" t="e">
        <f t="shared" si="0"/>
        <v>#DIV/0!</v>
      </c>
      <c r="M14" s="626" t="e">
        <f t="shared" si="0"/>
        <v>#DIV/0!</v>
      </c>
      <c r="N14" s="626" t="e">
        <f t="shared" si="0"/>
        <v>#DIV/0!</v>
      </c>
      <c r="O14" s="626" t="e">
        <f t="shared" si="0"/>
        <v>#DIV/0!</v>
      </c>
      <c r="P14" s="255" t="e">
        <f>SUM(D14:O14)</f>
        <v>#DIV/0!</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153">
        <v>0</v>
      </c>
      <c r="E15" s="153">
        <v>0</v>
      </c>
      <c r="F15" s="153">
        <v>0</v>
      </c>
      <c r="G15" s="153">
        <v>0</v>
      </c>
      <c r="H15" s="153">
        <v>0</v>
      </c>
      <c r="I15" s="153">
        <v>0</v>
      </c>
      <c r="J15" s="153">
        <v>0</v>
      </c>
      <c r="K15" s="153">
        <v>0</v>
      </c>
      <c r="L15" s="153">
        <v>0</v>
      </c>
      <c r="M15" s="153">
        <v>0</v>
      </c>
      <c r="N15" s="153">
        <v>0</v>
      </c>
      <c r="O15" s="153">
        <v>0</v>
      </c>
      <c r="P15" s="255">
        <f>SUM(D15:O15)</f>
        <v>0</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5"/>
      <c r="E16" s="85"/>
      <c r="F16" s="85"/>
      <c r="G16" s="85"/>
      <c r="H16" s="85"/>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935"/>
      <c r="G33" s="935"/>
      <c r="H33" s="935"/>
      <c r="I33" s="76"/>
      <c r="J33" s="76"/>
      <c r="K33" s="76"/>
      <c r="L33" s="76"/>
      <c r="M33" s="76"/>
      <c r="N33" s="76"/>
      <c r="O33" s="76"/>
      <c r="P33" s="76"/>
      <c r="Q33" s="76"/>
    </row>
  </sheetData>
  <mergeCells count="5">
    <mergeCell ref="C3:E6"/>
    <mergeCell ref="F3:M6"/>
    <mergeCell ref="N3:P6"/>
    <mergeCell ref="C9:P9"/>
    <mergeCell ref="F33:H33"/>
  </mergeCells>
  <printOptions horizontalCentered="1"/>
  <pageMargins left="0.31496062992125984" right="0.31496062992125984" top="0.74803149606299213" bottom="0.35433070866141736" header="0.31496062992125984" footer="0.31496062992125984"/>
  <pageSetup scale="4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0A228-E645-4FCC-898C-E116E55A6327}">
  <sheetPr codeName="Hoja93">
    <tabColor theme="9" tint="0.39997558519241921"/>
  </sheetPr>
  <dimension ref="B1:AK33"/>
  <sheetViews>
    <sheetView view="pageBreakPreview" zoomScaleNormal="100" zoomScaleSheetLayoutView="100" workbookViewId="0">
      <selection activeCell="S16" sqref="S16"/>
    </sheetView>
  </sheetViews>
  <sheetFormatPr baseColWidth="10" defaultColWidth="11.42578125" defaultRowHeight="14.25"/>
  <cols>
    <col min="1" max="1" width="1" style="75" customWidth="1"/>
    <col min="2" max="2" width="1.42578125" style="75" customWidth="1"/>
    <col min="3" max="3" width="28.7109375" style="75" customWidth="1"/>
    <col min="4" max="15" width="12.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0.25" customHeight="1">
      <c r="B3" s="76"/>
      <c r="C3" s="944" t="s">
        <v>1091</v>
      </c>
      <c r="D3" s="946"/>
      <c r="E3" s="1393" t="s">
        <v>956</v>
      </c>
      <c r="F3" s="1393"/>
      <c r="G3" s="1393"/>
      <c r="H3" s="1393"/>
      <c r="I3" s="1393"/>
      <c r="J3" s="1393"/>
      <c r="K3" s="1393"/>
      <c r="L3" s="1393"/>
      <c r="M3" s="1394"/>
      <c r="N3" s="926"/>
      <c r="O3" s="927"/>
      <c r="P3" s="928"/>
      <c r="Q3" s="76"/>
    </row>
    <row r="4" spans="2:37" ht="12.75" customHeight="1">
      <c r="B4" s="76"/>
      <c r="C4" s="947"/>
      <c r="D4" s="949"/>
      <c r="E4" s="1396"/>
      <c r="F4" s="1396"/>
      <c r="G4" s="1396"/>
      <c r="H4" s="1396"/>
      <c r="I4" s="1396"/>
      <c r="J4" s="1396"/>
      <c r="K4" s="1396"/>
      <c r="L4" s="1396"/>
      <c r="M4" s="1397"/>
      <c r="N4" s="929"/>
      <c r="O4" s="930"/>
      <c r="P4" s="931"/>
      <c r="Q4" s="76"/>
    </row>
    <row r="5" spans="2:37" ht="8.25" customHeight="1">
      <c r="B5" s="76"/>
      <c r="C5" s="947"/>
      <c r="D5" s="949"/>
      <c r="E5" s="1396"/>
      <c r="F5" s="1396"/>
      <c r="G5" s="1396"/>
      <c r="H5" s="1396"/>
      <c r="I5" s="1396"/>
      <c r="J5" s="1396"/>
      <c r="K5" s="1396"/>
      <c r="L5" s="1396"/>
      <c r="M5" s="1397"/>
      <c r="N5" s="929"/>
      <c r="O5" s="930"/>
      <c r="P5" s="931"/>
      <c r="Q5" s="76"/>
    </row>
    <row r="6" spans="2:37" ht="21.75" customHeight="1" thickBot="1">
      <c r="B6" s="76"/>
      <c r="C6" s="950"/>
      <c r="D6" s="952"/>
      <c r="E6" s="1399"/>
      <c r="F6" s="1399"/>
      <c r="G6" s="1399"/>
      <c r="H6" s="1399"/>
      <c r="I6" s="1399"/>
      <c r="J6" s="1399"/>
      <c r="K6" s="1399"/>
      <c r="L6" s="1399"/>
      <c r="M6" s="140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194"/>
      <c r="E8" s="194"/>
      <c r="F8" s="194"/>
      <c r="G8" s="194"/>
      <c r="H8" s="19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c r="C9" s="1389" t="s">
        <v>92</v>
      </c>
      <c r="D9" s="1390"/>
      <c r="E9" s="1390"/>
      <c r="F9" s="1390"/>
      <c r="G9" s="1390"/>
      <c r="H9" s="1390"/>
      <c r="I9" s="1390"/>
      <c r="J9" s="1390"/>
      <c r="K9" s="1390"/>
      <c r="L9" s="1390"/>
      <c r="M9" s="1390"/>
      <c r="N9" s="1390"/>
      <c r="O9" s="1390"/>
      <c r="P9" s="139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194"/>
      <c r="E10" s="194"/>
      <c r="F10" s="194"/>
      <c r="G10" s="194"/>
      <c r="H10" s="19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6" t="s">
        <v>33</v>
      </c>
      <c r="E11" s="256" t="s">
        <v>34</v>
      </c>
      <c r="F11" s="256" t="s">
        <v>35</v>
      </c>
      <c r="G11" s="256" t="s">
        <v>36</v>
      </c>
      <c r="H11" s="256"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48" customHeight="1">
      <c r="C12" s="151" t="s">
        <v>959</v>
      </c>
      <c r="D12" s="149">
        <v>15</v>
      </c>
      <c r="E12" s="149">
        <v>15</v>
      </c>
      <c r="F12" s="149">
        <v>15</v>
      </c>
      <c r="G12" s="149">
        <v>15</v>
      </c>
      <c r="H12" s="149"/>
      <c r="I12" s="150"/>
      <c r="J12" s="149"/>
      <c r="K12" s="149"/>
      <c r="L12" s="149"/>
      <c r="M12" s="149"/>
      <c r="N12" s="149"/>
      <c r="O12" s="82"/>
      <c r="P12" s="260">
        <f>SUM(D12:O12)</f>
        <v>60</v>
      </c>
      <c r="R12" s="78"/>
      <c r="S12" s="83"/>
      <c r="T12" s="78"/>
      <c r="U12" s="78"/>
      <c r="V12" s="78"/>
      <c r="W12" s="78"/>
      <c r="X12" s="78"/>
      <c r="Y12" s="78"/>
      <c r="Z12" s="78"/>
      <c r="AA12" s="78"/>
      <c r="AB12" s="78"/>
      <c r="AC12" s="78"/>
      <c r="AD12" s="78"/>
      <c r="AE12" s="78"/>
      <c r="AF12" s="78"/>
      <c r="AG12" s="78"/>
      <c r="AH12" s="78"/>
      <c r="AI12" s="78"/>
      <c r="AJ12" s="78"/>
      <c r="AK12" s="78"/>
    </row>
    <row r="13" spans="2:37" s="77" customFormat="1" ht="29.25" customHeight="1">
      <c r="C13" s="151" t="s">
        <v>960</v>
      </c>
      <c r="D13" s="149">
        <v>15</v>
      </c>
      <c r="E13" s="149">
        <v>15</v>
      </c>
      <c r="F13" s="149">
        <v>15</v>
      </c>
      <c r="G13" s="149">
        <v>15</v>
      </c>
      <c r="H13" s="149"/>
      <c r="I13" s="150"/>
      <c r="J13" s="149"/>
      <c r="K13" s="149"/>
      <c r="L13" s="149"/>
      <c r="M13" s="149"/>
      <c r="N13" s="149"/>
      <c r="O13" s="82"/>
      <c r="P13" s="260">
        <f>SUM(D13:O13)</f>
        <v>60</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153">
        <f>D12/D13</f>
        <v>1</v>
      </c>
      <c r="E14" s="153">
        <f t="shared" ref="E14:O14" si="0">E12/E13</f>
        <v>1</v>
      </c>
      <c r="F14" s="153">
        <f t="shared" si="0"/>
        <v>1</v>
      </c>
      <c r="G14" s="153">
        <f>G12/G13</f>
        <v>1</v>
      </c>
      <c r="H14" s="153" t="e">
        <f>H12/H13</f>
        <v>#DIV/0!</v>
      </c>
      <c r="I14" s="153" t="e">
        <f t="shared" si="0"/>
        <v>#DIV/0!</v>
      </c>
      <c r="J14" s="153" t="e">
        <f t="shared" si="0"/>
        <v>#DIV/0!</v>
      </c>
      <c r="K14" s="153" t="e">
        <f t="shared" si="0"/>
        <v>#DIV/0!</v>
      </c>
      <c r="L14" s="153" t="e">
        <f t="shared" si="0"/>
        <v>#DIV/0!</v>
      </c>
      <c r="M14" s="153" t="e">
        <f t="shared" si="0"/>
        <v>#DIV/0!</v>
      </c>
      <c r="N14" s="153" t="e">
        <f t="shared" si="0"/>
        <v>#DIV/0!</v>
      </c>
      <c r="O14" s="153" t="e">
        <f t="shared" si="0"/>
        <v>#DIV/0!</v>
      </c>
      <c r="P14" s="255">
        <v>1</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153">
        <v>1</v>
      </c>
      <c r="E15" s="153">
        <v>1</v>
      </c>
      <c r="F15" s="153">
        <v>1</v>
      </c>
      <c r="G15" s="153">
        <v>1</v>
      </c>
      <c r="H15" s="153">
        <v>1</v>
      </c>
      <c r="I15" s="153">
        <v>1</v>
      </c>
      <c r="J15" s="153">
        <v>1</v>
      </c>
      <c r="K15" s="153">
        <v>1</v>
      </c>
      <c r="L15" s="153">
        <v>1</v>
      </c>
      <c r="M15" s="153">
        <v>1</v>
      </c>
      <c r="N15" s="153">
        <v>1</v>
      </c>
      <c r="O15" s="153">
        <v>1</v>
      </c>
      <c r="P15" s="255">
        <v>1</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5"/>
      <c r="E16" s="85"/>
      <c r="F16" s="85"/>
      <c r="G16" s="85"/>
      <c r="H16" s="85"/>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935"/>
      <c r="G33" s="935"/>
      <c r="H33" s="935"/>
      <c r="I33" s="76"/>
      <c r="J33" s="76"/>
      <c r="K33" s="76"/>
      <c r="L33" s="76"/>
      <c r="M33" s="76"/>
      <c r="N33" s="76"/>
      <c r="O33" s="76"/>
      <c r="P33" s="76"/>
      <c r="Q33" s="76"/>
    </row>
  </sheetData>
  <mergeCells count="5">
    <mergeCell ref="N3:P6"/>
    <mergeCell ref="C9:P9"/>
    <mergeCell ref="F33:H33"/>
    <mergeCell ref="E3:M6"/>
    <mergeCell ref="C3:D6"/>
  </mergeCells>
  <printOptions horizontalCentered="1"/>
  <pageMargins left="0.31496062992125984" right="0.31496062992125984" top="0.74803149606299213" bottom="0.35433070866141736" header="0.31496062992125984" footer="0.31496062992125984"/>
  <pageSetup scale="4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0125B-D9D6-4AE7-9D1B-5259BC2C4EBB}">
  <sheetPr codeName="Hoja19">
    <tabColor theme="0" tint="-0.249977111117893"/>
  </sheetPr>
  <dimension ref="B2:I24"/>
  <sheetViews>
    <sheetView workbookViewId="0"/>
  </sheetViews>
  <sheetFormatPr baseColWidth="10" defaultColWidth="10.7109375" defaultRowHeight="15"/>
  <cols>
    <col min="9" max="9" width="11.42578125" customWidth="1"/>
  </cols>
  <sheetData>
    <row r="2" spans="2:3">
      <c r="B2" t="s">
        <v>82</v>
      </c>
      <c r="C2" t="s">
        <v>83</v>
      </c>
    </row>
    <row r="3" spans="2:3">
      <c r="B3" s="74">
        <v>0.1</v>
      </c>
      <c r="C3">
        <v>1</v>
      </c>
    </row>
    <row r="4" spans="2:3">
      <c r="B4" s="74">
        <v>0.2</v>
      </c>
      <c r="C4">
        <v>1</v>
      </c>
    </row>
    <row r="5" spans="2:3">
      <c r="B5" s="74">
        <v>0.3</v>
      </c>
      <c r="C5">
        <v>1</v>
      </c>
    </row>
    <row r="6" spans="2:3">
      <c r="B6" s="74">
        <v>0.4</v>
      </c>
      <c r="C6">
        <v>1</v>
      </c>
    </row>
    <row r="7" spans="2:3">
      <c r="B7" s="74">
        <v>0.5</v>
      </c>
      <c r="C7">
        <v>1</v>
      </c>
    </row>
    <row r="8" spans="2:3">
      <c r="B8" s="74">
        <v>0.6</v>
      </c>
      <c r="C8">
        <v>1</v>
      </c>
    </row>
    <row r="9" spans="2:3">
      <c r="B9" s="74">
        <v>0.7</v>
      </c>
      <c r="C9">
        <v>1</v>
      </c>
    </row>
    <row r="10" spans="2:3">
      <c r="B10" s="74">
        <v>0.8</v>
      </c>
      <c r="C10">
        <v>1</v>
      </c>
    </row>
    <row r="11" spans="2:3">
      <c r="B11" s="74">
        <v>0.9</v>
      </c>
      <c r="C11">
        <v>1</v>
      </c>
    </row>
    <row r="12" spans="2:3">
      <c r="B12" s="74">
        <v>1</v>
      </c>
      <c r="C12">
        <v>9</v>
      </c>
    </row>
    <row r="16" spans="2:3">
      <c r="B16" t="s">
        <v>84</v>
      </c>
      <c r="C16">
        <f>G24*3.1416</f>
        <v>0.98559999999999992</v>
      </c>
    </row>
    <row r="18" spans="2:9">
      <c r="B18" t="s">
        <v>85</v>
      </c>
      <c r="C18" t="s">
        <v>86</v>
      </c>
      <c r="D18" t="s">
        <v>87</v>
      </c>
    </row>
    <row r="19" spans="2:9">
      <c r="B19" t="s">
        <v>88</v>
      </c>
      <c r="C19">
        <v>0</v>
      </c>
      <c r="D19">
        <v>0</v>
      </c>
    </row>
    <row r="20" spans="2:9">
      <c r="B20" t="s">
        <v>89</v>
      </c>
      <c r="C20">
        <f>COS(C16)*-1</f>
        <v>-0.55236305170882039</v>
      </c>
      <c r="D20">
        <f>SIN(C16)</f>
        <v>0.83360365828547023</v>
      </c>
    </row>
    <row r="24" spans="2:9">
      <c r="F24" t="s">
        <v>90</v>
      </c>
      <c r="G24" s="74">
        <f t="array" ref="G24:I24">'PGR Gestión de la Velocidad'!CK29:CM29</f>
        <v>0.31372549019607843</v>
      </c>
      <c r="H24">
        <v>0</v>
      </c>
      <c r="I24" s="4">
        <v>0</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A013F-69D9-4BB6-B517-9C68B929B4AB}">
  <sheetPr codeName="Hoja11">
    <tabColor theme="9" tint="0.39997558519241921"/>
  </sheetPr>
  <dimension ref="B1:AC50"/>
  <sheetViews>
    <sheetView showGridLines="0" zoomScale="70" zoomScaleNormal="70" workbookViewId="0">
      <selection activeCell="F2" sqref="F2:AA5"/>
    </sheetView>
  </sheetViews>
  <sheetFormatPr baseColWidth="10" defaultColWidth="11.42578125" defaultRowHeight="15"/>
  <cols>
    <col min="1" max="1" width="1.140625" style="1" customWidth="1"/>
    <col min="2" max="3" width="11.42578125" style="1"/>
    <col min="4" max="4" width="14.42578125" style="1" customWidth="1"/>
    <col min="5" max="21" width="11.42578125" style="1"/>
    <col min="22" max="22" width="12.140625" style="1" customWidth="1"/>
    <col min="23" max="23" width="23.42578125" style="1" customWidth="1"/>
    <col min="24" max="25" width="11.42578125" style="1"/>
    <col min="26" max="26" width="8.42578125" style="1" customWidth="1"/>
    <col min="27" max="27" width="1.7109375" style="1" customWidth="1"/>
    <col min="28" max="28" width="15.42578125" style="1" customWidth="1"/>
    <col min="29" max="29" width="32.42578125" style="1" customWidth="1"/>
    <col min="30" max="16384" width="11.42578125" style="1"/>
  </cols>
  <sheetData>
    <row r="1" spans="2:29" ht="15" customHeight="1" thickBot="1"/>
    <row r="2" spans="2:29" s="154" customFormat="1" ht="30.75" customHeight="1">
      <c r="B2" s="729" t="s">
        <v>1091</v>
      </c>
      <c r="C2" s="970"/>
      <c r="D2" s="970"/>
      <c r="E2" s="971"/>
      <c r="F2" s="1075" t="s">
        <v>961</v>
      </c>
      <c r="G2" s="1076"/>
      <c r="H2" s="1076"/>
      <c r="I2" s="1076"/>
      <c r="J2" s="1076"/>
      <c r="K2" s="1076"/>
      <c r="L2" s="1076"/>
      <c r="M2" s="1076"/>
      <c r="N2" s="1076"/>
      <c r="O2" s="1076"/>
      <c r="P2" s="1076"/>
      <c r="Q2" s="1076"/>
      <c r="R2" s="1076"/>
      <c r="S2" s="1076"/>
      <c r="T2" s="1076"/>
      <c r="U2" s="1076"/>
      <c r="V2" s="1076"/>
      <c r="W2" s="1076"/>
      <c r="X2" s="1076"/>
      <c r="Y2" s="1076"/>
      <c r="Z2" s="1076"/>
      <c r="AA2" s="1077"/>
      <c r="AB2" s="737"/>
      <c r="AC2" s="731"/>
    </row>
    <row r="3" spans="2:29" s="154" customFormat="1" ht="30.75" customHeight="1">
      <c r="B3" s="972"/>
      <c r="C3" s="973"/>
      <c r="D3" s="973"/>
      <c r="E3" s="974"/>
      <c r="F3" s="1410"/>
      <c r="G3" s="1411"/>
      <c r="H3" s="1411"/>
      <c r="I3" s="1411"/>
      <c r="J3" s="1411"/>
      <c r="K3" s="1411"/>
      <c r="L3" s="1411"/>
      <c r="M3" s="1411"/>
      <c r="N3" s="1411"/>
      <c r="O3" s="1411"/>
      <c r="P3" s="1411"/>
      <c r="Q3" s="1411"/>
      <c r="R3" s="1411"/>
      <c r="S3" s="1411"/>
      <c r="T3" s="1411"/>
      <c r="U3" s="1411"/>
      <c r="V3" s="1411"/>
      <c r="W3" s="1411"/>
      <c r="X3" s="1411"/>
      <c r="Y3" s="1411"/>
      <c r="Z3" s="1411"/>
      <c r="AA3" s="1412"/>
      <c r="AB3" s="732"/>
      <c r="AC3" s="733"/>
    </row>
    <row r="4" spans="2:29" s="154" customFormat="1" ht="30.75" customHeight="1">
      <c r="B4" s="972"/>
      <c r="C4" s="973"/>
      <c r="D4" s="973"/>
      <c r="E4" s="974"/>
      <c r="F4" s="1410"/>
      <c r="G4" s="1411"/>
      <c r="H4" s="1411"/>
      <c r="I4" s="1411"/>
      <c r="J4" s="1411"/>
      <c r="K4" s="1411"/>
      <c r="L4" s="1411"/>
      <c r="M4" s="1411"/>
      <c r="N4" s="1411"/>
      <c r="O4" s="1411"/>
      <c r="P4" s="1411"/>
      <c r="Q4" s="1411"/>
      <c r="R4" s="1411"/>
      <c r="S4" s="1411"/>
      <c r="T4" s="1411"/>
      <c r="U4" s="1411"/>
      <c r="V4" s="1411"/>
      <c r="W4" s="1411"/>
      <c r="X4" s="1411"/>
      <c r="Y4" s="1411"/>
      <c r="Z4" s="1411"/>
      <c r="AA4" s="1412"/>
      <c r="AB4" s="732"/>
      <c r="AC4" s="733"/>
    </row>
    <row r="5" spans="2:29" s="155" customFormat="1" ht="30.75" customHeight="1" thickBot="1">
      <c r="B5" s="975"/>
      <c r="C5" s="976"/>
      <c r="D5" s="976"/>
      <c r="E5" s="977"/>
      <c r="F5" s="1078"/>
      <c r="G5" s="1079"/>
      <c r="H5" s="1079"/>
      <c r="I5" s="1079"/>
      <c r="J5" s="1079"/>
      <c r="K5" s="1079"/>
      <c r="L5" s="1079"/>
      <c r="M5" s="1079"/>
      <c r="N5" s="1079"/>
      <c r="O5" s="1079"/>
      <c r="P5" s="1079"/>
      <c r="Q5" s="1079"/>
      <c r="R5" s="1079"/>
      <c r="S5" s="1079"/>
      <c r="T5" s="1079"/>
      <c r="U5" s="1079"/>
      <c r="V5" s="1079"/>
      <c r="W5" s="1079"/>
      <c r="X5" s="1079"/>
      <c r="Y5" s="1079"/>
      <c r="Z5" s="1079"/>
      <c r="AA5" s="1080"/>
      <c r="AB5" s="734"/>
      <c r="AC5" s="736"/>
    </row>
    <row r="6" spans="2:29" ht="18" customHeight="1"/>
    <row r="7" spans="2:29" ht="17.25" customHeight="1"/>
    <row r="50" ht="7.5" customHeight="1"/>
  </sheetData>
  <mergeCells count="3">
    <mergeCell ref="B2:E5"/>
    <mergeCell ref="AB2:AC5"/>
    <mergeCell ref="F2:AA5"/>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2D0DF-38AE-4DF2-AEB0-2F5D0159599A}">
  <sheetPr codeName="Hoja12">
    <tabColor theme="9" tint="0.39997558519241921"/>
    <pageSetUpPr fitToPage="1"/>
  </sheetPr>
  <dimension ref="A1:CN132"/>
  <sheetViews>
    <sheetView showGridLines="0" view="pageBreakPreview" zoomScale="50" zoomScaleNormal="50" zoomScaleSheetLayoutView="50" zoomScalePageLayoutView="10" workbookViewId="0">
      <selection activeCell="C3" sqref="C3:F6"/>
    </sheetView>
  </sheetViews>
  <sheetFormatPr baseColWidth="10" defaultColWidth="10.7109375" defaultRowHeight="12.75"/>
  <cols>
    <col min="1" max="1" width="1.140625" style="18" customWidth="1"/>
    <col min="2" max="2" width="1.85546875" style="14" customWidth="1"/>
    <col min="3" max="3" width="1.140625" style="18" customWidth="1"/>
    <col min="4" max="4" width="42.42578125" style="18" customWidth="1"/>
    <col min="5" max="5" width="31" style="18" customWidth="1"/>
    <col min="6" max="6" width="12" style="18" customWidth="1"/>
    <col min="7" max="7" width="28" style="18" customWidth="1"/>
    <col min="8" max="8" width="32.42578125" style="18" customWidth="1"/>
    <col min="9" max="9" width="27.7109375" style="18" customWidth="1"/>
    <col min="10" max="10" width="29.85546875" style="18" customWidth="1"/>
    <col min="11" max="11" width="20.140625" style="18" customWidth="1"/>
    <col min="12" max="12" width="21" style="18" customWidth="1"/>
    <col min="13" max="13" width="19.28515625" style="18" customWidth="1"/>
    <col min="14" max="14" width="1.28515625" style="18" customWidth="1"/>
    <col min="15" max="15" width="14.42578125" style="18" customWidth="1"/>
    <col min="16" max="49" width="5" style="20" customWidth="1"/>
    <col min="50" max="50" width="5.42578125" style="20" customWidth="1"/>
    <col min="51" max="51" width="6.42578125" style="20" customWidth="1"/>
    <col min="52" max="63" width="5" style="20" customWidth="1"/>
    <col min="64" max="64" width="1" style="14" customWidth="1"/>
    <col min="65" max="262" width="10.7109375" style="18"/>
    <col min="263" max="263" width="23.140625" style="18" customWidth="1"/>
    <col min="264" max="264" width="12.42578125" style="18" customWidth="1"/>
    <col min="265" max="265" width="43.85546875" style="18" customWidth="1"/>
    <col min="266" max="266" width="27.42578125" style="18" customWidth="1"/>
    <col min="267" max="267" width="3.28515625" style="18" customWidth="1"/>
    <col min="268" max="315" width="4.7109375" style="18" customWidth="1"/>
    <col min="316" max="316" width="19.42578125" style="18" customWidth="1"/>
    <col min="317" max="518" width="10.7109375" style="18"/>
    <col min="519" max="519" width="23.140625" style="18" customWidth="1"/>
    <col min="520" max="520" width="12.42578125" style="18" customWidth="1"/>
    <col min="521" max="521" width="43.85546875" style="18" customWidth="1"/>
    <col min="522" max="522" width="27.42578125" style="18" customWidth="1"/>
    <col min="523" max="523" width="3.28515625" style="18" customWidth="1"/>
    <col min="524" max="571" width="4.7109375" style="18" customWidth="1"/>
    <col min="572" max="572" width="19.42578125" style="18" customWidth="1"/>
    <col min="573" max="774" width="10.7109375" style="18"/>
    <col min="775" max="775" width="23.140625" style="18" customWidth="1"/>
    <col min="776" max="776" width="12.42578125" style="18" customWidth="1"/>
    <col min="777" max="777" width="43.85546875" style="18" customWidth="1"/>
    <col min="778" max="778" width="27.42578125" style="18" customWidth="1"/>
    <col min="779" max="779" width="3.28515625" style="18" customWidth="1"/>
    <col min="780" max="827" width="4.7109375" style="18" customWidth="1"/>
    <col min="828" max="828" width="19.42578125" style="18" customWidth="1"/>
    <col min="829" max="1030" width="10.7109375" style="18"/>
    <col min="1031" max="1031" width="23.140625" style="18" customWidth="1"/>
    <col min="1032" max="1032" width="12.42578125" style="18" customWidth="1"/>
    <col min="1033" max="1033" width="43.85546875" style="18" customWidth="1"/>
    <col min="1034" max="1034" width="27.42578125" style="18" customWidth="1"/>
    <col min="1035" max="1035" width="3.28515625" style="18" customWidth="1"/>
    <col min="1036" max="1083" width="4.7109375" style="18" customWidth="1"/>
    <col min="1084" max="1084" width="19.42578125" style="18" customWidth="1"/>
    <col min="1085" max="1286" width="10.7109375" style="18"/>
    <col min="1287" max="1287" width="23.140625" style="18" customWidth="1"/>
    <col min="1288" max="1288" width="12.42578125" style="18" customWidth="1"/>
    <col min="1289" max="1289" width="43.85546875" style="18" customWidth="1"/>
    <col min="1290" max="1290" width="27.42578125" style="18" customWidth="1"/>
    <col min="1291" max="1291" width="3.28515625" style="18" customWidth="1"/>
    <col min="1292" max="1339" width="4.7109375" style="18" customWidth="1"/>
    <col min="1340" max="1340" width="19.42578125" style="18" customWidth="1"/>
    <col min="1341" max="1542" width="10.7109375" style="18"/>
    <col min="1543" max="1543" width="23.140625" style="18" customWidth="1"/>
    <col min="1544" max="1544" width="12.42578125" style="18" customWidth="1"/>
    <col min="1545" max="1545" width="43.85546875" style="18" customWidth="1"/>
    <col min="1546" max="1546" width="27.42578125" style="18" customWidth="1"/>
    <col min="1547" max="1547" width="3.28515625" style="18" customWidth="1"/>
    <col min="1548" max="1595" width="4.7109375" style="18" customWidth="1"/>
    <col min="1596" max="1596" width="19.42578125" style="18" customWidth="1"/>
    <col min="1597" max="1798" width="10.7109375" style="18"/>
    <col min="1799" max="1799" width="23.140625" style="18" customWidth="1"/>
    <col min="1800" max="1800" width="12.42578125" style="18" customWidth="1"/>
    <col min="1801" max="1801" width="43.85546875" style="18" customWidth="1"/>
    <col min="1802" max="1802" width="27.42578125" style="18" customWidth="1"/>
    <col min="1803" max="1803" width="3.28515625" style="18" customWidth="1"/>
    <col min="1804" max="1851" width="4.7109375" style="18" customWidth="1"/>
    <col min="1852" max="1852" width="19.42578125" style="18" customWidth="1"/>
    <col min="1853" max="2054" width="10.7109375" style="18"/>
    <col min="2055" max="2055" width="23.140625" style="18" customWidth="1"/>
    <col min="2056" max="2056" width="12.42578125" style="18" customWidth="1"/>
    <col min="2057" max="2057" width="43.85546875" style="18" customWidth="1"/>
    <col min="2058" max="2058" width="27.42578125" style="18" customWidth="1"/>
    <col min="2059" max="2059" width="3.28515625" style="18" customWidth="1"/>
    <col min="2060" max="2107" width="4.7109375" style="18" customWidth="1"/>
    <col min="2108" max="2108" width="19.42578125" style="18" customWidth="1"/>
    <col min="2109" max="2310" width="10.7109375" style="18"/>
    <col min="2311" max="2311" width="23.140625" style="18" customWidth="1"/>
    <col min="2312" max="2312" width="12.42578125" style="18" customWidth="1"/>
    <col min="2313" max="2313" width="43.85546875" style="18" customWidth="1"/>
    <col min="2314" max="2314" width="27.42578125" style="18" customWidth="1"/>
    <col min="2315" max="2315" width="3.28515625" style="18" customWidth="1"/>
    <col min="2316" max="2363" width="4.7109375" style="18" customWidth="1"/>
    <col min="2364" max="2364" width="19.42578125" style="18" customWidth="1"/>
    <col min="2365" max="2566" width="10.7109375" style="18"/>
    <col min="2567" max="2567" width="23.140625" style="18" customWidth="1"/>
    <col min="2568" max="2568" width="12.42578125" style="18" customWidth="1"/>
    <col min="2569" max="2569" width="43.85546875" style="18" customWidth="1"/>
    <col min="2570" max="2570" width="27.42578125" style="18" customWidth="1"/>
    <col min="2571" max="2571" width="3.28515625" style="18" customWidth="1"/>
    <col min="2572" max="2619" width="4.7109375" style="18" customWidth="1"/>
    <col min="2620" max="2620" width="19.42578125" style="18" customWidth="1"/>
    <col min="2621" max="2822" width="10.7109375" style="18"/>
    <col min="2823" max="2823" width="23.140625" style="18" customWidth="1"/>
    <col min="2824" max="2824" width="12.42578125" style="18" customWidth="1"/>
    <col min="2825" max="2825" width="43.85546875" style="18" customWidth="1"/>
    <col min="2826" max="2826" width="27.42578125" style="18" customWidth="1"/>
    <col min="2827" max="2827" width="3.28515625" style="18" customWidth="1"/>
    <col min="2828" max="2875" width="4.7109375" style="18" customWidth="1"/>
    <col min="2876" max="2876" width="19.42578125" style="18" customWidth="1"/>
    <col min="2877" max="3078" width="10.7109375" style="18"/>
    <col min="3079" max="3079" width="23.140625" style="18" customWidth="1"/>
    <col min="3080" max="3080" width="12.42578125" style="18" customWidth="1"/>
    <col min="3081" max="3081" width="43.85546875" style="18" customWidth="1"/>
    <col min="3082" max="3082" width="27.42578125" style="18" customWidth="1"/>
    <col min="3083" max="3083" width="3.28515625" style="18" customWidth="1"/>
    <col min="3084" max="3131" width="4.7109375" style="18" customWidth="1"/>
    <col min="3132" max="3132" width="19.42578125" style="18" customWidth="1"/>
    <col min="3133" max="3334" width="10.7109375" style="18"/>
    <col min="3335" max="3335" width="23.140625" style="18" customWidth="1"/>
    <col min="3336" max="3336" width="12.42578125" style="18" customWidth="1"/>
    <col min="3337" max="3337" width="43.85546875" style="18" customWidth="1"/>
    <col min="3338" max="3338" width="27.42578125" style="18" customWidth="1"/>
    <col min="3339" max="3339" width="3.28515625" style="18" customWidth="1"/>
    <col min="3340" max="3387" width="4.7109375" style="18" customWidth="1"/>
    <col min="3388" max="3388" width="19.42578125" style="18" customWidth="1"/>
    <col min="3389" max="3590" width="10.7109375" style="18"/>
    <col min="3591" max="3591" width="23.140625" style="18" customWidth="1"/>
    <col min="3592" max="3592" width="12.42578125" style="18" customWidth="1"/>
    <col min="3593" max="3593" width="43.85546875" style="18" customWidth="1"/>
    <col min="3594" max="3594" width="27.42578125" style="18" customWidth="1"/>
    <col min="3595" max="3595" width="3.28515625" style="18" customWidth="1"/>
    <col min="3596" max="3643" width="4.7109375" style="18" customWidth="1"/>
    <col min="3644" max="3644" width="19.42578125" style="18" customWidth="1"/>
    <col min="3645" max="3846" width="10.7109375" style="18"/>
    <col min="3847" max="3847" width="23.140625" style="18" customWidth="1"/>
    <col min="3848" max="3848" width="12.42578125" style="18" customWidth="1"/>
    <col min="3849" max="3849" width="43.85546875" style="18" customWidth="1"/>
    <col min="3850" max="3850" width="27.42578125" style="18" customWidth="1"/>
    <col min="3851" max="3851" width="3.28515625" style="18" customWidth="1"/>
    <col min="3852" max="3899" width="4.7109375" style="18" customWidth="1"/>
    <col min="3900" max="3900" width="19.42578125" style="18" customWidth="1"/>
    <col min="3901" max="4102" width="10.7109375" style="18"/>
    <col min="4103" max="4103" width="23.140625" style="18" customWidth="1"/>
    <col min="4104" max="4104" width="12.42578125" style="18" customWidth="1"/>
    <col min="4105" max="4105" width="43.85546875" style="18" customWidth="1"/>
    <col min="4106" max="4106" width="27.42578125" style="18" customWidth="1"/>
    <col min="4107" max="4107" width="3.28515625" style="18" customWidth="1"/>
    <col min="4108" max="4155" width="4.7109375" style="18" customWidth="1"/>
    <col min="4156" max="4156" width="19.42578125" style="18" customWidth="1"/>
    <col min="4157" max="4358" width="10.7109375" style="18"/>
    <col min="4359" max="4359" width="23.140625" style="18" customWidth="1"/>
    <col min="4360" max="4360" width="12.42578125" style="18" customWidth="1"/>
    <col min="4361" max="4361" width="43.85546875" style="18" customWidth="1"/>
    <col min="4362" max="4362" width="27.42578125" style="18" customWidth="1"/>
    <col min="4363" max="4363" width="3.28515625" style="18" customWidth="1"/>
    <col min="4364" max="4411" width="4.7109375" style="18" customWidth="1"/>
    <col min="4412" max="4412" width="19.42578125" style="18" customWidth="1"/>
    <col min="4413" max="4614" width="10.7109375" style="18"/>
    <col min="4615" max="4615" width="23.140625" style="18" customWidth="1"/>
    <col min="4616" max="4616" width="12.42578125" style="18" customWidth="1"/>
    <col min="4617" max="4617" width="43.85546875" style="18" customWidth="1"/>
    <col min="4618" max="4618" width="27.42578125" style="18" customWidth="1"/>
    <col min="4619" max="4619" width="3.28515625" style="18" customWidth="1"/>
    <col min="4620" max="4667" width="4.7109375" style="18" customWidth="1"/>
    <col min="4668" max="4668" width="19.42578125" style="18" customWidth="1"/>
    <col min="4669" max="4870" width="10.7109375" style="18"/>
    <col min="4871" max="4871" width="23.140625" style="18" customWidth="1"/>
    <col min="4872" max="4872" width="12.42578125" style="18" customWidth="1"/>
    <col min="4873" max="4873" width="43.85546875" style="18" customWidth="1"/>
    <col min="4874" max="4874" width="27.42578125" style="18" customWidth="1"/>
    <col min="4875" max="4875" width="3.28515625" style="18" customWidth="1"/>
    <col min="4876" max="4923" width="4.7109375" style="18" customWidth="1"/>
    <col min="4924" max="4924" width="19.42578125" style="18" customWidth="1"/>
    <col min="4925" max="5126" width="10.7109375" style="18"/>
    <col min="5127" max="5127" width="23.140625" style="18" customWidth="1"/>
    <col min="5128" max="5128" width="12.42578125" style="18" customWidth="1"/>
    <col min="5129" max="5129" width="43.85546875" style="18" customWidth="1"/>
    <col min="5130" max="5130" width="27.42578125" style="18" customWidth="1"/>
    <col min="5131" max="5131" width="3.28515625" style="18" customWidth="1"/>
    <col min="5132" max="5179" width="4.7109375" style="18" customWidth="1"/>
    <col min="5180" max="5180" width="19.42578125" style="18" customWidth="1"/>
    <col min="5181" max="5382" width="10.7109375" style="18"/>
    <col min="5383" max="5383" width="23.140625" style="18" customWidth="1"/>
    <col min="5384" max="5384" width="12.42578125" style="18" customWidth="1"/>
    <col min="5385" max="5385" width="43.85546875" style="18" customWidth="1"/>
    <col min="5386" max="5386" width="27.42578125" style="18" customWidth="1"/>
    <col min="5387" max="5387" width="3.28515625" style="18" customWidth="1"/>
    <col min="5388" max="5435" width="4.7109375" style="18" customWidth="1"/>
    <col min="5436" max="5436" width="19.42578125" style="18" customWidth="1"/>
    <col min="5437" max="5638" width="10.7109375" style="18"/>
    <col min="5639" max="5639" width="23.140625" style="18" customWidth="1"/>
    <col min="5640" max="5640" width="12.42578125" style="18" customWidth="1"/>
    <col min="5641" max="5641" width="43.85546875" style="18" customWidth="1"/>
    <col min="5642" max="5642" width="27.42578125" style="18" customWidth="1"/>
    <col min="5643" max="5643" width="3.28515625" style="18" customWidth="1"/>
    <col min="5644" max="5691" width="4.7109375" style="18" customWidth="1"/>
    <col min="5692" max="5692" width="19.42578125" style="18" customWidth="1"/>
    <col min="5693" max="5894" width="10.7109375" style="18"/>
    <col min="5895" max="5895" width="23.140625" style="18" customWidth="1"/>
    <col min="5896" max="5896" width="12.42578125" style="18" customWidth="1"/>
    <col min="5897" max="5897" width="43.85546875" style="18" customWidth="1"/>
    <col min="5898" max="5898" width="27.42578125" style="18" customWidth="1"/>
    <col min="5899" max="5899" width="3.28515625" style="18" customWidth="1"/>
    <col min="5900" max="5947" width="4.7109375" style="18" customWidth="1"/>
    <col min="5948" max="5948" width="19.42578125" style="18" customWidth="1"/>
    <col min="5949" max="6150" width="10.7109375" style="18"/>
    <col min="6151" max="6151" width="23.140625" style="18" customWidth="1"/>
    <col min="6152" max="6152" width="12.42578125" style="18" customWidth="1"/>
    <col min="6153" max="6153" width="43.85546875" style="18" customWidth="1"/>
    <col min="6154" max="6154" width="27.42578125" style="18" customWidth="1"/>
    <col min="6155" max="6155" width="3.28515625" style="18" customWidth="1"/>
    <col min="6156" max="6203" width="4.7109375" style="18" customWidth="1"/>
    <col min="6204" max="6204" width="19.42578125" style="18" customWidth="1"/>
    <col min="6205" max="6406" width="10.7109375" style="18"/>
    <col min="6407" max="6407" width="23.140625" style="18" customWidth="1"/>
    <col min="6408" max="6408" width="12.42578125" style="18" customWidth="1"/>
    <col min="6409" max="6409" width="43.85546875" style="18" customWidth="1"/>
    <col min="6410" max="6410" width="27.42578125" style="18" customWidth="1"/>
    <col min="6411" max="6411" width="3.28515625" style="18" customWidth="1"/>
    <col min="6412" max="6459" width="4.7109375" style="18" customWidth="1"/>
    <col min="6460" max="6460" width="19.42578125" style="18" customWidth="1"/>
    <col min="6461" max="6662" width="10.7109375" style="18"/>
    <col min="6663" max="6663" width="23.140625" style="18" customWidth="1"/>
    <col min="6664" max="6664" width="12.42578125" style="18" customWidth="1"/>
    <col min="6665" max="6665" width="43.85546875" style="18" customWidth="1"/>
    <col min="6666" max="6666" width="27.42578125" style="18" customWidth="1"/>
    <col min="6667" max="6667" width="3.28515625" style="18" customWidth="1"/>
    <col min="6668" max="6715" width="4.7109375" style="18" customWidth="1"/>
    <col min="6716" max="6716" width="19.42578125" style="18" customWidth="1"/>
    <col min="6717" max="6918" width="10.7109375" style="18"/>
    <col min="6919" max="6919" width="23.140625" style="18" customWidth="1"/>
    <col min="6920" max="6920" width="12.42578125" style="18" customWidth="1"/>
    <col min="6921" max="6921" width="43.85546875" style="18" customWidth="1"/>
    <col min="6922" max="6922" width="27.42578125" style="18" customWidth="1"/>
    <col min="6923" max="6923" width="3.28515625" style="18" customWidth="1"/>
    <col min="6924" max="6971" width="4.7109375" style="18" customWidth="1"/>
    <col min="6972" max="6972" width="19.42578125" style="18" customWidth="1"/>
    <col min="6973" max="7174" width="10.7109375" style="18"/>
    <col min="7175" max="7175" width="23.140625" style="18" customWidth="1"/>
    <col min="7176" max="7176" width="12.42578125" style="18" customWidth="1"/>
    <col min="7177" max="7177" width="43.85546875" style="18" customWidth="1"/>
    <col min="7178" max="7178" width="27.42578125" style="18" customWidth="1"/>
    <col min="7179" max="7179" width="3.28515625" style="18" customWidth="1"/>
    <col min="7180" max="7227" width="4.7109375" style="18" customWidth="1"/>
    <col min="7228" max="7228" width="19.42578125" style="18" customWidth="1"/>
    <col min="7229" max="7430" width="10.7109375" style="18"/>
    <col min="7431" max="7431" width="23.140625" style="18" customWidth="1"/>
    <col min="7432" max="7432" width="12.42578125" style="18" customWidth="1"/>
    <col min="7433" max="7433" width="43.85546875" style="18" customWidth="1"/>
    <col min="7434" max="7434" width="27.42578125" style="18" customWidth="1"/>
    <col min="7435" max="7435" width="3.28515625" style="18" customWidth="1"/>
    <col min="7436" max="7483" width="4.7109375" style="18" customWidth="1"/>
    <col min="7484" max="7484" width="19.42578125" style="18" customWidth="1"/>
    <col min="7485" max="7686" width="10.7109375" style="18"/>
    <col min="7687" max="7687" width="23.140625" style="18" customWidth="1"/>
    <col min="7688" max="7688" width="12.42578125" style="18" customWidth="1"/>
    <col min="7689" max="7689" width="43.85546875" style="18" customWidth="1"/>
    <col min="7690" max="7690" width="27.42578125" style="18" customWidth="1"/>
    <col min="7691" max="7691" width="3.28515625" style="18" customWidth="1"/>
    <col min="7692" max="7739" width="4.7109375" style="18" customWidth="1"/>
    <col min="7740" max="7740" width="19.42578125" style="18" customWidth="1"/>
    <col min="7741" max="7942" width="10.7109375" style="18"/>
    <col min="7943" max="7943" width="23.140625" style="18" customWidth="1"/>
    <col min="7944" max="7944" width="12.42578125" style="18" customWidth="1"/>
    <col min="7945" max="7945" width="43.85546875" style="18" customWidth="1"/>
    <col min="7946" max="7946" width="27.42578125" style="18" customWidth="1"/>
    <col min="7947" max="7947" width="3.28515625" style="18" customWidth="1"/>
    <col min="7948" max="7995" width="4.7109375" style="18" customWidth="1"/>
    <col min="7996" max="7996" width="19.42578125" style="18" customWidth="1"/>
    <col min="7997" max="8198" width="10.7109375" style="18"/>
    <col min="8199" max="8199" width="23.140625" style="18" customWidth="1"/>
    <col min="8200" max="8200" width="12.42578125" style="18" customWidth="1"/>
    <col min="8201" max="8201" width="43.85546875" style="18" customWidth="1"/>
    <col min="8202" max="8202" width="27.42578125" style="18" customWidth="1"/>
    <col min="8203" max="8203" width="3.28515625" style="18" customWidth="1"/>
    <col min="8204" max="8251" width="4.7109375" style="18" customWidth="1"/>
    <col min="8252" max="8252" width="19.42578125" style="18" customWidth="1"/>
    <col min="8253" max="8454" width="10.7109375" style="18"/>
    <col min="8455" max="8455" width="23.140625" style="18" customWidth="1"/>
    <col min="8456" max="8456" width="12.42578125" style="18" customWidth="1"/>
    <col min="8457" max="8457" width="43.85546875" style="18" customWidth="1"/>
    <col min="8458" max="8458" width="27.42578125" style="18" customWidth="1"/>
    <col min="8459" max="8459" width="3.28515625" style="18" customWidth="1"/>
    <col min="8460" max="8507" width="4.7109375" style="18" customWidth="1"/>
    <col min="8508" max="8508" width="19.42578125" style="18" customWidth="1"/>
    <col min="8509" max="8710" width="10.7109375" style="18"/>
    <col min="8711" max="8711" width="23.140625" style="18" customWidth="1"/>
    <col min="8712" max="8712" width="12.42578125" style="18" customWidth="1"/>
    <col min="8713" max="8713" width="43.85546875" style="18" customWidth="1"/>
    <col min="8714" max="8714" width="27.42578125" style="18" customWidth="1"/>
    <col min="8715" max="8715" width="3.28515625" style="18" customWidth="1"/>
    <col min="8716" max="8763" width="4.7109375" style="18" customWidth="1"/>
    <col min="8764" max="8764" width="19.42578125" style="18" customWidth="1"/>
    <col min="8765" max="8966" width="10.7109375" style="18"/>
    <col min="8967" max="8967" width="23.140625" style="18" customWidth="1"/>
    <col min="8968" max="8968" width="12.42578125" style="18" customWidth="1"/>
    <col min="8969" max="8969" width="43.85546875" style="18" customWidth="1"/>
    <col min="8970" max="8970" width="27.42578125" style="18" customWidth="1"/>
    <col min="8971" max="8971" width="3.28515625" style="18" customWidth="1"/>
    <col min="8972" max="9019" width="4.7109375" style="18" customWidth="1"/>
    <col min="9020" max="9020" width="19.42578125" style="18" customWidth="1"/>
    <col min="9021" max="9222" width="10.7109375" style="18"/>
    <col min="9223" max="9223" width="23.140625" style="18" customWidth="1"/>
    <col min="9224" max="9224" width="12.42578125" style="18" customWidth="1"/>
    <col min="9225" max="9225" width="43.85546875" style="18" customWidth="1"/>
    <col min="9226" max="9226" width="27.42578125" style="18" customWidth="1"/>
    <col min="9227" max="9227" width="3.28515625" style="18" customWidth="1"/>
    <col min="9228" max="9275" width="4.7109375" style="18" customWidth="1"/>
    <col min="9276" max="9276" width="19.42578125" style="18" customWidth="1"/>
    <col min="9277" max="9478" width="10.7109375" style="18"/>
    <col min="9479" max="9479" width="23.140625" style="18" customWidth="1"/>
    <col min="9480" max="9480" width="12.42578125" style="18" customWidth="1"/>
    <col min="9481" max="9481" width="43.85546875" style="18" customWidth="1"/>
    <col min="9482" max="9482" width="27.42578125" style="18" customWidth="1"/>
    <col min="9483" max="9483" width="3.28515625" style="18" customWidth="1"/>
    <col min="9484" max="9531" width="4.7109375" style="18" customWidth="1"/>
    <col min="9532" max="9532" width="19.42578125" style="18" customWidth="1"/>
    <col min="9533" max="9734" width="10.7109375" style="18"/>
    <col min="9735" max="9735" width="23.140625" style="18" customWidth="1"/>
    <col min="9736" max="9736" width="12.42578125" style="18" customWidth="1"/>
    <col min="9737" max="9737" width="43.85546875" style="18" customWidth="1"/>
    <col min="9738" max="9738" width="27.42578125" style="18" customWidth="1"/>
    <col min="9739" max="9739" width="3.28515625" style="18" customWidth="1"/>
    <col min="9740" max="9787" width="4.7109375" style="18" customWidth="1"/>
    <col min="9788" max="9788" width="19.42578125" style="18" customWidth="1"/>
    <col min="9789" max="9990" width="10.7109375" style="18"/>
    <col min="9991" max="9991" width="23.140625" style="18" customWidth="1"/>
    <col min="9992" max="9992" width="12.42578125" style="18" customWidth="1"/>
    <col min="9993" max="9993" width="43.85546875" style="18" customWidth="1"/>
    <col min="9994" max="9994" width="27.42578125" style="18" customWidth="1"/>
    <col min="9995" max="9995" width="3.28515625" style="18" customWidth="1"/>
    <col min="9996" max="10043" width="4.7109375" style="18" customWidth="1"/>
    <col min="10044" max="10044" width="19.42578125" style="18" customWidth="1"/>
    <col min="10045" max="10246" width="10.7109375" style="18"/>
    <col min="10247" max="10247" width="23.140625" style="18" customWidth="1"/>
    <col min="10248" max="10248" width="12.42578125" style="18" customWidth="1"/>
    <col min="10249" max="10249" width="43.85546875" style="18" customWidth="1"/>
    <col min="10250" max="10250" width="27.42578125" style="18" customWidth="1"/>
    <col min="10251" max="10251" width="3.28515625" style="18" customWidth="1"/>
    <col min="10252" max="10299" width="4.7109375" style="18" customWidth="1"/>
    <col min="10300" max="10300" width="19.42578125" style="18" customWidth="1"/>
    <col min="10301" max="10502" width="10.7109375" style="18"/>
    <col min="10503" max="10503" width="23.140625" style="18" customWidth="1"/>
    <col min="10504" max="10504" width="12.42578125" style="18" customWidth="1"/>
    <col min="10505" max="10505" width="43.85546875" style="18" customWidth="1"/>
    <col min="10506" max="10506" width="27.42578125" style="18" customWidth="1"/>
    <col min="10507" max="10507" width="3.28515625" style="18" customWidth="1"/>
    <col min="10508" max="10555" width="4.7109375" style="18" customWidth="1"/>
    <col min="10556" max="10556" width="19.42578125" style="18" customWidth="1"/>
    <col min="10557" max="10758" width="10.7109375" style="18"/>
    <col min="10759" max="10759" width="23.140625" style="18" customWidth="1"/>
    <col min="10760" max="10760" width="12.42578125" style="18" customWidth="1"/>
    <col min="10761" max="10761" width="43.85546875" style="18" customWidth="1"/>
    <col min="10762" max="10762" width="27.42578125" style="18" customWidth="1"/>
    <col min="10763" max="10763" width="3.28515625" style="18" customWidth="1"/>
    <col min="10764" max="10811" width="4.7109375" style="18" customWidth="1"/>
    <col min="10812" max="10812" width="19.42578125" style="18" customWidth="1"/>
    <col min="10813" max="11014" width="10.7109375" style="18"/>
    <col min="11015" max="11015" width="23.140625" style="18" customWidth="1"/>
    <col min="11016" max="11016" width="12.42578125" style="18" customWidth="1"/>
    <col min="11017" max="11017" width="43.85546875" style="18" customWidth="1"/>
    <col min="11018" max="11018" width="27.42578125" style="18" customWidth="1"/>
    <col min="11019" max="11019" width="3.28515625" style="18" customWidth="1"/>
    <col min="11020" max="11067" width="4.7109375" style="18" customWidth="1"/>
    <col min="11068" max="11068" width="19.42578125" style="18" customWidth="1"/>
    <col min="11069" max="11270" width="10.7109375" style="18"/>
    <col min="11271" max="11271" width="23.140625" style="18" customWidth="1"/>
    <col min="11272" max="11272" width="12.42578125" style="18" customWidth="1"/>
    <col min="11273" max="11273" width="43.85546875" style="18" customWidth="1"/>
    <col min="11274" max="11274" width="27.42578125" style="18" customWidth="1"/>
    <col min="11275" max="11275" width="3.28515625" style="18" customWidth="1"/>
    <col min="11276" max="11323" width="4.7109375" style="18" customWidth="1"/>
    <col min="11324" max="11324" width="19.42578125" style="18" customWidth="1"/>
    <col min="11325" max="11526" width="10.7109375" style="18"/>
    <col min="11527" max="11527" width="23.140625" style="18" customWidth="1"/>
    <col min="11528" max="11528" width="12.42578125" style="18" customWidth="1"/>
    <col min="11529" max="11529" width="43.85546875" style="18" customWidth="1"/>
    <col min="11530" max="11530" width="27.42578125" style="18" customWidth="1"/>
    <col min="11531" max="11531" width="3.28515625" style="18" customWidth="1"/>
    <col min="11532" max="11579" width="4.7109375" style="18" customWidth="1"/>
    <col min="11580" max="11580" width="19.42578125" style="18" customWidth="1"/>
    <col min="11581" max="11782" width="10.7109375" style="18"/>
    <col min="11783" max="11783" width="23.140625" style="18" customWidth="1"/>
    <col min="11784" max="11784" width="12.42578125" style="18" customWidth="1"/>
    <col min="11785" max="11785" width="43.85546875" style="18" customWidth="1"/>
    <col min="11786" max="11786" width="27.42578125" style="18" customWidth="1"/>
    <col min="11787" max="11787" width="3.28515625" style="18" customWidth="1"/>
    <col min="11788" max="11835" width="4.7109375" style="18" customWidth="1"/>
    <col min="11836" max="11836" width="19.42578125" style="18" customWidth="1"/>
    <col min="11837" max="12038" width="10.7109375" style="18"/>
    <col min="12039" max="12039" width="23.140625" style="18" customWidth="1"/>
    <col min="12040" max="12040" width="12.42578125" style="18" customWidth="1"/>
    <col min="12041" max="12041" width="43.85546875" style="18" customWidth="1"/>
    <col min="12042" max="12042" width="27.42578125" style="18" customWidth="1"/>
    <col min="12043" max="12043" width="3.28515625" style="18" customWidth="1"/>
    <col min="12044" max="12091" width="4.7109375" style="18" customWidth="1"/>
    <col min="12092" max="12092" width="19.42578125" style="18" customWidth="1"/>
    <col min="12093" max="12294" width="10.7109375" style="18"/>
    <col min="12295" max="12295" width="23.140625" style="18" customWidth="1"/>
    <col min="12296" max="12296" width="12.42578125" style="18" customWidth="1"/>
    <col min="12297" max="12297" width="43.85546875" style="18" customWidth="1"/>
    <col min="12298" max="12298" width="27.42578125" style="18" customWidth="1"/>
    <col min="12299" max="12299" width="3.28515625" style="18" customWidth="1"/>
    <col min="12300" max="12347" width="4.7109375" style="18" customWidth="1"/>
    <col min="12348" max="12348" width="19.42578125" style="18" customWidth="1"/>
    <col min="12349" max="12550" width="10.7109375" style="18"/>
    <col min="12551" max="12551" width="23.140625" style="18" customWidth="1"/>
    <col min="12552" max="12552" width="12.42578125" style="18" customWidth="1"/>
    <col min="12553" max="12553" width="43.85546875" style="18" customWidth="1"/>
    <col min="12554" max="12554" width="27.42578125" style="18" customWidth="1"/>
    <col min="12555" max="12555" width="3.28515625" style="18" customWidth="1"/>
    <col min="12556" max="12603" width="4.7109375" style="18" customWidth="1"/>
    <col min="12604" max="12604" width="19.42578125" style="18" customWidth="1"/>
    <col min="12605" max="12806" width="10.7109375" style="18"/>
    <col min="12807" max="12807" width="23.140625" style="18" customWidth="1"/>
    <col min="12808" max="12808" width="12.42578125" style="18" customWidth="1"/>
    <col min="12809" max="12809" width="43.85546875" style="18" customWidth="1"/>
    <col min="12810" max="12810" width="27.42578125" style="18" customWidth="1"/>
    <col min="12811" max="12811" width="3.28515625" style="18" customWidth="1"/>
    <col min="12812" max="12859" width="4.7109375" style="18" customWidth="1"/>
    <col min="12860" max="12860" width="19.42578125" style="18" customWidth="1"/>
    <col min="12861" max="13062" width="10.7109375" style="18"/>
    <col min="13063" max="13063" width="23.140625" style="18" customWidth="1"/>
    <col min="13064" max="13064" width="12.42578125" style="18" customWidth="1"/>
    <col min="13065" max="13065" width="43.85546875" style="18" customWidth="1"/>
    <col min="13066" max="13066" width="27.42578125" style="18" customWidth="1"/>
    <col min="13067" max="13067" width="3.28515625" style="18" customWidth="1"/>
    <col min="13068" max="13115" width="4.7109375" style="18" customWidth="1"/>
    <col min="13116" max="13116" width="19.42578125" style="18" customWidth="1"/>
    <col min="13117" max="13318" width="10.7109375" style="18"/>
    <col min="13319" max="13319" width="23.140625" style="18" customWidth="1"/>
    <col min="13320" max="13320" width="12.42578125" style="18" customWidth="1"/>
    <col min="13321" max="13321" width="43.85546875" style="18" customWidth="1"/>
    <col min="13322" max="13322" width="27.42578125" style="18" customWidth="1"/>
    <col min="13323" max="13323" width="3.28515625" style="18" customWidth="1"/>
    <col min="13324" max="13371" width="4.7109375" style="18" customWidth="1"/>
    <col min="13372" max="13372" width="19.42578125" style="18" customWidth="1"/>
    <col min="13373" max="13574" width="10.7109375" style="18"/>
    <col min="13575" max="13575" width="23.140625" style="18" customWidth="1"/>
    <col min="13576" max="13576" width="12.42578125" style="18" customWidth="1"/>
    <col min="13577" max="13577" width="43.85546875" style="18" customWidth="1"/>
    <col min="13578" max="13578" width="27.42578125" style="18" customWidth="1"/>
    <col min="13579" max="13579" width="3.28515625" style="18" customWidth="1"/>
    <col min="13580" max="13627" width="4.7109375" style="18" customWidth="1"/>
    <col min="13628" max="13628" width="19.42578125" style="18" customWidth="1"/>
    <col min="13629" max="13830" width="10.7109375" style="18"/>
    <col min="13831" max="13831" width="23.140625" style="18" customWidth="1"/>
    <col min="13832" max="13832" width="12.42578125" style="18" customWidth="1"/>
    <col min="13833" max="13833" width="43.85546875" style="18" customWidth="1"/>
    <col min="13834" max="13834" width="27.42578125" style="18" customWidth="1"/>
    <col min="13835" max="13835" width="3.28515625" style="18" customWidth="1"/>
    <col min="13836" max="13883" width="4.7109375" style="18" customWidth="1"/>
    <col min="13884" max="13884" width="19.42578125" style="18" customWidth="1"/>
    <col min="13885" max="14086" width="10.7109375" style="18"/>
    <col min="14087" max="14087" width="23.140625" style="18" customWidth="1"/>
    <col min="14088" max="14088" width="12.42578125" style="18" customWidth="1"/>
    <col min="14089" max="14089" width="43.85546875" style="18" customWidth="1"/>
    <col min="14090" max="14090" width="27.42578125" style="18" customWidth="1"/>
    <col min="14091" max="14091" width="3.28515625" style="18" customWidth="1"/>
    <col min="14092" max="14139" width="4.7109375" style="18" customWidth="1"/>
    <col min="14140" max="14140" width="19.42578125" style="18" customWidth="1"/>
    <col min="14141" max="14342" width="10.7109375" style="18"/>
    <col min="14343" max="14343" width="23.140625" style="18" customWidth="1"/>
    <col min="14344" max="14344" width="12.42578125" style="18" customWidth="1"/>
    <col min="14345" max="14345" width="43.85546875" style="18" customWidth="1"/>
    <col min="14346" max="14346" width="27.42578125" style="18" customWidth="1"/>
    <col min="14347" max="14347" width="3.28515625" style="18" customWidth="1"/>
    <col min="14348" max="14395" width="4.7109375" style="18" customWidth="1"/>
    <col min="14396" max="14396" width="19.42578125" style="18" customWidth="1"/>
    <col min="14397" max="14598" width="10.7109375" style="18"/>
    <col min="14599" max="14599" width="23.140625" style="18" customWidth="1"/>
    <col min="14600" max="14600" width="12.42578125" style="18" customWidth="1"/>
    <col min="14601" max="14601" width="43.85546875" style="18" customWidth="1"/>
    <col min="14602" max="14602" width="27.42578125" style="18" customWidth="1"/>
    <col min="14603" max="14603" width="3.28515625" style="18" customWidth="1"/>
    <col min="14604" max="14651" width="4.7109375" style="18" customWidth="1"/>
    <col min="14652" max="14652" width="19.42578125" style="18" customWidth="1"/>
    <col min="14653" max="14854" width="10.7109375" style="18"/>
    <col min="14855" max="14855" width="23.140625" style="18" customWidth="1"/>
    <col min="14856" max="14856" width="12.42578125" style="18" customWidth="1"/>
    <col min="14857" max="14857" width="43.85546875" style="18" customWidth="1"/>
    <col min="14858" max="14858" width="27.42578125" style="18" customWidth="1"/>
    <col min="14859" max="14859" width="3.28515625" style="18" customWidth="1"/>
    <col min="14860" max="14907" width="4.7109375" style="18" customWidth="1"/>
    <col min="14908" max="14908" width="19.42578125" style="18" customWidth="1"/>
    <col min="14909" max="15110" width="10.7109375" style="18"/>
    <col min="15111" max="15111" width="23.140625" style="18" customWidth="1"/>
    <col min="15112" max="15112" width="12.42578125" style="18" customWidth="1"/>
    <col min="15113" max="15113" width="43.85546875" style="18" customWidth="1"/>
    <col min="15114" max="15114" width="27.42578125" style="18" customWidth="1"/>
    <col min="15115" max="15115" width="3.28515625" style="18" customWidth="1"/>
    <col min="15116" max="15163" width="4.7109375" style="18" customWidth="1"/>
    <col min="15164" max="15164" width="19.42578125" style="18" customWidth="1"/>
    <col min="15165" max="15366" width="10.7109375" style="18"/>
    <col min="15367" max="15367" width="23.140625" style="18" customWidth="1"/>
    <col min="15368" max="15368" width="12.42578125" style="18" customWidth="1"/>
    <col min="15369" max="15369" width="43.85546875" style="18" customWidth="1"/>
    <col min="15370" max="15370" width="27.42578125" style="18" customWidth="1"/>
    <col min="15371" max="15371" width="3.28515625" style="18" customWidth="1"/>
    <col min="15372" max="15419" width="4.7109375" style="18" customWidth="1"/>
    <col min="15420" max="15420" width="19.42578125" style="18" customWidth="1"/>
    <col min="15421" max="15622" width="10.7109375" style="18"/>
    <col min="15623" max="15623" width="23.140625" style="18" customWidth="1"/>
    <col min="15624" max="15624" width="12.42578125" style="18" customWidth="1"/>
    <col min="15625" max="15625" width="43.85546875" style="18" customWidth="1"/>
    <col min="15626" max="15626" width="27.42578125" style="18" customWidth="1"/>
    <col min="15627" max="15627" width="3.28515625" style="18" customWidth="1"/>
    <col min="15628" max="15675" width="4.7109375" style="18" customWidth="1"/>
    <col min="15676" max="15676" width="19.42578125" style="18" customWidth="1"/>
    <col min="15677" max="15878" width="10.7109375" style="18"/>
    <col min="15879" max="15879" width="23.140625" style="18" customWidth="1"/>
    <col min="15880" max="15880" width="12.42578125" style="18" customWidth="1"/>
    <col min="15881" max="15881" width="43.85546875" style="18" customWidth="1"/>
    <col min="15882" max="15882" width="27.42578125" style="18" customWidth="1"/>
    <col min="15883" max="15883" width="3.28515625" style="18" customWidth="1"/>
    <col min="15884" max="15931" width="4.7109375" style="18" customWidth="1"/>
    <col min="15932" max="15932" width="19.42578125" style="18" customWidth="1"/>
    <col min="15933" max="16134" width="10.7109375" style="18"/>
    <col min="16135" max="16135" width="23.140625" style="18" customWidth="1"/>
    <col min="16136" max="16136" width="12.42578125" style="18" customWidth="1"/>
    <col min="16137" max="16137" width="43.85546875" style="18" customWidth="1"/>
    <col min="16138" max="16138" width="27.42578125" style="18" customWidth="1"/>
    <col min="16139" max="16139" width="3.28515625" style="18" customWidth="1"/>
    <col min="16140" max="16187" width="4.7109375" style="18" customWidth="1"/>
    <col min="16188" max="16188" width="19.42578125" style="18" customWidth="1"/>
    <col min="16189" max="16384" width="10.7109375" style="18"/>
  </cols>
  <sheetData>
    <row r="1" spans="1:73" ht="8.25" customHeight="1">
      <c r="R1" s="21" t="s">
        <v>16</v>
      </c>
    </row>
    <row r="2" spans="1:73" ht="10.5" customHeight="1" thickBot="1">
      <c r="A2" s="1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73" s="154" customFormat="1" ht="49.5" customHeight="1">
      <c r="B3" s="155"/>
      <c r="C3" s="898" t="s">
        <v>1091</v>
      </c>
      <c r="D3" s="899"/>
      <c r="E3" s="899"/>
      <c r="F3" s="900"/>
      <c r="G3" s="1565" t="s">
        <v>962</v>
      </c>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567"/>
      <c r="AZ3" s="737"/>
      <c r="BA3" s="730"/>
      <c r="BB3" s="730"/>
      <c r="BC3" s="730"/>
      <c r="BD3" s="730"/>
      <c r="BE3" s="730"/>
      <c r="BF3" s="730"/>
      <c r="BG3" s="730"/>
      <c r="BH3" s="730"/>
      <c r="BI3" s="730"/>
      <c r="BJ3" s="731"/>
    </row>
    <row r="4" spans="1:73" s="154" customFormat="1" ht="9" customHeight="1">
      <c r="B4" s="155"/>
      <c r="C4" s="901"/>
      <c r="D4" s="902"/>
      <c r="E4" s="902"/>
      <c r="F4" s="903"/>
      <c r="G4" s="1568"/>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70"/>
      <c r="AZ4" s="732"/>
      <c r="BA4" s="697"/>
      <c r="BB4" s="697"/>
      <c r="BC4" s="697"/>
      <c r="BD4" s="697"/>
      <c r="BE4" s="697"/>
      <c r="BF4" s="697"/>
      <c r="BG4" s="697"/>
      <c r="BH4" s="697"/>
      <c r="BI4" s="697"/>
      <c r="BJ4" s="733"/>
    </row>
    <row r="5" spans="1:73" s="154" customFormat="1" ht="29.25" customHeight="1">
      <c r="B5" s="155"/>
      <c r="C5" s="901"/>
      <c r="D5" s="902"/>
      <c r="E5" s="902"/>
      <c r="F5" s="903"/>
      <c r="G5" s="1568"/>
      <c r="H5" s="1569"/>
      <c r="I5" s="1569"/>
      <c r="J5" s="1569"/>
      <c r="K5" s="1569"/>
      <c r="L5" s="1569"/>
      <c r="M5" s="1569"/>
      <c r="N5" s="1569"/>
      <c r="O5" s="1569"/>
      <c r="P5" s="1569"/>
      <c r="Q5" s="1569"/>
      <c r="R5" s="1569"/>
      <c r="S5" s="1569"/>
      <c r="T5" s="1569"/>
      <c r="U5" s="1569"/>
      <c r="V5" s="1569"/>
      <c r="W5" s="1569"/>
      <c r="X5" s="1569"/>
      <c r="Y5" s="1569"/>
      <c r="Z5" s="1569"/>
      <c r="AA5" s="1569"/>
      <c r="AB5" s="1569"/>
      <c r="AC5" s="1569"/>
      <c r="AD5" s="1569"/>
      <c r="AE5" s="1569"/>
      <c r="AF5" s="1569"/>
      <c r="AG5" s="1569"/>
      <c r="AH5" s="1569"/>
      <c r="AI5" s="1569"/>
      <c r="AJ5" s="1569"/>
      <c r="AK5" s="1569"/>
      <c r="AL5" s="1569"/>
      <c r="AM5" s="1569"/>
      <c r="AN5" s="1569"/>
      <c r="AO5" s="1569"/>
      <c r="AP5" s="1569"/>
      <c r="AQ5" s="1569"/>
      <c r="AR5" s="1569"/>
      <c r="AS5" s="1569"/>
      <c r="AT5" s="1569"/>
      <c r="AU5" s="1569"/>
      <c r="AV5" s="1569"/>
      <c r="AW5" s="1569"/>
      <c r="AX5" s="1569"/>
      <c r="AY5" s="1570"/>
      <c r="AZ5" s="732"/>
      <c r="BA5" s="697"/>
      <c r="BB5" s="697"/>
      <c r="BC5" s="697"/>
      <c r="BD5" s="697"/>
      <c r="BE5" s="697"/>
      <c r="BF5" s="697"/>
      <c r="BG5" s="697"/>
      <c r="BH5" s="697"/>
      <c r="BI5" s="697"/>
      <c r="BJ5" s="733"/>
    </row>
    <row r="6" spans="1:73" s="155" customFormat="1" ht="38.25" customHeight="1" thickBot="1">
      <c r="C6" s="904"/>
      <c r="D6" s="905"/>
      <c r="E6" s="905"/>
      <c r="F6" s="906"/>
      <c r="G6" s="1571"/>
      <c r="H6" s="1572"/>
      <c r="I6" s="1572"/>
      <c r="J6" s="1572"/>
      <c r="K6" s="1572"/>
      <c r="L6" s="1572"/>
      <c r="M6" s="1572"/>
      <c r="N6" s="1572"/>
      <c r="O6" s="1572"/>
      <c r="P6" s="1572"/>
      <c r="Q6" s="1572"/>
      <c r="R6" s="1572"/>
      <c r="S6" s="1572"/>
      <c r="T6" s="1572"/>
      <c r="U6" s="1572"/>
      <c r="V6" s="1572"/>
      <c r="W6" s="1572"/>
      <c r="X6" s="1572"/>
      <c r="Y6" s="1572"/>
      <c r="Z6" s="1572"/>
      <c r="AA6" s="1572"/>
      <c r="AB6" s="1572"/>
      <c r="AC6" s="1572"/>
      <c r="AD6" s="1572"/>
      <c r="AE6" s="1572"/>
      <c r="AF6" s="1572"/>
      <c r="AG6" s="1572"/>
      <c r="AH6" s="1572"/>
      <c r="AI6" s="1572"/>
      <c r="AJ6" s="1572"/>
      <c r="AK6" s="1572"/>
      <c r="AL6" s="1572"/>
      <c r="AM6" s="1572"/>
      <c r="AN6" s="1572"/>
      <c r="AO6" s="1572"/>
      <c r="AP6" s="1572"/>
      <c r="AQ6" s="1572"/>
      <c r="AR6" s="1572"/>
      <c r="AS6" s="1572"/>
      <c r="AT6" s="1572"/>
      <c r="AU6" s="1572"/>
      <c r="AV6" s="1572"/>
      <c r="AW6" s="1572"/>
      <c r="AX6" s="1572"/>
      <c r="AY6" s="1573"/>
      <c r="AZ6" s="734"/>
      <c r="BA6" s="735"/>
      <c r="BB6" s="735"/>
      <c r="BC6" s="735"/>
      <c r="BD6" s="735"/>
      <c r="BE6" s="735"/>
      <c r="BF6" s="735"/>
      <c r="BG6" s="735"/>
      <c r="BH6" s="735"/>
      <c r="BI6" s="735"/>
      <c r="BJ6" s="736"/>
    </row>
    <row r="7" spans="1:73" s="113" customFormat="1" ht="12.75" customHeight="1"/>
    <row r="8" spans="1:73" s="113" customFormat="1" ht="35.25" customHeight="1">
      <c r="C8" s="187"/>
      <c r="D8" s="417" t="s">
        <v>866</v>
      </c>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row>
    <row r="9" spans="1:73" s="113" customFormat="1" ht="35.25" customHeight="1">
      <c r="C9" s="187"/>
      <c r="D9" s="188">
        <v>2024</v>
      </c>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row>
    <row r="10" spans="1:73" ht="11.25" customHeight="1">
      <c r="A10" s="13"/>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row>
    <row r="11" spans="1:73" ht="7.5" customHeight="1" thickBot="1">
      <c r="A11" s="13"/>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row>
    <row r="12" spans="1:73" ht="36.75" customHeight="1">
      <c r="A12" s="13"/>
      <c r="C12" s="1510" t="s">
        <v>18</v>
      </c>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c r="AM12" s="1511"/>
      <c r="AN12" s="1511"/>
      <c r="AO12" s="1511"/>
      <c r="AP12" s="1511"/>
      <c r="AQ12" s="1511"/>
      <c r="AR12" s="1511"/>
      <c r="AS12" s="1511"/>
      <c r="AT12" s="1511"/>
      <c r="AU12" s="1511"/>
      <c r="AV12" s="1511"/>
      <c r="AW12" s="1511"/>
      <c r="AX12" s="1511"/>
      <c r="AY12" s="1511"/>
      <c r="AZ12" s="1511"/>
      <c r="BA12" s="1511"/>
      <c r="BB12" s="1511"/>
      <c r="BC12" s="1511"/>
      <c r="BD12" s="1511"/>
      <c r="BE12" s="1511"/>
      <c r="BF12" s="1511"/>
      <c r="BG12" s="1511"/>
      <c r="BH12" s="1511"/>
      <c r="BI12" s="1511"/>
      <c r="BJ12" s="1511"/>
      <c r="BK12" s="1512"/>
    </row>
    <row r="13" spans="1:73" ht="5.25" customHeight="1" thickBot="1">
      <c r="A13" s="13"/>
      <c r="C13" s="190"/>
      <c r="D13" s="24"/>
      <c r="E13" s="24"/>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24"/>
      <c r="BA13" s="24"/>
      <c r="BB13" s="24"/>
      <c r="BC13" s="24"/>
      <c r="BD13" s="24"/>
      <c r="BE13" s="24"/>
      <c r="BF13" s="24"/>
      <c r="BG13" s="24"/>
      <c r="BH13" s="24"/>
      <c r="BI13" s="24"/>
      <c r="BJ13" s="24"/>
      <c r="BK13" s="24"/>
    </row>
    <row r="14" spans="1:73" ht="48.75" customHeight="1">
      <c r="A14" s="13"/>
      <c r="C14" s="192"/>
      <c r="D14" s="1584" t="s">
        <v>19</v>
      </c>
      <c r="E14" s="1585"/>
      <c r="F14" s="1585"/>
      <c r="G14" s="1585"/>
      <c r="H14" s="1585"/>
      <c r="I14" s="1586"/>
      <c r="J14" s="1587" t="s">
        <v>20</v>
      </c>
      <c r="K14" s="1585"/>
      <c r="L14" s="1585"/>
      <c r="M14" s="1585"/>
      <c r="N14" s="1585"/>
      <c r="O14" s="1585"/>
      <c r="P14" s="1585"/>
      <c r="Q14" s="1585"/>
      <c r="R14" s="1585"/>
      <c r="S14" s="1585"/>
      <c r="T14" s="1585"/>
      <c r="U14" s="1585"/>
      <c r="V14" s="1585"/>
      <c r="W14" s="1585"/>
      <c r="X14" s="1585"/>
      <c r="Y14" s="1585"/>
      <c r="Z14" s="1585"/>
      <c r="AA14" s="1586"/>
      <c r="AB14" s="1587" t="s">
        <v>21</v>
      </c>
      <c r="AC14" s="1585"/>
      <c r="AD14" s="1585"/>
      <c r="AE14" s="1585"/>
      <c r="AF14" s="1585"/>
      <c r="AG14" s="1585"/>
      <c r="AH14" s="1585"/>
      <c r="AI14" s="1585"/>
      <c r="AJ14" s="1585"/>
      <c r="AK14" s="1585"/>
      <c r="AL14" s="1585"/>
      <c r="AM14" s="1585"/>
      <c r="AN14" s="1585"/>
      <c r="AO14" s="1585"/>
      <c r="AP14" s="1585"/>
      <c r="AQ14" s="1585"/>
      <c r="AR14" s="1586"/>
      <c r="AS14" s="1588" t="s">
        <v>22</v>
      </c>
      <c r="AT14" s="1589"/>
      <c r="AU14" s="1589"/>
      <c r="AV14" s="1589"/>
      <c r="AW14" s="1589"/>
      <c r="AX14" s="1589"/>
      <c r="AY14" s="1589"/>
      <c r="AZ14" s="1589"/>
      <c r="BA14" s="1589"/>
      <c r="BB14" s="1590"/>
      <c r="BC14" s="1587" t="s">
        <v>23</v>
      </c>
      <c r="BD14" s="1585"/>
      <c r="BE14" s="1585"/>
      <c r="BF14" s="1585"/>
      <c r="BG14" s="1585"/>
      <c r="BH14" s="1585"/>
      <c r="BI14" s="1585"/>
      <c r="BJ14" s="1585"/>
      <c r="BK14" s="1591"/>
    </row>
    <row r="15" spans="1:73" ht="283.5" customHeight="1">
      <c r="A15" s="13"/>
      <c r="C15" s="114"/>
      <c r="D15" s="1574" t="s">
        <v>963</v>
      </c>
      <c r="E15" s="1575"/>
      <c r="F15" s="1575"/>
      <c r="G15" s="1575"/>
      <c r="H15" s="1575"/>
      <c r="I15" s="1576"/>
      <c r="J15" s="1577" t="s">
        <v>1836</v>
      </c>
      <c r="K15" s="1578"/>
      <c r="L15" s="1578"/>
      <c r="M15" s="1578"/>
      <c r="N15" s="1578"/>
      <c r="O15" s="1578"/>
      <c r="P15" s="1578"/>
      <c r="Q15" s="1578"/>
      <c r="R15" s="1578"/>
      <c r="S15" s="1578"/>
      <c r="T15" s="1578"/>
      <c r="U15" s="1578"/>
      <c r="V15" s="1578"/>
      <c r="W15" s="1578"/>
      <c r="X15" s="1578"/>
      <c r="Y15" s="1578"/>
      <c r="Z15" s="1578"/>
      <c r="AA15" s="1579"/>
      <c r="AB15" s="1580" t="s">
        <v>1681</v>
      </c>
      <c r="AC15" s="1575"/>
      <c r="AD15" s="1575"/>
      <c r="AE15" s="1575"/>
      <c r="AF15" s="1575"/>
      <c r="AG15" s="1575"/>
      <c r="AH15" s="1575"/>
      <c r="AI15" s="1575"/>
      <c r="AJ15" s="1575"/>
      <c r="AK15" s="1575"/>
      <c r="AL15" s="1575"/>
      <c r="AM15" s="1575"/>
      <c r="AN15" s="1575"/>
      <c r="AO15" s="1575"/>
      <c r="AP15" s="1575"/>
      <c r="AQ15" s="1575"/>
      <c r="AR15" s="1575"/>
      <c r="AS15" s="1581" t="s">
        <v>964</v>
      </c>
      <c r="AT15" s="1581"/>
      <c r="AU15" s="1581"/>
      <c r="AV15" s="1581"/>
      <c r="AW15" s="1581"/>
      <c r="AX15" s="1581"/>
      <c r="AY15" s="1581"/>
      <c r="AZ15" s="1581"/>
      <c r="BA15" s="1581"/>
      <c r="BB15" s="1581"/>
      <c r="BC15" s="1582" t="s">
        <v>965</v>
      </c>
      <c r="BD15" s="1582"/>
      <c r="BE15" s="1582"/>
      <c r="BF15" s="1582"/>
      <c r="BG15" s="1582"/>
      <c r="BH15" s="1582"/>
      <c r="BI15" s="1582"/>
      <c r="BJ15" s="1582"/>
      <c r="BK15" s="1583"/>
      <c r="BU15" s="18">
        <v>45</v>
      </c>
    </row>
    <row r="16" spans="1:73" ht="13.5" customHeight="1">
      <c r="A16" s="13"/>
      <c r="C16" s="114"/>
      <c r="D16" s="24"/>
      <c r="E16" s="24"/>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4"/>
      <c r="BA16" s="24"/>
      <c r="BB16" s="24"/>
      <c r="BC16" s="24"/>
      <c r="BD16" s="24"/>
      <c r="BE16" s="24"/>
      <c r="BF16" s="24"/>
      <c r="BG16" s="24"/>
      <c r="BH16" s="24"/>
      <c r="BI16" s="24"/>
      <c r="BJ16" s="24"/>
      <c r="BK16" s="24"/>
    </row>
    <row r="17" spans="3:92" ht="35.25" customHeight="1">
      <c r="C17" s="115"/>
      <c r="D17" s="1510" t="s">
        <v>872</v>
      </c>
      <c r="E17" s="1511"/>
      <c r="F17" s="1511"/>
      <c r="G17" s="1511"/>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c r="AD17" s="1512"/>
      <c r="AE17" s="26"/>
      <c r="AF17" s="1510" t="s">
        <v>873</v>
      </c>
      <c r="AG17" s="1511"/>
      <c r="AH17" s="1511"/>
      <c r="AI17" s="1511"/>
      <c r="AJ17" s="1511"/>
      <c r="AK17" s="1511"/>
      <c r="AL17" s="1511"/>
      <c r="AM17" s="1511"/>
      <c r="AN17" s="1511"/>
      <c r="AO17" s="1511"/>
      <c r="AP17" s="1511"/>
      <c r="AQ17" s="1511"/>
      <c r="AR17" s="1511"/>
      <c r="AS17" s="1511"/>
      <c r="AT17" s="1511"/>
      <c r="AU17" s="1511"/>
      <c r="AV17" s="1511"/>
      <c r="AW17" s="1511"/>
      <c r="AX17" s="1511"/>
      <c r="AY17" s="1511"/>
      <c r="AZ17" s="1511"/>
      <c r="BA17" s="1511"/>
      <c r="BB17" s="1511"/>
      <c r="BC17" s="1511"/>
      <c r="BD17" s="1511"/>
      <c r="BE17" s="1511"/>
      <c r="BF17" s="1511"/>
      <c r="BG17" s="1511"/>
      <c r="BH17" s="1511"/>
      <c r="BI17" s="1511"/>
      <c r="BJ17" s="1511"/>
      <c r="BK17" s="1512"/>
    </row>
    <row r="18" spans="3:92" ht="6.75" customHeight="1">
      <c r="C18" s="115"/>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row>
    <row r="19" spans="3:92" ht="36" customHeight="1">
      <c r="C19" s="115"/>
      <c r="D19" s="1558" t="s">
        <v>874</v>
      </c>
      <c r="E19" s="1558"/>
      <c r="F19" s="1558"/>
      <c r="G19" s="1558"/>
      <c r="H19" s="1558" t="s">
        <v>875</v>
      </c>
      <c r="I19" s="1558"/>
      <c r="J19" s="1558"/>
      <c r="K19" s="1558"/>
      <c r="L19" s="1558"/>
      <c r="M19" s="1558" t="s">
        <v>876</v>
      </c>
      <c r="N19" s="1558"/>
      <c r="O19" s="1558"/>
      <c r="P19" s="1558"/>
      <c r="Q19" s="1558"/>
      <c r="R19" s="1558"/>
      <c r="S19" s="1558"/>
      <c r="T19" s="1558"/>
      <c r="U19" s="1558"/>
      <c r="V19" s="1558"/>
      <c r="W19" s="1558"/>
      <c r="X19" s="1558"/>
      <c r="Y19" s="1558"/>
      <c r="Z19" s="1558"/>
      <c r="AA19" s="1558"/>
      <c r="AB19" s="1558"/>
      <c r="AC19" s="1558"/>
      <c r="AD19" s="1558"/>
      <c r="AE19" s="28"/>
      <c r="AF19" s="1463" t="s">
        <v>8</v>
      </c>
      <c r="AG19" s="1463"/>
      <c r="AH19" s="1463"/>
      <c r="AI19" s="1463"/>
      <c r="AJ19" s="1463" t="s">
        <v>878</v>
      </c>
      <c r="AK19" s="1463"/>
      <c r="AL19" s="1463"/>
      <c r="AM19" s="1463"/>
      <c r="AN19" s="1463"/>
      <c r="AO19" s="1463"/>
      <c r="AP19" s="1463"/>
      <c r="AQ19" s="1463"/>
      <c r="AR19" s="1463"/>
      <c r="AS19" s="1463"/>
      <c r="AT19" s="1463"/>
      <c r="AU19" s="1463"/>
      <c r="AV19" s="1463"/>
      <c r="AW19" s="1463"/>
      <c r="AX19" s="1463"/>
      <c r="AY19" s="1463"/>
      <c r="AZ19" s="1463"/>
      <c r="BA19" s="1463"/>
      <c r="BB19" s="1463"/>
      <c r="BC19" s="1463"/>
      <c r="BD19" s="1463"/>
      <c r="BE19" s="1463"/>
      <c r="BF19" s="1463"/>
      <c r="BG19" s="1463"/>
      <c r="BH19" s="1463"/>
      <c r="BI19" s="1463"/>
      <c r="BJ19" s="1463"/>
      <c r="BK19" s="1463"/>
    </row>
    <row r="20" spans="3:92" ht="131.25" customHeight="1">
      <c r="C20" s="115"/>
      <c r="D20" s="1559" t="s">
        <v>966</v>
      </c>
      <c r="E20" s="1560"/>
      <c r="F20" s="1560"/>
      <c r="G20" s="1561"/>
      <c r="H20" s="1559" t="s">
        <v>967</v>
      </c>
      <c r="I20" s="1560"/>
      <c r="J20" s="1560"/>
      <c r="K20" s="1560"/>
      <c r="L20" s="1561"/>
      <c r="M20" s="1559" t="s">
        <v>1725</v>
      </c>
      <c r="N20" s="1560"/>
      <c r="O20" s="1560"/>
      <c r="P20" s="1560"/>
      <c r="Q20" s="1560"/>
      <c r="R20" s="1560"/>
      <c r="S20" s="1560"/>
      <c r="T20" s="1560"/>
      <c r="U20" s="1560"/>
      <c r="V20" s="1560"/>
      <c r="W20" s="1560"/>
      <c r="X20" s="1560"/>
      <c r="Y20" s="1560"/>
      <c r="Z20" s="1560"/>
      <c r="AA20" s="1560"/>
      <c r="AB20" s="1560"/>
      <c r="AC20" s="1560"/>
      <c r="AD20" s="1561"/>
      <c r="AE20" s="29"/>
      <c r="AF20" s="1527" t="s">
        <v>880</v>
      </c>
      <c r="AG20" s="1528"/>
      <c r="AH20" s="1528"/>
      <c r="AI20" s="1529"/>
      <c r="AJ20" s="1536" t="s">
        <v>968</v>
      </c>
      <c r="AK20" s="1537"/>
      <c r="AL20" s="1537"/>
      <c r="AM20" s="1537"/>
      <c r="AN20" s="1537"/>
      <c r="AO20" s="1537"/>
      <c r="AP20" s="1537"/>
      <c r="AQ20" s="1537"/>
      <c r="AR20" s="1537"/>
      <c r="AS20" s="1537"/>
      <c r="AT20" s="1537"/>
      <c r="AU20" s="1537"/>
      <c r="AV20" s="1537"/>
      <c r="AW20" s="1537"/>
      <c r="AX20" s="1537"/>
      <c r="AY20" s="1537"/>
      <c r="AZ20" s="1537"/>
      <c r="BA20" s="1537"/>
      <c r="BB20" s="1537"/>
      <c r="BC20" s="1537"/>
      <c r="BD20" s="1537"/>
      <c r="BE20" s="1537"/>
      <c r="BF20" s="1537"/>
      <c r="BG20" s="1537"/>
      <c r="BH20" s="1537"/>
      <c r="BI20" s="1537"/>
      <c r="BJ20" s="1537"/>
      <c r="BK20" s="1538"/>
    </row>
    <row r="21" spans="3:92" ht="6.75" customHeight="1">
      <c r="C21" s="115"/>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1530"/>
      <c r="AG21" s="1531"/>
      <c r="AH21" s="1531"/>
      <c r="AI21" s="1532"/>
      <c r="AJ21" s="1539"/>
      <c r="AK21" s="1540"/>
      <c r="AL21" s="1540"/>
      <c r="AM21" s="1540"/>
      <c r="AN21" s="1540"/>
      <c r="AO21" s="1540"/>
      <c r="AP21" s="1540"/>
      <c r="AQ21" s="1540"/>
      <c r="AR21" s="1540"/>
      <c r="AS21" s="1540"/>
      <c r="AT21" s="1540"/>
      <c r="AU21" s="1540"/>
      <c r="AV21" s="1540"/>
      <c r="AW21" s="1540"/>
      <c r="AX21" s="1540"/>
      <c r="AY21" s="1540"/>
      <c r="AZ21" s="1540"/>
      <c r="BA21" s="1540"/>
      <c r="BB21" s="1540"/>
      <c r="BC21" s="1540"/>
      <c r="BD21" s="1540"/>
      <c r="BE21" s="1540"/>
      <c r="BF21" s="1540"/>
      <c r="BG21" s="1540"/>
      <c r="BH21" s="1540"/>
      <c r="BI21" s="1540"/>
      <c r="BJ21" s="1540"/>
      <c r="BK21" s="1541"/>
    </row>
    <row r="22" spans="3:92" ht="32.25" customHeight="1">
      <c r="C22" s="115"/>
      <c r="D22" s="1510" t="s">
        <v>882</v>
      </c>
      <c r="E22" s="1511"/>
      <c r="F22" s="1511"/>
      <c r="G22" s="1511"/>
      <c r="H22" s="1511"/>
      <c r="I22" s="1511"/>
      <c r="J22" s="1511"/>
      <c r="K22" s="1511"/>
      <c r="L22" s="1511"/>
      <c r="M22" s="1511"/>
      <c r="N22" s="1511"/>
      <c r="O22" s="1511"/>
      <c r="P22" s="1511"/>
      <c r="Q22" s="1511"/>
      <c r="R22" s="1511"/>
      <c r="S22" s="1511"/>
      <c r="T22" s="1511"/>
      <c r="U22" s="1511"/>
      <c r="V22" s="1511"/>
      <c r="W22" s="1511"/>
      <c r="X22" s="1511"/>
      <c r="Y22" s="1511"/>
      <c r="Z22" s="1511"/>
      <c r="AA22" s="1511"/>
      <c r="AB22" s="1511"/>
      <c r="AC22" s="1511"/>
      <c r="AD22" s="1512"/>
      <c r="AE22" s="26"/>
      <c r="AF22" s="1533"/>
      <c r="AG22" s="1534"/>
      <c r="AH22" s="1534"/>
      <c r="AI22" s="1535"/>
      <c r="AJ22" s="1562"/>
      <c r="AK22" s="1563"/>
      <c r="AL22" s="1563"/>
      <c r="AM22" s="1563"/>
      <c r="AN22" s="1563"/>
      <c r="AO22" s="1563"/>
      <c r="AP22" s="1563"/>
      <c r="AQ22" s="1563"/>
      <c r="AR22" s="1563"/>
      <c r="AS22" s="1563"/>
      <c r="AT22" s="1563"/>
      <c r="AU22" s="1563"/>
      <c r="AV22" s="1563"/>
      <c r="AW22" s="1563"/>
      <c r="AX22" s="1563"/>
      <c r="AY22" s="1563"/>
      <c r="AZ22" s="1563"/>
      <c r="BA22" s="1563"/>
      <c r="BB22" s="1563"/>
      <c r="BC22" s="1563"/>
      <c r="BD22" s="1563"/>
      <c r="BE22" s="1563"/>
      <c r="BF22" s="1563"/>
      <c r="BG22" s="1563"/>
      <c r="BH22" s="1563"/>
      <c r="BI22" s="1563"/>
      <c r="BJ22" s="1563"/>
      <c r="BK22" s="1564"/>
    </row>
    <row r="23" spans="3:92" ht="6" customHeight="1">
      <c r="C23" s="115"/>
      <c r="D23" s="27"/>
      <c r="E23" s="27"/>
      <c r="F23" s="27"/>
      <c r="G23" s="27"/>
      <c r="H23" s="27"/>
      <c r="I23" s="27"/>
      <c r="J23" s="27"/>
      <c r="K23" s="27"/>
      <c r="L23" s="27"/>
      <c r="M23" s="27"/>
      <c r="N23" s="27"/>
      <c r="O23" s="28"/>
      <c r="P23" s="28"/>
      <c r="Q23" s="28"/>
      <c r="R23" s="28"/>
      <c r="S23" s="28"/>
      <c r="T23" s="28"/>
      <c r="U23" s="28"/>
      <c r="V23" s="28"/>
      <c r="W23" s="28"/>
      <c r="X23" s="28"/>
      <c r="Y23" s="28"/>
      <c r="Z23" s="28"/>
      <c r="AA23" s="28"/>
      <c r="AB23" s="28"/>
      <c r="AC23" s="28"/>
      <c r="AD23" s="28"/>
      <c r="AE23" s="26"/>
      <c r="AF23" s="1527" t="s">
        <v>58</v>
      </c>
      <c r="AG23" s="1528"/>
      <c r="AH23" s="1528"/>
      <c r="AI23" s="1529"/>
      <c r="AJ23" s="1536" t="s">
        <v>969</v>
      </c>
      <c r="AK23" s="1537"/>
      <c r="AL23" s="1537"/>
      <c r="AM23" s="1537"/>
      <c r="AN23" s="1537"/>
      <c r="AO23" s="1537"/>
      <c r="AP23" s="1537"/>
      <c r="AQ23" s="1537"/>
      <c r="AR23" s="1537"/>
      <c r="AS23" s="1537"/>
      <c r="AT23" s="1537"/>
      <c r="AU23" s="1537"/>
      <c r="AV23" s="1537"/>
      <c r="AW23" s="1537"/>
      <c r="AX23" s="1537"/>
      <c r="AY23" s="1537"/>
      <c r="AZ23" s="1537"/>
      <c r="BA23" s="1537"/>
      <c r="BB23" s="1537"/>
      <c r="BC23" s="1537"/>
      <c r="BD23" s="1537"/>
      <c r="BE23" s="1537"/>
      <c r="BF23" s="1537"/>
      <c r="BG23" s="1537"/>
      <c r="BH23" s="1537"/>
      <c r="BI23" s="1537"/>
      <c r="BJ23" s="1537"/>
      <c r="BK23" s="1538"/>
    </row>
    <row r="24" spans="3:92" ht="35.25" customHeight="1">
      <c r="C24" s="115"/>
      <c r="D24" s="1545" t="s">
        <v>884</v>
      </c>
      <c r="E24" s="1546"/>
      <c r="F24" s="1545" t="s">
        <v>885</v>
      </c>
      <c r="G24" s="1546"/>
      <c r="H24" s="250" t="s">
        <v>27</v>
      </c>
      <c r="I24" s="1545" t="s">
        <v>886</v>
      </c>
      <c r="J24" s="1547"/>
      <c r="K24" s="1547"/>
      <c r="L24" s="1546"/>
      <c r="M24" s="250" t="s">
        <v>71</v>
      </c>
      <c r="N24" s="31"/>
      <c r="O24" s="1545" t="s">
        <v>270</v>
      </c>
      <c r="P24" s="1547"/>
      <c r="Q24" s="1547"/>
      <c r="R24" s="1547"/>
      <c r="S24" s="1547"/>
      <c r="T24" s="1547"/>
      <c r="U24" s="1547"/>
      <c r="V24" s="1547"/>
      <c r="W24" s="1547"/>
      <c r="X24" s="1547"/>
      <c r="Y24" s="1547"/>
      <c r="Z24" s="1547"/>
      <c r="AA24" s="1547"/>
      <c r="AB24" s="1547"/>
      <c r="AC24" s="1547"/>
      <c r="AD24" s="1546"/>
      <c r="AE24" s="26"/>
      <c r="AF24" s="1530"/>
      <c r="AG24" s="1531"/>
      <c r="AH24" s="1531"/>
      <c r="AI24" s="1532"/>
      <c r="AJ24" s="1539"/>
      <c r="AK24" s="1540"/>
      <c r="AL24" s="1540"/>
      <c r="AM24" s="1540"/>
      <c r="AN24" s="1540"/>
      <c r="AO24" s="1540"/>
      <c r="AP24" s="1540"/>
      <c r="AQ24" s="1540"/>
      <c r="AR24" s="1540"/>
      <c r="AS24" s="1540"/>
      <c r="AT24" s="1540"/>
      <c r="AU24" s="1540"/>
      <c r="AV24" s="1540"/>
      <c r="AW24" s="1540"/>
      <c r="AX24" s="1540"/>
      <c r="AY24" s="1540"/>
      <c r="AZ24" s="1540"/>
      <c r="BA24" s="1540"/>
      <c r="BB24" s="1540"/>
      <c r="BC24" s="1540"/>
      <c r="BD24" s="1540"/>
      <c r="BE24" s="1540"/>
      <c r="BF24" s="1540"/>
      <c r="BG24" s="1540"/>
      <c r="BH24" s="1540"/>
      <c r="BI24" s="1540"/>
      <c r="BJ24" s="1540"/>
      <c r="BK24" s="1541"/>
    </row>
    <row r="25" spans="3:92" ht="78.75" customHeight="1">
      <c r="C25" s="115"/>
      <c r="D25" s="117" t="s">
        <v>267</v>
      </c>
      <c r="E25" s="117" t="s">
        <v>887</v>
      </c>
      <c r="F25" s="1548" t="s">
        <v>94</v>
      </c>
      <c r="G25" s="1549"/>
      <c r="H25" s="251" t="s">
        <v>970</v>
      </c>
      <c r="I25" s="1387" t="s">
        <v>1732</v>
      </c>
      <c r="J25" s="1387"/>
      <c r="K25" s="1387"/>
      <c r="L25" s="1387"/>
      <c r="M25" s="118">
        <v>0.95</v>
      </c>
      <c r="N25" s="32"/>
      <c r="O25" s="646"/>
      <c r="P25" s="647"/>
      <c r="Q25" s="647"/>
      <c r="R25" s="647"/>
      <c r="S25" s="647"/>
      <c r="T25" s="647"/>
      <c r="U25" s="647"/>
      <c r="V25" s="647"/>
      <c r="W25" s="647"/>
      <c r="X25" s="647"/>
      <c r="Y25" s="647"/>
      <c r="Z25" s="647"/>
      <c r="AA25" s="647"/>
      <c r="AB25" s="647"/>
      <c r="AC25" s="647"/>
      <c r="AD25" s="648"/>
      <c r="AE25" s="26"/>
      <c r="AF25" s="1533"/>
      <c r="AG25" s="1534"/>
      <c r="AH25" s="1534"/>
      <c r="AI25" s="1535"/>
      <c r="AJ25" s="1542"/>
      <c r="AK25" s="1543"/>
      <c r="AL25" s="1543"/>
      <c r="AM25" s="1543"/>
      <c r="AN25" s="1543"/>
      <c r="AO25" s="1543"/>
      <c r="AP25" s="1543"/>
      <c r="AQ25" s="1543"/>
      <c r="AR25" s="1543"/>
      <c r="AS25" s="1543"/>
      <c r="AT25" s="1543"/>
      <c r="AU25" s="1543"/>
      <c r="AV25" s="1543"/>
      <c r="AW25" s="1543"/>
      <c r="AX25" s="1543"/>
      <c r="AY25" s="1543"/>
      <c r="AZ25" s="1543"/>
      <c r="BA25" s="1543"/>
      <c r="BB25" s="1543"/>
      <c r="BC25" s="1543"/>
      <c r="BD25" s="1543"/>
      <c r="BE25" s="1543"/>
      <c r="BF25" s="1543"/>
      <c r="BG25" s="1543"/>
      <c r="BH25" s="1543"/>
      <c r="BI25" s="1543"/>
      <c r="BJ25" s="1543"/>
      <c r="BK25" s="1544"/>
    </row>
    <row r="26" spans="3:92" ht="118.5" customHeight="1">
      <c r="C26" s="115"/>
      <c r="D26" s="117" t="s">
        <v>889</v>
      </c>
      <c r="E26" s="117" t="s">
        <v>971</v>
      </c>
      <c r="F26" s="1548" t="s">
        <v>94</v>
      </c>
      <c r="G26" s="1549"/>
      <c r="H26" s="251" t="s">
        <v>888</v>
      </c>
      <c r="I26" s="1352" t="s">
        <v>1733</v>
      </c>
      <c r="J26" s="1550"/>
      <c r="K26" s="1550"/>
      <c r="L26" s="1551"/>
      <c r="M26" s="118">
        <v>1</v>
      </c>
      <c r="N26" s="32"/>
      <c r="O26" s="846"/>
      <c r="P26" s="829"/>
      <c r="Q26" s="829"/>
      <c r="R26" s="829"/>
      <c r="S26" s="829"/>
      <c r="T26" s="829"/>
      <c r="U26" s="829"/>
      <c r="V26" s="829"/>
      <c r="W26" s="829"/>
      <c r="X26" s="829"/>
      <c r="Y26" s="829"/>
      <c r="Z26" s="829"/>
      <c r="AA26" s="829"/>
      <c r="AB26" s="829"/>
      <c r="AC26" s="33"/>
      <c r="AD26" s="649"/>
      <c r="AE26" s="33"/>
      <c r="AF26" s="1552" t="s">
        <v>891</v>
      </c>
      <c r="AG26" s="1553"/>
      <c r="AH26" s="1553"/>
      <c r="AI26" s="1554"/>
      <c r="AJ26" s="1555" t="s">
        <v>972</v>
      </c>
      <c r="AK26" s="1556"/>
      <c r="AL26" s="1556"/>
      <c r="AM26" s="1556"/>
      <c r="AN26" s="1556"/>
      <c r="AO26" s="1556"/>
      <c r="AP26" s="1556"/>
      <c r="AQ26" s="1556"/>
      <c r="AR26" s="1556"/>
      <c r="AS26" s="1556"/>
      <c r="AT26" s="1556"/>
      <c r="AU26" s="1556"/>
      <c r="AV26" s="1556"/>
      <c r="AW26" s="1556"/>
      <c r="AX26" s="1556"/>
      <c r="AY26" s="1556"/>
      <c r="AZ26" s="1556"/>
      <c r="BA26" s="1556"/>
      <c r="BB26" s="1556"/>
      <c r="BC26" s="1556"/>
      <c r="BD26" s="1556"/>
      <c r="BE26" s="1556"/>
      <c r="BF26" s="1556"/>
      <c r="BG26" s="1556"/>
      <c r="BH26" s="1556"/>
      <c r="BI26" s="1556"/>
      <c r="BJ26" s="1556"/>
      <c r="BK26" s="1557"/>
      <c r="BR26" s="119">
        <f>CK29</f>
        <v>0.22413793103448276</v>
      </c>
      <c r="CB26" s="120"/>
      <c r="CC26" s="120"/>
      <c r="CD26" s="120"/>
      <c r="CE26" s="120"/>
      <c r="CF26" s="120"/>
      <c r="CG26" s="120"/>
      <c r="CH26" s="120"/>
      <c r="CI26" s="120"/>
      <c r="CJ26" s="120"/>
      <c r="CK26" s="120"/>
      <c r="CL26" s="120"/>
      <c r="CM26" s="120"/>
      <c r="CN26" s="120"/>
    </row>
    <row r="27" spans="3:92" ht="120" customHeight="1">
      <c r="C27" s="115"/>
      <c r="D27" s="1465"/>
      <c r="E27" s="1466"/>
      <c r="F27" s="1466"/>
      <c r="G27" s="1466"/>
      <c r="H27" s="1466"/>
      <c r="I27" s="1466"/>
      <c r="J27" s="1466"/>
      <c r="K27" s="1466"/>
      <c r="L27" s="1466"/>
      <c r="M27" s="798"/>
      <c r="N27" s="32"/>
      <c r="O27" s="846"/>
      <c r="P27" s="829"/>
      <c r="Q27" s="829"/>
      <c r="R27" s="829"/>
      <c r="S27" s="829"/>
      <c r="T27" s="829"/>
      <c r="U27" s="829"/>
      <c r="V27" s="829"/>
      <c r="W27" s="829"/>
      <c r="X27" s="829"/>
      <c r="Y27" s="829"/>
      <c r="Z27" s="829"/>
      <c r="AA27" s="829"/>
      <c r="AB27" s="829"/>
      <c r="AC27" s="33"/>
      <c r="AD27" s="649"/>
      <c r="AE27" s="33"/>
      <c r="AF27" s="1499" t="s">
        <v>894</v>
      </c>
      <c r="AG27" s="1500"/>
      <c r="AH27" s="1500"/>
      <c r="AI27" s="1501"/>
      <c r="AJ27" s="1502" t="s">
        <v>973</v>
      </c>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4"/>
      <c r="CB27" s="1513" t="s">
        <v>896</v>
      </c>
      <c r="CC27" s="1513"/>
      <c r="CD27" s="1513"/>
      <c r="CE27" s="1513"/>
      <c r="CF27" s="1513"/>
      <c r="CG27" s="1513"/>
      <c r="CH27" s="1513"/>
      <c r="CI27" s="1513"/>
      <c r="CJ27" s="1513"/>
      <c r="CK27" s="1513"/>
      <c r="CL27" s="1513"/>
      <c r="CM27" s="1513"/>
      <c r="CN27" s="1513"/>
    </row>
    <row r="28" spans="3:92" ht="106.5" customHeight="1">
      <c r="C28" s="115"/>
      <c r="D28" s="1467"/>
      <c r="E28" s="1468"/>
      <c r="F28" s="1468"/>
      <c r="G28" s="1468"/>
      <c r="H28" s="1468"/>
      <c r="I28" s="1468"/>
      <c r="J28" s="1468"/>
      <c r="K28" s="1468"/>
      <c r="L28" s="1468"/>
      <c r="M28" s="799"/>
      <c r="N28" s="32"/>
      <c r="O28" s="846"/>
      <c r="P28" s="829"/>
      <c r="Q28" s="829"/>
      <c r="R28" s="829"/>
      <c r="S28" s="829"/>
      <c r="T28" s="829"/>
      <c r="U28" s="829"/>
      <c r="V28" s="829"/>
      <c r="W28" s="829"/>
      <c r="X28" s="829"/>
      <c r="Y28" s="829"/>
      <c r="Z28" s="829"/>
      <c r="AA28" s="829"/>
      <c r="AB28" s="829"/>
      <c r="AC28" s="33"/>
      <c r="AD28" s="649"/>
      <c r="AE28" s="33"/>
      <c r="AF28" s="1514" t="s">
        <v>898</v>
      </c>
      <c r="AG28" s="1515"/>
      <c r="AH28" s="1515"/>
      <c r="AI28" s="1516"/>
      <c r="AJ28" s="1520" t="s">
        <v>974</v>
      </c>
      <c r="AK28" s="1521"/>
      <c r="AL28" s="1521"/>
      <c r="AM28" s="1521"/>
      <c r="AN28" s="1521"/>
      <c r="AO28" s="1521"/>
      <c r="AP28" s="1521"/>
      <c r="AQ28" s="1521"/>
      <c r="AR28" s="1521"/>
      <c r="AS28" s="1521"/>
      <c r="AT28" s="1521"/>
      <c r="AU28" s="1521"/>
      <c r="AV28" s="1521"/>
      <c r="AW28" s="1521"/>
      <c r="AX28" s="1521"/>
      <c r="AY28" s="1521"/>
      <c r="AZ28" s="1521"/>
      <c r="BA28" s="1521"/>
      <c r="BB28" s="1521"/>
      <c r="BC28" s="1521"/>
      <c r="BD28" s="1521"/>
      <c r="BE28" s="1521"/>
      <c r="BF28" s="1521"/>
      <c r="BG28" s="1521"/>
      <c r="BH28" s="1521"/>
      <c r="BI28" s="1521"/>
      <c r="BJ28" s="1521"/>
      <c r="BK28" s="1522"/>
      <c r="CB28" s="121"/>
      <c r="CC28" s="1505" t="s">
        <v>79</v>
      </c>
      <c r="CD28" s="1505"/>
      <c r="CE28" s="1505"/>
      <c r="CF28" s="1505"/>
      <c r="CG28" s="1505"/>
      <c r="CH28" s="121"/>
      <c r="CI28" s="121"/>
      <c r="CJ28" s="1506" t="s">
        <v>900</v>
      </c>
      <c r="CK28" s="1506"/>
      <c r="CL28" s="1506"/>
      <c r="CM28" s="1506"/>
      <c r="CN28" s="1506"/>
    </row>
    <row r="29" spans="3:92" ht="16.5" customHeight="1">
      <c r="C29" s="115"/>
      <c r="D29" s="1469"/>
      <c r="E29" s="1470"/>
      <c r="F29" s="1470"/>
      <c r="G29" s="1470"/>
      <c r="H29" s="1470"/>
      <c r="I29" s="1470"/>
      <c r="J29" s="1470"/>
      <c r="K29" s="1470"/>
      <c r="L29" s="1470"/>
      <c r="M29" s="800"/>
      <c r="N29" s="32"/>
      <c r="O29" s="848"/>
      <c r="P29" s="849"/>
      <c r="Q29" s="849"/>
      <c r="R29" s="849"/>
      <c r="S29" s="849"/>
      <c r="T29" s="849"/>
      <c r="U29" s="849"/>
      <c r="V29" s="849"/>
      <c r="W29" s="849"/>
      <c r="X29" s="849"/>
      <c r="Y29" s="849"/>
      <c r="Z29" s="849"/>
      <c r="AA29" s="849"/>
      <c r="AB29" s="849"/>
      <c r="AC29" s="650"/>
      <c r="AD29" s="651"/>
      <c r="AE29" s="33"/>
      <c r="AF29" s="1517"/>
      <c r="AG29" s="1518"/>
      <c r="AH29" s="1518"/>
      <c r="AI29" s="1519"/>
      <c r="AJ29" s="1523"/>
      <c r="AK29" s="1524"/>
      <c r="AL29" s="1524"/>
      <c r="AM29" s="1524"/>
      <c r="AN29" s="1524"/>
      <c r="AO29" s="1524"/>
      <c r="AP29" s="1524"/>
      <c r="AQ29" s="1524"/>
      <c r="AR29" s="1524"/>
      <c r="AS29" s="1524"/>
      <c r="AT29" s="1524"/>
      <c r="AU29" s="1524"/>
      <c r="AV29" s="1524"/>
      <c r="AW29" s="1524"/>
      <c r="AX29" s="1524"/>
      <c r="AY29" s="1524"/>
      <c r="AZ29" s="1524"/>
      <c r="BA29" s="1524"/>
      <c r="BB29" s="1524"/>
      <c r="BC29" s="1524"/>
      <c r="BD29" s="1524"/>
      <c r="BE29" s="1524"/>
      <c r="BF29" s="1524"/>
      <c r="BG29" s="1524"/>
      <c r="BH29" s="1524"/>
      <c r="BI29" s="1524"/>
      <c r="BJ29" s="1524"/>
      <c r="BK29" s="1525"/>
      <c r="CB29" s="122"/>
      <c r="CC29" s="122"/>
      <c r="CD29" s="1507">
        <f>COUNTIF(P37:BK68, "P")</f>
        <v>58</v>
      </c>
      <c r="CE29" s="1507"/>
      <c r="CF29" s="1507"/>
      <c r="CG29" s="1508"/>
      <c r="CH29" s="1508"/>
      <c r="CI29" s="1508"/>
      <c r="CJ29" s="1508"/>
      <c r="CK29" s="1526">
        <f>IFERROR(CD31/CD29,"")</f>
        <v>0.22413793103448276</v>
      </c>
      <c r="CL29" s="1526"/>
      <c r="CM29" s="1526"/>
      <c r="CN29" s="123"/>
    </row>
    <row r="30" spans="3:92" ht="11.25" customHeight="1">
      <c r="C30" s="124"/>
      <c r="D30" s="125"/>
      <c r="E30" s="125"/>
      <c r="F30" s="126"/>
      <c r="G30" s="126"/>
      <c r="H30" s="126"/>
      <c r="I30" s="126"/>
      <c r="J30" s="126"/>
      <c r="K30" s="126"/>
      <c r="L30" s="126"/>
      <c r="M30" s="126"/>
      <c r="N30" s="126"/>
      <c r="O30" s="127"/>
      <c r="P30" s="127"/>
      <c r="Q30" s="127"/>
      <c r="R30" s="127"/>
      <c r="S30" s="127"/>
      <c r="T30" s="127"/>
      <c r="U30" s="127"/>
      <c r="V30" s="127"/>
      <c r="W30" s="127"/>
      <c r="X30" s="127"/>
      <c r="Y30" s="127"/>
      <c r="Z30" s="128"/>
      <c r="AA30" s="128"/>
      <c r="AB30" s="128"/>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CB30" s="130"/>
      <c r="CC30" s="1505" t="s">
        <v>80</v>
      </c>
      <c r="CD30" s="1505"/>
      <c r="CE30" s="1505"/>
      <c r="CF30" s="1505"/>
      <c r="CG30" s="1505"/>
      <c r="CH30" s="131"/>
      <c r="CI30" s="131"/>
      <c r="CJ30" s="1506" t="s">
        <v>901</v>
      </c>
      <c r="CK30" s="1506"/>
      <c r="CL30" s="1506"/>
      <c r="CM30" s="1506"/>
      <c r="CN30" s="1506"/>
    </row>
    <row r="31" spans="3:92" ht="14.25" customHeight="1" thickBot="1">
      <c r="C31" s="115"/>
      <c r="D31" s="38"/>
      <c r="E31" s="38"/>
      <c r="F31" s="39"/>
      <c r="G31" s="39"/>
      <c r="H31" s="39"/>
      <c r="I31" s="39"/>
      <c r="J31" s="39"/>
      <c r="K31" s="39"/>
      <c r="L31" s="39"/>
      <c r="M31" s="39"/>
      <c r="N31" s="39"/>
      <c r="O31" s="40"/>
      <c r="P31" s="40"/>
      <c r="Q31" s="40"/>
      <c r="R31" s="40"/>
      <c r="S31" s="40"/>
      <c r="T31" s="40"/>
      <c r="U31" s="40"/>
      <c r="V31" s="40"/>
      <c r="W31" s="40"/>
      <c r="X31" s="40"/>
      <c r="Y31" s="40"/>
      <c r="Z31" s="41"/>
      <c r="AA31" s="41"/>
      <c r="AB31" s="41"/>
      <c r="AC31" s="41"/>
      <c r="AD31" s="41"/>
      <c r="AE31" s="14"/>
      <c r="AF31" s="14"/>
      <c r="AG31" s="14"/>
      <c r="AH31" s="14"/>
      <c r="AI31" s="14"/>
      <c r="AJ31" s="14"/>
      <c r="AK31" s="14"/>
      <c r="AL31" s="14"/>
      <c r="AM31" s="14"/>
      <c r="AN31" s="14"/>
      <c r="AO31" s="14"/>
      <c r="AP31" s="14"/>
      <c r="AQ31" s="14"/>
      <c r="AR31" s="14"/>
      <c r="AS31" s="44"/>
      <c r="AT31" s="44"/>
      <c r="AU31" s="44"/>
      <c r="AV31" s="45"/>
      <c r="AW31" s="45"/>
      <c r="AX31" s="45"/>
      <c r="AY31" s="45"/>
      <c r="AZ31" s="45"/>
      <c r="BA31" s="45"/>
      <c r="BB31" s="45"/>
      <c r="BC31" s="45"/>
      <c r="BD31" s="46"/>
      <c r="BE31" s="46"/>
      <c r="BF31" s="46"/>
      <c r="BG31" s="46"/>
      <c r="BH31" s="46"/>
      <c r="BI31" s="47"/>
      <c r="BJ31" s="47"/>
      <c r="BK31" s="47"/>
      <c r="CB31" s="122"/>
      <c r="CC31" s="122"/>
      <c r="CD31" s="1507">
        <f>COUNTIF(P37:BK68, "E")</f>
        <v>13</v>
      </c>
      <c r="CE31" s="1507"/>
      <c r="CF31" s="1507"/>
      <c r="CG31" s="1508"/>
      <c r="CH31" s="1508"/>
      <c r="CI31" s="1508"/>
      <c r="CJ31" s="1508"/>
      <c r="CK31" s="1509">
        <v>0.9</v>
      </c>
      <c r="CL31" s="1507"/>
      <c r="CM31" s="1507"/>
      <c r="CN31" s="123"/>
    </row>
    <row r="32" spans="3:92" ht="36.75" customHeight="1">
      <c r="C32" s="1510" t="s">
        <v>24</v>
      </c>
      <c r="D32" s="1511"/>
      <c r="E32" s="1511"/>
      <c r="F32" s="1511"/>
      <c r="G32" s="1511"/>
      <c r="H32" s="1511"/>
      <c r="I32" s="1511"/>
      <c r="J32" s="1511"/>
      <c r="K32" s="1511"/>
      <c r="L32" s="15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1511"/>
      <c r="AO32" s="1511"/>
      <c r="AP32" s="1511"/>
      <c r="AQ32" s="1511"/>
      <c r="AR32" s="1511"/>
      <c r="AS32" s="1511"/>
      <c r="AT32" s="1511"/>
      <c r="AU32" s="1511"/>
      <c r="AV32" s="1511"/>
      <c r="AW32" s="1511"/>
      <c r="AX32" s="1511"/>
      <c r="AY32" s="1511"/>
      <c r="AZ32" s="1511"/>
      <c r="BA32" s="1511"/>
      <c r="BB32" s="1511"/>
      <c r="BC32" s="1511"/>
      <c r="BD32" s="1511"/>
      <c r="BE32" s="1511"/>
      <c r="BF32" s="1511"/>
      <c r="BG32" s="1511"/>
      <c r="BH32" s="1511"/>
      <c r="BI32" s="1511"/>
      <c r="BJ32" s="1511"/>
      <c r="BK32" s="1512"/>
      <c r="CB32" s="121"/>
      <c r="CC32" s="121"/>
      <c r="CD32" s="121"/>
      <c r="CE32" s="121"/>
      <c r="CF32" s="121"/>
      <c r="CG32" s="121"/>
      <c r="CH32" s="121"/>
      <c r="CI32" s="121"/>
      <c r="CJ32" s="121"/>
      <c r="CK32" s="121"/>
      <c r="CL32" s="121"/>
      <c r="CM32" s="132"/>
      <c r="CN32" s="132"/>
    </row>
    <row r="33" spans="2:92" ht="8.25" customHeight="1">
      <c r="C33" s="190"/>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CB33" s="120"/>
      <c r="CC33" s="120"/>
      <c r="CD33" s="120"/>
      <c r="CE33" s="120"/>
      <c r="CF33" s="120"/>
      <c r="CG33" s="120"/>
      <c r="CH33" s="120"/>
      <c r="CI33" s="120"/>
      <c r="CJ33" s="120"/>
      <c r="CK33" s="120"/>
      <c r="CL33" s="120"/>
      <c r="CM33" s="120"/>
      <c r="CN33" s="120"/>
    </row>
    <row r="34" spans="2:92" ht="42.75" customHeight="1">
      <c r="C34" s="190"/>
      <c r="D34" s="1427" t="s">
        <v>25</v>
      </c>
      <c r="E34" s="1428"/>
      <c r="F34" s="1429"/>
      <c r="G34" s="1427" t="s">
        <v>26</v>
      </c>
      <c r="H34" s="1429"/>
      <c r="I34" s="1280" t="s">
        <v>27</v>
      </c>
      <c r="J34" s="1280" t="s">
        <v>902</v>
      </c>
      <c r="K34" s="1280" t="s">
        <v>910</v>
      </c>
      <c r="L34" s="1280"/>
      <c r="M34" s="1280" t="s">
        <v>30</v>
      </c>
      <c r="N34" s="1280"/>
      <c r="O34" s="1280" t="s">
        <v>31</v>
      </c>
      <c r="P34" s="1463" t="s">
        <v>903</v>
      </c>
      <c r="Q34" s="1463"/>
      <c r="R34" s="1463"/>
      <c r="S34" s="1463"/>
      <c r="T34" s="1463"/>
      <c r="U34" s="1463"/>
      <c r="V34" s="1463"/>
      <c r="W34" s="1463"/>
      <c r="X34" s="1463"/>
      <c r="Y34" s="1463"/>
      <c r="Z34" s="1463"/>
      <c r="AA34" s="1463"/>
      <c r="AB34" s="1463"/>
      <c r="AC34" s="1463"/>
      <c r="AD34" s="1463"/>
      <c r="AE34" s="1463"/>
      <c r="AF34" s="1463"/>
      <c r="AG34" s="1463"/>
      <c r="AH34" s="1463"/>
      <c r="AI34" s="1463"/>
      <c r="AJ34" s="1463"/>
      <c r="AK34" s="1463"/>
      <c r="AL34" s="1463"/>
      <c r="AM34" s="1463"/>
      <c r="AN34" s="1463"/>
      <c r="AO34" s="1463"/>
      <c r="AP34" s="1463"/>
      <c r="AQ34" s="1463"/>
      <c r="AR34" s="1463"/>
      <c r="AS34" s="1463"/>
      <c r="AT34" s="1463"/>
      <c r="AU34" s="1463"/>
      <c r="AV34" s="1463"/>
      <c r="AW34" s="1463"/>
      <c r="AX34" s="1463"/>
      <c r="AY34" s="1463"/>
      <c r="AZ34" s="1463"/>
      <c r="BA34" s="1463"/>
      <c r="BB34" s="1463"/>
      <c r="BC34" s="1463"/>
      <c r="BD34" s="1463"/>
      <c r="BE34" s="1463"/>
      <c r="BF34" s="1463"/>
      <c r="BG34" s="1463"/>
      <c r="BH34" s="1463"/>
      <c r="BI34" s="1463"/>
      <c r="BJ34" s="1463"/>
      <c r="BK34" s="1463"/>
      <c r="CB34" s="120"/>
      <c r="CC34" s="120"/>
      <c r="CD34" s="120"/>
      <c r="CE34" s="120"/>
      <c r="CF34" s="120"/>
      <c r="CG34" s="120"/>
      <c r="CH34" s="120"/>
      <c r="CI34" s="120"/>
      <c r="CJ34" s="120"/>
      <c r="CK34" s="120"/>
      <c r="CL34" s="120"/>
      <c r="CM34" s="120"/>
      <c r="CN34" s="120"/>
    </row>
    <row r="35" spans="2:92" s="51" customFormat="1" ht="22.5" customHeight="1">
      <c r="B35" s="50"/>
      <c r="C35" s="193"/>
      <c r="D35" s="1442"/>
      <c r="E35" s="1498"/>
      <c r="F35" s="1443"/>
      <c r="G35" s="1442"/>
      <c r="H35" s="1443"/>
      <c r="I35" s="1280"/>
      <c r="J35" s="1280"/>
      <c r="K35" s="1280"/>
      <c r="L35" s="1280"/>
      <c r="M35" s="1280"/>
      <c r="N35" s="1280"/>
      <c r="O35" s="1280"/>
      <c r="P35" s="1495" t="s">
        <v>33</v>
      </c>
      <c r="Q35" s="1496"/>
      <c r="R35" s="1496"/>
      <c r="S35" s="1497"/>
      <c r="T35" s="1492" t="s">
        <v>34</v>
      </c>
      <c r="U35" s="1493"/>
      <c r="V35" s="1493"/>
      <c r="W35" s="1494"/>
      <c r="X35" s="1495" t="s">
        <v>35</v>
      </c>
      <c r="Y35" s="1496"/>
      <c r="Z35" s="1496"/>
      <c r="AA35" s="1497"/>
      <c r="AB35" s="1492" t="s">
        <v>36</v>
      </c>
      <c r="AC35" s="1493"/>
      <c r="AD35" s="1493"/>
      <c r="AE35" s="1494"/>
      <c r="AF35" s="1495" t="s">
        <v>37</v>
      </c>
      <c r="AG35" s="1496"/>
      <c r="AH35" s="1496"/>
      <c r="AI35" s="1497"/>
      <c r="AJ35" s="1492" t="s">
        <v>38</v>
      </c>
      <c r="AK35" s="1493"/>
      <c r="AL35" s="1493"/>
      <c r="AM35" s="1494"/>
      <c r="AN35" s="1495" t="s">
        <v>39</v>
      </c>
      <c r="AO35" s="1496"/>
      <c r="AP35" s="1496"/>
      <c r="AQ35" s="1497"/>
      <c r="AR35" s="1492" t="s">
        <v>40</v>
      </c>
      <c r="AS35" s="1493"/>
      <c r="AT35" s="1493"/>
      <c r="AU35" s="1494"/>
      <c r="AV35" s="1495" t="s">
        <v>41</v>
      </c>
      <c r="AW35" s="1496"/>
      <c r="AX35" s="1496"/>
      <c r="AY35" s="1497"/>
      <c r="AZ35" s="1492" t="s">
        <v>42</v>
      </c>
      <c r="BA35" s="1493"/>
      <c r="BB35" s="1493"/>
      <c r="BC35" s="1494"/>
      <c r="BD35" s="1495" t="s">
        <v>43</v>
      </c>
      <c r="BE35" s="1496"/>
      <c r="BF35" s="1496"/>
      <c r="BG35" s="1497"/>
      <c r="BH35" s="1492" t="s">
        <v>44</v>
      </c>
      <c r="BI35" s="1493"/>
      <c r="BJ35" s="1493"/>
      <c r="BK35" s="1494"/>
      <c r="BL35" s="50"/>
      <c r="CB35" s="134"/>
      <c r="CC35" s="134"/>
      <c r="CD35" s="134"/>
      <c r="CE35" s="134"/>
      <c r="CF35" s="134"/>
      <c r="CG35" s="134"/>
      <c r="CH35" s="134"/>
      <c r="CI35" s="134"/>
      <c r="CJ35" s="134"/>
      <c r="CK35" s="134"/>
      <c r="CL35" s="134"/>
      <c r="CM35" s="134"/>
      <c r="CN35" s="134"/>
    </row>
    <row r="36" spans="2:92" s="51" customFormat="1" ht="32.25" customHeight="1">
      <c r="B36" s="50"/>
      <c r="C36" s="193"/>
      <c r="D36" s="1430"/>
      <c r="E36" s="1431"/>
      <c r="F36" s="1432"/>
      <c r="G36" s="1430"/>
      <c r="H36" s="1432"/>
      <c r="I36" s="1280"/>
      <c r="J36" s="1280"/>
      <c r="K36" s="249" t="s">
        <v>45</v>
      </c>
      <c r="L36" s="249" t="s">
        <v>46</v>
      </c>
      <c r="M36" s="1280"/>
      <c r="N36" s="1280"/>
      <c r="O36" s="1280"/>
      <c r="P36" s="252">
        <v>1</v>
      </c>
      <c r="Q36" s="252">
        <v>2</v>
      </c>
      <c r="R36" s="252">
        <v>3</v>
      </c>
      <c r="S36" s="252">
        <v>4</v>
      </c>
      <c r="T36" s="253">
        <v>1</v>
      </c>
      <c r="U36" s="253">
        <v>2</v>
      </c>
      <c r="V36" s="253">
        <v>3</v>
      </c>
      <c r="W36" s="253">
        <v>4</v>
      </c>
      <c r="X36" s="252">
        <v>1</v>
      </c>
      <c r="Y36" s="252">
        <v>2</v>
      </c>
      <c r="Z36" s="252">
        <v>3</v>
      </c>
      <c r="AA36" s="252">
        <v>4</v>
      </c>
      <c r="AB36" s="253">
        <v>1</v>
      </c>
      <c r="AC36" s="253">
        <v>2</v>
      </c>
      <c r="AD36" s="253">
        <v>3</v>
      </c>
      <c r="AE36" s="253">
        <v>4</v>
      </c>
      <c r="AF36" s="252">
        <v>1</v>
      </c>
      <c r="AG36" s="252">
        <v>2</v>
      </c>
      <c r="AH36" s="252">
        <v>3</v>
      </c>
      <c r="AI36" s="252">
        <v>4</v>
      </c>
      <c r="AJ36" s="253">
        <v>1</v>
      </c>
      <c r="AK36" s="253">
        <v>2</v>
      </c>
      <c r="AL36" s="253">
        <v>3</v>
      </c>
      <c r="AM36" s="253">
        <v>4</v>
      </c>
      <c r="AN36" s="252">
        <v>1</v>
      </c>
      <c r="AO36" s="252">
        <v>2</v>
      </c>
      <c r="AP36" s="252">
        <v>3</v>
      </c>
      <c r="AQ36" s="252">
        <v>4</v>
      </c>
      <c r="AR36" s="253">
        <v>1</v>
      </c>
      <c r="AS36" s="253">
        <v>2</v>
      </c>
      <c r="AT36" s="253">
        <v>3</v>
      </c>
      <c r="AU36" s="253">
        <v>4</v>
      </c>
      <c r="AV36" s="252">
        <v>1</v>
      </c>
      <c r="AW36" s="252">
        <v>2</v>
      </c>
      <c r="AX36" s="252">
        <v>3</v>
      </c>
      <c r="AY36" s="252">
        <v>4</v>
      </c>
      <c r="AZ36" s="253">
        <v>1</v>
      </c>
      <c r="BA36" s="253">
        <v>2</v>
      </c>
      <c r="BB36" s="253">
        <v>3</v>
      </c>
      <c r="BC36" s="253">
        <v>4</v>
      </c>
      <c r="BD36" s="252">
        <v>1</v>
      </c>
      <c r="BE36" s="252">
        <v>2</v>
      </c>
      <c r="BF36" s="252">
        <v>3</v>
      </c>
      <c r="BG36" s="252">
        <v>4</v>
      </c>
      <c r="BH36" s="253">
        <v>1</v>
      </c>
      <c r="BI36" s="253">
        <v>2</v>
      </c>
      <c r="BJ36" s="253">
        <v>3</v>
      </c>
      <c r="BK36" s="253">
        <v>4</v>
      </c>
      <c r="BL36" s="50"/>
    </row>
    <row r="37" spans="2:92" s="51" customFormat="1" ht="59.25" customHeight="1">
      <c r="B37" s="50"/>
      <c r="C37" s="133"/>
      <c r="D37" s="1285" t="s">
        <v>975</v>
      </c>
      <c r="E37" s="1433"/>
      <c r="F37" s="1434"/>
      <c r="G37" s="1273" t="s">
        <v>1726</v>
      </c>
      <c r="H37" s="1274"/>
      <c r="I37" s="1271" t="s">
        <v>54</v>
      </c>
      <c r="J37" s="1248" t="s">
        <v>1684</v>
      </c>
      <c r="K37" s="1247">
        <v>45413</v>
      </c>
      <c r="L37" s="1247">
        <v>45442</v>
      </c>
      <c r="M37" s="1248" t="str">
        <f t="shared" ref="M37" ca="1" si="0">IF(K37&gt;TODAY(),"SIN INICIAR",IF(O37=1,"TERMINADO",IF(K37&gt;0,"EN CURSO","")))</f>
        <v>TERMINADO</v>
      </c>
      <c r="N37" s="1248"/>
      <c r="O37" s="1249">
        <f>IFERROR(COUNTIF(P38:BK38,"E")/COUNTIF(P37:BK37,"P"),0)</f>
        <v>1</v>
      </c>
      <c r="P37" s="254"/>
      <c r="Q37" s="254"/>
      <c r="R37" s="254"/>
      <c r="S37" s="254"/>
      <c r="T37" s="136"/>
      <c r="U37" s="136"/>
      <c r="V37" s="136"/>
      <c r="W37" s="136"/>
      <c r="X37" s="254"/>
      <c r="Y37" s="254"/>
      <c r="Z37" s="254"/>
      <c r="AA37" s="254"/>
      <c r="AB37" s="136"/>
      <c r="AC37" s="136"/>
      <c r="AD37" s="136"/>
      <c r="AE37" s="136"/>
      <c r="AF37" s="254"/>
      <c r="AG37" s="254"/>
      <c r="AH37" s="254" t="s">
        <v>50</v>
      </c>
      <c r="AI37" s="254"/>
      <c r="AJ37" s="136"/>
      <c r="AK37" s="136"/>
      <c r="AL37" s="136"/>
      <c r="AM37" s="136"/>
      <c r="AN37" s="254"/>
      <c r="AO37" s="254"/>
      <c r="AP37" s="254"/>
      <c r="AQ37" s="254"/>
      <c r="AR37" s="136"/>
      <c r="AS37" s="136"/>
      <c r="AT37" s="136"/>
      <c r="AU37" s="136"/>
      <c r="AV37" s="254"/>
      <c r="AW37" s="254"/>
      <c r="AX37" s="254"/>
      <c r="AY37" s="254"/>
      <c r="AZ37" s="136"/>
      <c r="BA37" s="136"/>
      <c r="BB37" s="136"/>
      <c r="BC37" s="136"/>
      <c r="BD37" s="254"/>
      <c r="BE37" s="254"/>
      <c r="BF37" s="254"/>
      <c r="BG37" s="254"/>
      <c r="BH37" s="136"/>
      <c r="BI37" s="136"/>
      <c r="BJ37" s="136"/>
      <c r="BK37" s="136"/>
      <c r="BL37" s="50"/>
      <c r="BN37" s="1491"/>
      <c r="BO37" s="1491"/>
      <c r="BP37" s="1491"/>
      <c r="BQ37" s="1491"/>
    </row>
    <row r="38" spans="2:92" s="51" customFormat="1" ht="60" customHeight="1">
      <c r="B38" s="50"/>
      <c r="C38" s="133"/>
      <c r="D38" s="1435"/>
      <c r="E38" s="1436"/>
      <c r="F38" s="1437"/>
      <c r="G38" s="1275"/>
      <c r="H38" s="1276"/>
      <c r="I38" s="1272"/>
      <c r="J38" s="1248"/>
      <c r="K38" s="1248"/>
      <c r="L38" s="1248"/>
      <c r="M38" s="1248"/>
      <c r="N38" s="1248"/>
      <c r="O38" s="1249"/>
      <c r="P38" s="53"/>
      <c r="Q38" s="53"/>
      <c r="R38" s="53"/>
      <c r="S38" s="53"/>
      <c r="T38" s="53"/>
      <c r="U38" s="53"/>
      <c r="V38" s="53"/>
      <c r="W38" s="53"/>
      <c r="X38" s="53"/>
      <c r="Y38" s="53"/>
      <c r="Z38" s="53"/>
      <c r="AA38" s="53"/>
      <c r="AB38" s="53"/>
      <c r="AC38" s="53"/>
      <c r="AD38" s="53"/>
      <c r="AE38" s="53"/>
      <c r="AF38" s="53"/>
      <c r="AG38" s="53"/>
      <c r="AH38" s="53" t="s">
        <v>51</v>
      </c>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0"/>
      <c r="BO38" s="50"/>
      <c r="BP38" s="50"/>
      <c r="BQ38" s="50"/>
      <c r="BR38" s="50"/>
      <c r="BS38" s="50"/>
    </row>
    <row r="39" spans="2:92" s="51" customFormat="1" ht="38.25" customHeight="1">
      <c r="B39" s="50"/>
      <c r="C39" s="133"/>
      <c r="D39" s="1285" t="s">
        <v>976</v>
      </c>
      <c r="E39" s="1433"/>
      <c r="F39" s="1434"/>
      <c r="G39" s="1273" t="s">
        <v>907</v>
      </c>
      <c r="H39" s="1274"/>
      <c r="I39" s="1271" t="s">
        <v>54</v>
      </c>
      <c r="J39" s="1248" t="s">
        <v>908</v>
      </c>
      <c r="K39" s="1247">
        <v>45352</v>
      </c>
      <c r="L39" s="1247">
        <v>45381</v>
      </c>
      <c r="M39" s="1248" t="str">
        <f t="shared" ref="M39" ca="1" si="1">IF(K39&gt;TODAY(),"SIN INICIAR",IF(O39=1,"TERMINADO",IF(K39&gt;0,"EN CURSO","")))</f>
        <v>TERMINADO</v>
      </c>
      <c r="N39" s="1248"/>
      <c r="O39" s="1249">
        <f t="shared" ref="O39" si="2">IFERROR(COUNTIF(P40:BK40,"E")/COUNTIF(P39:BK39,"P"),0)</f>
        <v>1</v>
      </c>
      <c r="P39" s="254"/>
      <c r="Q39" s="254"/>
      <c r="R39" s="254"/>
      <c r="S39" s="254"/>
      <c r="T39" s="136"/>
      <c r="U39" s="136"/>
      <c r="V39" s="136"/>
      <c r="W39" s="136"/>
      <c r="X39" s="254"/>
      <c r="Y39" s="254"/>
      <c r="Z39" s="254"/>
      <c r="AA39" s="254" t="s">
        <v>50</v>
      </c>
      <c r="AB39" s="136"/>
      <c r="AC39" s="136"/>
      <c r="AD39" s="136"/>
      <c r="AE39" s="136"/>
      <c r="AF39" s="254"/>
      <c r="AG39" s="254"/>
      <c r="AH39" s="254"/>
      <c r="AI39" s="254"/>
      <c r="AJ39" s="136"/>
      <c r="AK39" s="136"/>
      <c r="AL39" s="136"/>
      <c r="AM39" s="136"/>
      <c r="AN39" s="254"/>
      <c r="AO39" s="254"/>
      <c r="AP39" s="254"/>
      <c r="AQ39" s="254"/>
      <c r="AR39" s="136"/>
      <c r="AS39" s="136"/>
      <c r="AT39" s="136"/>
      <c r="AU39" s="136"/>
      <c r="AV39" s="254"/>
      <c r="AW39" s="254"/>
      <c r="AX39" s="254"/>
      <c r="AY39" s="254"/>
      <c r="AZ39" s="136"/>
      <c r="BA39" s="136"/>
      <c r="BB39" s="136"/>
      <c r="BC39" s="136"/>
      <c r="BD39" s="254"/>
      <c r="BE39" s="254"/>
      <c r="BF39" s="254"/>
      <c r="BG39" s="254"/>
      <c r="BH39" s="136"/>
      <c r="BI39" s="136"/>
      <c r="BJ39" s="136"/>
      <c r="BK39" s="136"/>
      <c r="BL39" s="50"/>
    </row>
    <row r="40" spans="2:92" s="51" customFormat="1" ht="38.25" customHeight="1">
      <c r="B40" s="50"/>
      <c r="C40" s="133"/>
      <c r="D40" s="1435"/>
      <c r="E40" s="1436"/>
      <c r="F40" s="1437"/>
      <c r="G40" s="1275"/>
      <c r="H40" s="1276"/>
      <c r="I40" s="1272"/>
      <c r="J40" s="1248"/>
      <c r="K40" s="1248"/>
      <c r="L40" s="1248"/>
      <c r="M40" s="1248"/>
      <c r="N40" s="1248"/>
      <c r="O40" s="1249"/>
      <c r="P40" s="53"/>
      <c r="Q40" s="53"/>
      <c r="R40" s="53"/>
      <c r="S40" s="53"/>
      <c r="T40" s="53"/>
      <c r="U40" s="53"/>
      <c r="V40" s="53"/>
      <c r="W40" s="53"/>
      <c r="X40" s="53"/>
      <c r="Y40" s="53"/>
      <c r="Z40" s="53"/>
      <c r="AA40" s="53" t="s">
        <v>51</v>
      </c>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0"/>
    </row>
    <row r="41" spans="2:92" s="51" customFormat="1" ht="52.5" customHeight="1">
      <c r="B41" s="50"/>
      <c r="C41" s="133"/>
      <c r="D41" s="1285" t="s">
        <v>977</v>
      </c>
      <c r="E41" s="1433"/>
      <c r="F41" s="1434"/>
      <c r="G41" s="1273" t="s">
        <v>1726</v>
      </c>
      <c r="H41" s="1274"/>
      <c r="I41" s="1271" t="s">
        <v>54</v>
      </c>
      <c r="J41" s="1248" t="s">
        <v>1683</v>
      </c>
      <c r="K41" s="1247">
        <v>45413</v>
      </c>
      <c r="L41" s="1247">
        <v>45442</v>
      </c>
      <c r="M41" s="1248" t="str">
        <f t="shared" ref="M41" ca="1" si="3">IF(K41&gt;TODAY(),"SIN INICIAR",IF(O41=1,"TERMINADO",IF(K41&gt;0,"EN CURSO","")))</f>
        <v>TERMINADO</v>
      </c>
      <c r="N41" s="1248"/>
      <c r="O41" s="1249">
        <f t="shared" ref="O41" si="4">IFERROR(COUNTIF(P42:BK42,"E")/COUNTIF(P41:BK41,"P"),0)</f>
        <v>1</v>
      </c>
      <c r="P41" s="254"/>
      <c r="Q41" s="254"/>
      <c r="R41" s="254"/>
      <c r="S41" s="254"/>
      <c r="T41" s="136"/>
      <c r="U41" s="136"/>
      <c r="V41" s="136"/>
      <c r="W41" s="136"/>
      <c r="X41" s="254"/>
      <c r="Y41" s="254"/>
      <c r="Z41" s="254"/>
      <c r="AA41" s="254"/>
      <c r="AB41" s="136"/>
      <c r="AC41" s="136"/>
      <c r="AD41" s="136"/>
      <c r="AE41" s="136"/>
      <c r="AF41" s="254"/>
      <c r="AG41" s="254"/>
      <c r="AH41" s="254" t="s">
        <v>50</v>
      </c>
      <c r="AI41" s="254"/>
      <c r="AJ41" s="136"/>
      <c r="AK41" s="136"/>
      <c r="AL41" s="136"/>
      <c r="AM41" s="136"/>
      <c r="AN41" s="254"/>
      <c r="AO41" s="254"/>
      <c r="AP41" s="254"/>
      <c r="AQ41" s="254"/>
      <c r="AR41" s="136"/>
      <c r="AS41" s="136"/>
      <c r="AT41" s="136"/>
      <c r="AU41" s="136"/>
      <c r="AV41" s="254"/>
      <c r="AW41" s="254"/>
      <c r="AX41" s="254"/>
      <c r="AY41" s="254"/>
      <c r="AZ41" s="136"/>
      <c r="BA41" s="136"/>
      <c r="BB41" s="136"/>
      <c r="BC41" s="136"/>
      <c r="BD41" s="254"/>
      <c r="BE41" s="254"/>
      <c r="BF41" s="254"/>
      <c r="BG41" s="254"/>
      <c r="BH41" s="136"/>
      <c r="BI41" s="136"/>
      <c r="BJ41" s="136"/>
      <c r="BK41" s="136"/>
      <c r="BL41" s="50"/>
    </row>
    <row r="42" spans="2:92" s="51" customFormat="1" ht="52.5" customHeight="1">
      <c r="B42" s="50"/>
      <c r="C42" s="133"/>
      <c r="D42" s="1435"/>
      <c r="E42" s="1436"/>
      <c r="F42" s="1437"/>
      <c r="G42" s="1275"/>
      <c r="H42" s="1276"/>
      <c r="I42" s="1272"/>
      <c r="J42" s="1248"/>
      <c r="K42" s="1248"/>
      <c r="L42" s="1248"/>
      <c r="M42" s="1248"/>
      <c r="N42" s="1248"/>
      <c r="O42" s="1249"/>
      <c r="P42" s="53"/>
      <c r="Q42" s="53"/>
      <c r="R42" s="53"/>
      <c r="S42" s="53"/>
      <c r="T42" s="53"/>
      <c r="U42" s="53"/>
      <c r="V42" s="53"/>
      <c r="W42" s="53"/>
      <c r="X42" s="53"/>
      <c r="Y42" s="53"/>
      <c r="Z42" s="53"/>
      <c r="AA42" s="53"/>
      <c r="AB42" s="53"/>
      <c r="AC42" s="53"/>
      <c r="AD42" s="53"/>
      <c r="AE42" s="53"/>
      <c r="AF42" s="53"/>
      <c r="AG42" s="53"/>
      <c r="AH42" s="53" t="s">
        <v>51</v>
      </c>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0"/>
    </row>
    <row r="43" spans="2:92" s="51" customFormat="1" ht="25.5" customHeight="1">
      <c r="B43" s="50"/>
      <c r="C43" s="133"/>
      <c r="D43" s="1427" t="s">
        <v>25</v>
      </c>
      <c r="E43" s="1428"/>
      <c r="F43" s="1429"/>
      <c r="G43" s="1427" t="s">
        <v>26</v>
      </c>
      <c r="H43" s="1429"/>
      <c r="I43" s="1280" t="s">
        <v>27</v>
      </c>
      <c r="J43" s="1280" t="s">
        <v>902</v>
      </c>
      <c r="K43" s="1280" t="s">
        <v>29</v>
      </c>
      <c r="L43" s="1280"/>
      <c r="M43" s="1280" t="s">
        <v>30</v>
      </c>
      <c r="N43" s="1280"/>
      <c r="O43" s="1463" t="s">
        <v>911</v>
      </c>
      <c r="P43" s="1463" t="s">
        <v>912</v>
      </c>
      <c r="Q43" s="1463"/>
      <c r="R43" s="1463"/>
      <c r="S43" s="1463"/>
      <c r="T43" s="1463"/>
      <c r="U43" s="1463"/>
      <c r="V43" s="1463"/>
      <c r="W43" s="1463"/>
      <c r="X43" s="1463"/>
      <c r="Y43" s="1463"/>
      <c r="Z43" s="1463"/>
      <c r="AA43" s="1463"/>
      <c r="AB43" s="1463"/>
      <c r="AC43" s="1463"/>
      <c r="AD43" s="1463"/>
      <c r="AE43" s="1463"/>
      <c r="AF43" s="1463"/>
      <c r="AG43" s="1463"/>
      <c r="AH43" s="1463"/>
      <c r="AI43" s="1463"/>
      <c r="AJ43" s="1463"/>
      <c r="AK43" s="1463"/>
      <c r="AL43" s="1463"/>
      <c r="AM43" s="1463"/>
      <c r="AN43" s="1463"/>
      <c r="AO43" s="1463"/>
      <c r="AP43" s="1463"/>
      <c r="AQ43" s="1463"/>
      <c r="AR43" s="1463"/>
      <c r="AS43" s="1463"/>
      <c r="AT43" s="1463"/>
      <c r="AU43" s="1463"/>
      <c r="AV43" s="1463"/>
      <c r="AW43" s="1463"/>
      <c r="AX43" s="1463"/>
      <c r="AY43" s="1463"/>
      <c r="AZ43" s="1463"/>
      <c r="BA43" s="1463"/>
      <c r="BB43" s="1463"/>
      <c r="BC43" s="1463"/>
      <c r="BD43" s="1463"/>
      <c r="BE43" s="1463"/>
      <c r="BF43" s="1463"/>
      <c r="BG43" s="1463"/>
      <c r="BH43" s="1463"/>
      <c r="BI43" s="1463"/>
      <c r="BJ43" s="1463"/>
      <c r="BK43" s="1463"/>
      <c r="BL43" s="50"/>
    </row>
    <row r="44" spans="2:92" s="51" customFormat="1" ht="24" customHeight="1">
      <c r="B44" s="50"/>
      <c r="C44" s="133"/>
      <c r="D44" s="1430"/>
      <c r="E44" s="1431"/>
      <c r="F44" s="1432"/>
      <c r="G44" s="1430"/>
      <c r="H44" s="1432"/>
      <c r="I44" s="1280"/>
      <c r="J44" s="1280"/>
      <c r="K44" s="249" t="s">
        <v>45</v>
      </c>
      <c r="L44" s="249" t="s">
        <v>46</v>
      </c>
      <c r="M44" s="1280"/>
      <c r="N44" s="1280"/>
      <c r="O44" s="1463"/>
      <c r="P44" s="1463"/>
      <c r="Q44" s="1463"/>
      <c r="R44" s="1463"/>
      <c r="S44" s="1463"/>
      <c r="T44" s="1463"/>
      <c r="U44" s="1463"/>
      <c r="V44" s="1463"/>
      <c r="W44" s="1463"/>
      <c r="X44" s="1463"/>
      <c r="Y44" s="1463"/>
      <c r="Z44" s="1463"/>
      <c r="AA44" s="1463"/>
      <c r="AB44" s="1463"/>
      <c r="AC44" s="1463"/>
      <c r="AD44" s="1463"/>
      <c r="AE44" s="1463"/>
      <c r="AF44" s="1463"/>
      <c r="AG44" s="1463"/>
      <c r="AH44" s="1463"/>
      <c r="AI44" s="1463"/>
      <c r="AJ44" s="1463"/>
      <c r="AK44" s="1463"/>
      <c r="AL44" s="1463"/>
      <c r="AM44" s="1463"/>
      <c r="AN44" s="1463"/>
      <c r="AO44" s="1463"/>
      <c r="AP44" s="1463"/>
      <c r="AQ44" s="1463"/>
      <c r="AR44" s="1463"/>
      <c r="AS44" s="1463"/>
      <c r="AT44" s="1463"/>
      <c r="AU44" s="1463"/>
      <c r="AV44" s="1463"/>
      <c r="AW44" s="1463"/>
      <c r="AX44" s="1463"/>
      <c r="AY44" s="1463"/>
      <c r="AZ44" s="1463"/>
      <c r="BA44" s="1463"/>
      <c r="BB44" s="1463"/>
      <c r="BC44" s="1463"/>
      <c r="BD44" s="1463"/>
      <c r="BE44" s="1463"/>
      <c r="BF44" s="1463"/>
      <c r="BG44" s="1463"/>
      <c r="BH44" s="1463"/>
      <c r="BI44" s="1463"/>
      <c r="BJ44" s="1463"/>
      <c r="BK44" s="1463"/>
      <c r="BL44" s="50"/>
    </row>
    <row r="45" spans="2:92" s="51" customFormat="1" ht="45" customHeight="1">
      <c r="B45" s="50"/>
      <c r="C45" s="133"/>
      <c r="D45" s="1285" t="s">
        <v>979</v>
      </c>
      <c r="E45" s="1433"/>
      <c r="F45" s="1434"/>
      <c r="G45" s="1273" t="s">
        <v>1727</v>
      </c>
      <c r="H45" s="1274"/>
      <c r="I45" s="1271" t="s">
        <v>927</v>
      </c>
      <c r="J45" s="1271" t="s">
        <v>1682</v>
      </c>
      <c r="K45" s="1413">
        <v>45352</v>
      </c>
      <c r="L45" s="1413">
        <v>45657</v>
      </c>
      <c r="M45" s="1273" t="str">
        <f t="shared" ref="M45" ca="1" si="5">IF(K45&gt;TODAY(),"SIN INICIAR",IF(O45=1,"TERMINADO",IF(K45&gt;0,"EN CURSO","")))</f>
        <v>EN CURSO</v>
      </c>
      <c r="N45" s="1274"/>
      <c r="O45" s="1325">
        <f t="shared" ref="O45" si="6">IFERROR(COUNTIF(P46:BK46,"E")/COUNTIF(P45:BK45,"P"),0)</f>
        <v>0.2</v>
      </c>
      <c r="P45" s="254"/>
      <c r="Q45" s="254"/>
      <c r="R45" s="254"/>
      <c r="S45" s="254"/>
      <c r="T45" s="136"/>
      <c r="U45" s="136"/>
      <c r="V45" s="136"/>
      <c r="W45" s="136"/>
      <c r="X45" s="254"/>
      <c r="Y45" s="254"/>
      <c r="Z45" s="254"/>
      <c r="AA45" s="254" t="s">
        <v>50</v>
      </c>
      <c r="AB45" s="254"/>
      <c r="AC45" s="136"/>
      <c r="AD45" s="136"/>
      <c r="AE45" s="136" t="s">
        <v>50</v>
      </c>
      <c r="AF45" s="254"/>
      <c r="AG45" s="254"/>
      <c r="AH45" s="254"/>
      <c r="AI45" s="254" t="s">
        <v>50</v>
      </c>
      <c r="AJ45" s="136"/>
      <c r="AK45" s="136"/>
      <c r="AL45" s="136"/>
      <c r="AM45" s="136" t="s">
        <v>50</v>
      </c>
      <c r="AN45" s="254"/>
      <c r="AO45" s="254"/>
      <c r="AP45" s="254"/>
      <c r="AQ45" s="254" t="s">
        <v>50</v>
      </c>
      <c r="AR45" s="136"/>
      <c r="AS45" s="136"/>
      <c r="AT45" s="136"/>
      <c r="AU45" s="136" t="s">
        <v>50</v>
      </c>
      <c r="AV45" s="254"/>
      <c r="AW45" s="254"/>
      <c r="AX45" s="254"/>
      <c r="AY45" s="254" t="s">
        <v>50</v>
      </c>
      <c r="AZ45" s="136"/>
      <c r="BA45" s="136"/>
      <c r="BB45" s="136"/>
      <c r="BC45" s="136" t="s">
        <v>50</v>
      </c>
      <c r="BD45" s="254"/>
      <c r="BE45" s="254"/>
      <c r="BF45" s="254"/>
      <c r="BG45" s="254" t="s">
        <v>50</v>
      </c>
      <c r="BH45" s="136"/>
      <c r="BI45" s="136"/>
      <c r="BJ45" s="136"/>
      <c r="BK45" s="136" t="s">
        <v>50</v>
      </c>
      <c r="BL45" s="50"/>
    </row>
    <row r="46" spans="2:92" s="51" customFormat="1" ht="62.25" customHeight="1">
      <c r="B46" s="50"/>
      <c r="C46" s="133"/>
      <c r="D46" s="1435"/>
      <c r="E46" s="1436"/>
      <c r="F46" s="1437"/>
      <c r="G46" s="1275"/>
      <c r="H46" s="1276"/>
      <c r="I46" s="1272"/>
      <c r="J46" s="1272"/>
      <c r="K46" s="1414"/>
      <c r="L46" s="1414"/>
      <c r="M46" s="1275"/>
      <c r="N46" s="1276"/>
      <c r="O46" s="1444"/>
      <c r="P46" s="53"/>
      <c r="Q46" s="53"/>
      <c r="R46" s="53"/>
      <c r="S46" s="53"/>
      <c r="T46" s="53"/>
      <c r="U46" s="53"/>
      <c r="V46" s="53"/>
      <c r="W46" s="53"/>
      <c r="X46" s="53"/>
      <c r="Y46" s="53"/>
      <c r="Z46" s="53"/>
      <c r="AA46" s="53" t="s">
        <v>51</v>
      </c>
      <c r="AB46" s="53"/>
      <c r="AC46" s="53"/>
      <c r="AD46" s="53"/>
      <c r="AE46" s="53" t="s">
        <v>51</v>
      </c>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0"/>
    </row>
    <row r="47" spans="2:92" s="51" customFormat="1" ht="48.75" customHeight="1">
      <c r="B47" s="50"/>
      <c r="C47" s="133"/>
      <c r="D47" s="1285" t="s">
        <v>980</v>
      </c>
      <c r="E47" s="1433"/>
      <c r="F47" s="1434"/>
      <c r="G47" s="1273" t="s">
        <v>907</v>
      </c>
      <c r="H47" s="1274"/>
      <c r="I47" s="1271" t="s">
        <v>54</v>
      </c>
      <c r="J47" s="1248" t="s">
        <v>981</v>
      </c>
      <c r="K47" s="1247">
        <v>45474</v>
      </c>
      <c r="L47" s="1247">
        <v>46598</v>
      </c>
      <c r="M47" s="1248" t="str">
        <f t="shared" ref="M47" ca="1" si="7">IF(K47&gt;TODAY(),"SIN INICIAR",IF(O47=1,"TERMINADO",IF(K47&gt;0,"EN CURSO","")))</f>
        <v>EN CURSO</v>
      </c>
      <c r="N47" s="1248"/>
      <c r="O47" s="1249">
        <f t="shared" ref="O47" si="8">IFERROR(COUNTIF(P48:BK48,"E")/COUNTIF(P47:BK47,"P"),0)</f>
        <v>0</v>
      </c>
      <c r="P47" s="254"/>
      <c r="Q47" s="254"/>
      <c r="R47" s="254"/>
      <c r="S47" s="254"/>
      <c r="T47" s="136"/>
      <c r="U47" s="136"/>
      <c r="V47" s="136"/>
      <c r="W47" s="136"/>
      <c r="X47" s="254"/>
      <c r="Y47" s="254"/>
      <c r="Z47" s="254"/>
      <c r="AA47" s="254"/>
      <c r="AB47" s="136"/>
      <c r="AC47" s="136"/>
      <c r="AD47" s="136"/>
      <c r="AE47" s="136"/>
      <c r="AF47" s="254"/>
      <c r="AG47" s="254"/>
      <c r="AH47" s="254"/>
      <c r="AI47" s="254"/>
      <c r="AJ47" s="136"/>
      <c r="AK47" s="136"/>
      <c r="AL47" s="136"/>
      <c r="AM47" s="136"/>
      <c r="AN47" s="254"/>
      <c r="AO47" s="254"/>
      <c r="AP47" s="254"/>
      <c r="AQ47" s="254" t="s">
        <v>50</v>
      </c>
      <c r="AR47" s="136"/>
      <c r="AS47" s="136"/>
      <c r="AT47" s="136"/>
      <c r="AU47" s="136"/>
      <c r="AV47" s="254"/>
      <c r="AW47" s="254"/>
      <c r="AX47" s="254"/>
      <c r="AY47" s="254"/>
      <c r="AZ47" s="136"/>
      <c r="BA47" s="136"/>
      <c r="BB47" s="136"/>
      <c r="BC47" s="136"/>
      <c r="BD47" s="254"/>
      <c r="BE47" s="254"/>
      <c r="BF47" s="254"/>
      <c r="BG47" s="254"/>
      <c r="BH47" s="136"/>
      <c r="BI47" s="136"/>
      <c r="BJ47" s="136"/>
      <c r="BK47" s="136"/>
      <c r="BL47" s="50"/>
    </row>
    <row r="48" spans="2:92" s="51" customFormat="1" ht="45" customHeight="1">
      <c r="B48" s="50"/>
      <c r="C48" s="133"/>
      <c r="D48" s="1435"/>
      <c r="E48" s="1436"/>
      <c r="F48" s="1437"/>
      <c r="G48" s="1275"/>
      <c r="H48" s="1276"/>
      <c r="I48" s="1272"/>
      <c r="J48" s="1248"/>
      <c r="K48" s="1248"/>
      <c r="L48" s="1248"/>
      <c r="M48" s="1248"/>
      <c r="N48" s="1248"/>
      <c r="O48" s="1249"/>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0"/>
    </row>
    <row r="49" spans="2:64" s="51" customFormat="1" ht="43.5" customHeight="1">
      <c r="B49" s="50"/>
      <c r="C49" s="133"/>
      <c r="D49" s="1285" t="s">
        <v>982</v>
      </c>
      <c r="E49" s="1433"/>
      <c r="F49" s="1434"/>
      <c r="G49" s="1273" t="s">
        <v>907</v>
      </c>
      <c r="H49" s="1274"/>
      <c r="I49" s="1271" t="s">
        <v>54</v>
      </c>
      <c r="J49" s="1248" t="s">
        <v>981</v>
      </c>
      <c r="K49" s="1247">
        <v>45474</v>
      </c>
      <c r="L49" s="1247">
        <v>46598</v>
      </c>
      <c r="M49" s="1248" t="str">
        <f t="shared" ref="M49" ca="1" si="9">IF(K49&gt;TODAY(),"SIN INICIAR",IF(O49=1,"TERMINADO",IF(K49&gt;0,"EN CURSO","")))</f>
        <v>EN CURSO</v>
      </c>
      <c r="N49" s="1248"/>
      <c r="O49" s="1249">
        <f t="shared" ref="O49" si="10">IFERROR(COUNTIF(P50:BK50,"E")/COUNTIF(P49:BK49,"P"),0)</f>
        <v>0</v>
      </c>
      <c r="P49" s="254"/>
      <c r="Q49" s="254"/>
      <c r="R49" s="254"/>
      <c r="S49" s="254"/>
      <c r="T49" s="136"/>
      <c r="U49" s="136"/>
      <c r="V49" s="136"/>
      <c r="W49" s="136"/>
      <c r="X49" s="254"/>
      <c r="Y49" s="254"/>
      <c r="Z49" s="254"/>
      <c r="AA49" s="254"/>
      <c r="AB49" s="136"/>
      <c r="AC49" s="136"/>
      <c r="AD49" s="136"/>
      <c r="AE49" s="136"/>
      <c r="AF49" s="254"/>
      <c r="AG49" s="254"/>
      <c r="AH49" s="254"/>
      <c r="AI49" s="254"/>
      <c r="AJ49" s="136"/>
      <c r="AK49" s="136"/>
      <c r="AL49" s="136"/>
      <c r="AM49" s="136"/>
      <c r="AN49" s="254"/>
      <c r="AO49" s="254"/>
      <c r="AP49" s="254"/>
      <c r="AQ49" s="254" t="s">
        <v>50</v>
      </c>
      <c r="AR49" s="136"/>
      <c r="AS49" s="136"/>
      <c r="AT49" s="136"/>
      <c r="AU49" s="136"/>
      <c r="AV49" s="254"/>
      <c r="AW49" s="254"/>
      <c r="AX49" s="254"/>
      <c r="AY49" s="254"/>
      <c r="AZ49" s="136"/>
      <c r="BA49" s="136"/>
      <c r="BB49" s="136"/>
      <c r="BC49" s="136"/>
      <c r="BD49" s="254"/>
      <c r="BE49" s="254"/>
      <c r="BF49" s="254"/>
      <c r="BG49" s="254"/>
      <c r="BH49" s="136"/>
      <c r="BI49" s="136"/>
      <c r="BJ49" s="136"/>
      <c r="BK49" s="136"/>
      <c r="BL49" s="50"/>
    </row>
    <row r="50" spans="2:64" s="51" customFormat="1" ht="43.5" customHeight="1">
      <c r="B50" s="50"/>
      <c r="C50" s="133"/>
      <c r="D50" s="1435"/>
      <c r="E50" s="1436"/>
      <c r="F50" s="1437"/>
      <c r="G50" s="1275"/>
      <c r="H50" s="1276"/>
      <c r="I50" s="1272"/>
      <c r="J50" s="1248"/>
      <c r="K50" s="1248"/>
      <c r="L50" s="1248"/>
      <c r="M50" s="1248"/>
      <c r="N50" s="1248"/>
      <c r="O50" s="1249"/>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0"/>
    </row>
    <row r="51" spans="2:64" s="51" customFormat="1" ht="40.5" customHeight="1">
      <c r="B51" s="50"/>
      <c r="C51" s="133"/>
      <c r="D51" s="1285" t="s">
        <v>983</v>
      </c>
      <c r="E51" s="1433"/>
      <c r="F51" s="1434"/>
      <c r="G51" s="1273" t="s">
        <v>907</v>
      </c>
      <c r="H51" s="1274"/>
      <c r="I51" s="1271" t="s">
        <v>48</v>
      </c>
      <c r="J51" s="1248" t="s">
        <v>981</v>
      </c>
      <c r="K51" s="1247">
        <v>45566</v>
      </c>
      <c r="L51" s="1247">
        <v>45595</v>
      </c>
      <c r="M51" s="1248" t="str">
        <f t="shared" ref="M51" ca="1" si="11">IF(K51&gt;TODAY(),"SIN INICIAR",IF(O51=1,"TERMINADO",IF(K51&gt;0,"EN CURSO","")))</f>
        <v>SIN INICIAR</v>
      </c>
      <c r="N51" s="1248"/>
      <c r="O51" s="1249">
        <f t="shared" ref="O51" si="12">IFERROR(COUNTIF(P52:BK52,"E")/COUNTIF(P51:BK51,"P"),0)</f>
        <v>0</v>
      </c>
      <c r="P51" s="254"/>
      <c r="Q51" s="254"/>
      <c r="R51" s="254"/>
      <c r="S51" s="254"/>
      <c r="T51" s="136"/>
      <c r="U51" s="136"/>
      <c r="V51" s="136"/>
      <c r="W51" s="136"/>
      <c r="X51" s="254"/>
      <c r="Y51" s="254"/>
      <c r="Z51" s="254"/>
      <c r="AA51" s="254"/>
      <c r="AB51" s="136"/>
      <c r="AC51" s="136"/>
      <c r="AD51" s="136"/>
      <c r="AE51" s="136"/>
      <c r="AF51" s="254"/>
      <c r="AG51" s="254"/>
      <c r="AH51" s="254"/>
      <c r="AI51" s="254"/>
      <c r="AJ51" s="136"/>
      <c r="AK51" s="136"/>
      <c r="AL51" s="136"/>
      <c r="AM51" s="136"/>
      <c r="AN51" s="254"/>
      <c r="AO51" s="254"/>
      <c r="AP51" s="254"/>
      <c r="AQ51" s="254"/>
      <c r="AR51" s="136"/>
      <c r="AS51" s="136"/>
      <c r="AT51" s="136"/>
      <c r="AU51" s="136"/>
      <c r="AV51" s="254"/>
      <c r="AW51" s="254"/>
      <c r="AX51" s="254"/>
      <c r="AY51" s="254"/>
      <c r="AZ51" s="136"/>
      <c r="BA51" s="136"/>
      <c r="BB51" s="136" t="s">
        <v>50</v>
      </c>
      <c r="BC51" s="136"/>
      <c r="BD51" s="254"/>
      <c r="BE51" s="254"/>
      <c r="BF51" s="254"/>
      <c r="BG51" s="254"/>
      <c r="BH51" s="136"/>
      <c r="BI51" s="136"/>
      <c r="BJ51" s="136"/>
      <c r="BK51" s="136"/>
      <c r="BL51" s="50"/>
    </row>
    <row r="52" spans="2:64" s="51" customFormat="1" ht="40.5" customHeight="1">
      <c r="B52" s="50"/>
      <c r="C52" s="133"/>
      <c r="D52" s="1435"/>
      <c r="E52" s="1436"/>
      <c r="F52" s="1437"/>
      <c r="G52" s="1275"/>
      <c r="H52" s="1276"/>
      <c r="I52" s="1272"/>
      <c r="J52" s="1248"/>
      <c r="K52" s="1248"/>
      <c r="L52" s="1248"/>
      <c r="M52" s="1248"/>
      <c r="N52" s="1248"/>
      <c r="O52" s="1249"/>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0"/>
    </row>
    <row r="53" spans="2:64" s="51" customFormat="1" ht="45.75" customHeight="1">
      <c r="B53" s="50"/>
      <c r="C53" s="133"/>
      <c r="D53" s="1285" t="s">
        <v>984</v>
      </c>
      <c r="E53" s="1433"/>
      <c r="F53" s="1434"/>
      <c r="G53" s="1273" t="s">
        <v>1728</v>
      </c>
      <c r="H53" s="1274"/>
      <c r="I53" s="1271" t="s">
        <v>927</v>
      </c>
      <c r="J53" s="1248" t="s">
        <v>978</v>
      </c>
      <c r="K53" s="1247">
        <v>45352</v>
      </c>
      <c r="L53" s="1247">
        <v>45657</v>
      </c>
      <c r="M53" s="1248" t="str">
        <f t="shared" ref="M53" ca="1" si="13">IF(K53&gt;TODAY(),"SIN INICIAR",IF(O53=1,"TERMINADO",IF(K53&gt;0,"EN CURSO","")))</f>
        <v>EN CURSO</v>
      </c>
      <c r="N53" s="1248"/>
      <c r="O53" s="1249">
        <f t="shared" ref="O53" si="14">IFERROR(COUNTIF(P54:BK54,"E")/COUNTIF(P53:BK53,"P"),0)</f>
        <v>0.2</v>
      </c>
      <c r="P53" s="254"/>
      <c r="Q53" s="254"/>
      <c r="R53" s="254"/>
      <c r="S53" s="254"/>
      <c r="T53" s="136"/>
      <c r="U53" s="136"/>
      <c r="V53" s="136"/>
      <c r="W53" s="136"/>
      <c r="X53" s="254"/>
      <c r="Y53" s="254"/>
      <c r="Z53" s="254"/>
      <c r="AA53" s="254" t="s">
        <v>50</v>
      </c>
      <c r="AB53" s="136"/>
      <c r="AC53" s="136"/>
      <c r="AD53" s="136"/>
      <c r="AE53" s="136" t="s">
        <v>50</v>
      </c>
      <c r="AF53" s="254"/>
      <c r="AG53" s="254"/>
      <c r="AH53" s="254"/>
      <c r="AI53" s="254" t="s">
        <v>50</v>
      </c>
      <c r="AJ53" s="136"/>
      <c r="AK53" s="136"/>
      <c r="AL53" s="136"/>
      <c r="AM53" s="136" t="s">
        <v>50</v>
      </c>
      <c r="AN53" s="254"/>
      <c r="AO53" s="254"/>
      <c r="AP53" s="254"/>
      <c r="AQ53" s="254" t="s">
        <v>50</v>
      </c>
      <c r="AR53" s="136"/>
      <c r="AS53" s="136"/>
      <c r="AT53" s="136"/>
      <c r="AU53" s="136" t="s">
        <v>50</v>
      </c>
      <c r="AV53" s="254"/>
      <c r="AW53" s="254"/>
      <c r="AX53" s="254"/>
      <c r="AY53" s="254" t="s">
        <v>50</v>
      </c>
      <c r="AZ53" s="136"/>
      <c r="BA53" s="136"/>
      <c r="BB53" s="136"/>
      <c r="BC53" s="136" t="s">
        <v>50</v>
      </c>
      <c r="BD53" s="254"/>
      <c r="BE53" s="254"/>
      <c r="BF53" s="254"/>
      <c r="BG53" s="254" t="s">
        <v>50</v>
      </c>
      <c r="BH53" s="136"/>
      <c r="BI53" s="136"/>
      <c r="BJ53" s="136"/>
      <c r="BK53" s="136" t="s">
        <v>50</v>
      </c>
      <c r="BL53" s="50"/>
    </row>
    <row r="54" spans="2:64" s="51" customFormat="1" ht="45.75" customHeight="1">
      <c r="B54" s="50"/>
      <c r="C54" s="133"/>
      <c r="D54" s="1435"/>
      <c r="E54" s="1436"/>
      <c r="F54" s="1437"/>
      <c r="G54" s="1275"/>
      <c r="H54" s="1276"/>
      <c r="I54" s="1272"/>
      <c r="J54" s="1248"/>
      <c r="K54" s="1248"/>
      <c r="L54" s="1248"/>
      <c r="M54" s="1248"/>
      <c r="N54" s="1248"/>
      <c r="O54" s="1249"/>
      <c r="P54" s="53"/>
      <c r="Q54" s="53"/>
      <c r="R54" s="53"/>
      <c r="S54" s="53"/>
      <c r="T54" s="53"/>
      <c r="U54" s="53"/>
      <c r="V54" s="53"/>
      <c r="W54" s="53"/>
      <c r="X54" s="53"/>
      <c r="Y54" s="53"/>
      <c r="Z54" s="53"/>
      <c r="AA54" s="53" t="s">
        <v>51</v>
      </c>
      <c r="AB54" s="53"/>
      <c r="AC54" s="53"/>
      <c r="AD54" s="53"/>
      <c r="AE54" s="53" t="s">
        <v>51</v>
      </c>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0"/>
    </row>
    <row r="55" spans="2:64" s="51" customFormat="1" ht="25.5" customHeight="1">
      <c r="B55" s="50"/>
      <c r="C55" s="133"/>
      <c r="D55" s="1427" t="s">
        <v>25</v>
      </c>
      <c r="E55" s="1428"/>
      <c r="F55" s="1429"/>
      <c r="G55" s="1427" t="s">
        <v>26</v>
      </c>
      <c r="H55" s="1429"/>
      <c r="I55" s="1280" t="s">
        <v>27</v>
      </c>
      <c r="J55" s="1280" t="s">
        <v>902</v>
      </c>
      <c r="K55" s="1280" t="s">
        <v>29</v>
      </c>
      <c r="L55" s="1280"/>
      <c r="M55" s="1280" t="s">
        <v>30</v>
      </c>
      <c r="N55" s="1280"/>
      <c r="O55" s="1463" t="s">
        <v>929</v>
      </c>
      <c r="P55" s="1463" t="s">
        <v>912</v>
      </c>
      <c r="Q55" s="1463"/>
      <c r="R55" s="1463"/>
      <c r="S55" s="1463"/>
      <c r="T55" s="1463"/>
      <c r="U55" s="1463"/>
      <c r="V55" s="1463"/>
      <c r="W55" s="1463"/>
      <c r="X55" s="1463"/>
      <c r="Y55" s="1463"/>
      <c r="Z55" s="1463"/>
      <c r="AA55" s="1463"/>
      <c r="AB55" s="1463"/>
      <c r="AC55" s="1463"/>
      <c r="AD55" s="1463"/>
      <c r="AE55" s="1463"/>
      <c r="AF55" s="1463"/>
      <c r="AG55" s="1463"/>
      <c r="AH55" s="1463"/>
      <c r="AI55" s="1463"/>
      <c r="AJ55" s="1463"/>
      <c r="AK55" s="1463"/>
      <c r="AL55" s="1463"/>
      <c r="AM55" s="1463"/>
      <c r="AN55" s="1463"/>
      <c r="AO55" s="1463"/>
      <c r="AP55" s="1463"/>
      <c r="AQ55" s="1463"/>
      <c r="AR55" s="1463"/>
      <c r="AS55" s="1463"/>
      <c r="AT55" s="1463"/>
      <c r="AU55" s="1463"/>
      <c r="AV55" s="1463"/>
      <c r="AW55" s="1463"/>
      <c r="AX55" s="1463"/>
      <c r="AY55" s="1463"/>
      <c r="AZ55" s="1463"/>
      <c r="BA55" s="1463"/>
      <c r="BB55" s="1463"/>
      <c r="BC55" s="1463"/>
      <c r="BD55" s="1463"/>
      <c r="BE55" s="1463"/>
      <c r="BF55" s="1463"/>
      <c r="BG55" s="1463"/>
      <c r="BH55" s="1463"/>
      <c r="BI55" s="1463"/>
      <c r="BJ55" s="1463"/>
      <c r="BK55" s="1463"/>
      <c r="BL55" s="50"/>
    </row>
    <row r="56" spans="2:64" s="51" customFormat="1" ht="24" customHeight="1">
      <c r="B56" s="50"/>
      <c r="C56" s="133"/>
      <c r="D56" s="1430"/>
      <c r="E56" s="1431"/>
      <c r="F56" s="1432"/>
      <c r="G56" s="1430"/>
      <c r="H56" s="1432"/>
      <c r="I56" s="1280"/>
      <c r="J56" s="1280"/>
      <c r="K56" s="249" t="s">
        <v>45</v>
      </c>
      <c r="L56" s="249" t="s">
        <v>46</v>
      </c>
      <c r="M56" s="1280"/>
      <c r="N56" s="1280"/>
      <c r="O56" s="1463"/>
      <c r="P56" s="1463"/>
      <c r="Q56" s="1463"/>
      <c r="R56" s="1463"/>
      <c r="S56" s="1463"/>
      <c r="T56" s="1463"/>
      <c r="U56" s="1463"/>
      <c r="V56" s="1463"/>
      <c r="W56" s="1463"/>
      <c r="X56" s="1463"/>
      <c r="Y56" s="1463"/>
      <c r="Z56" s="1463"/>
      <c r="AA56" s="1463"/>
      <c r="AB56" s="1463"/>
      <c r="AC56" s="1463"/>
      <c r="AD56" s="1463"/>
      <c r="AE56" s="1463"/>
      <c r="AF56" s="1463"/>
      <c r="AG56" s="1463"/>
      <c r="AH56" s="1463"/>
      <c r="AI56" s="1463"/>
      <c r="AJ56" s="1463"/>
      <c r="AK56" s="1463"/>
      <c r="AL56" s="1463"/>
      <c r="AM56" s="1463"/>
      <c r="AN56" s="1463"/>
      <c r="AO56" s="1463"/>
      <c r="AP56" s="1463"/>
      <c r="AQ56" s="1463"/>
      <c r="AR56" s="1463"/>
      <c r="AS56" s="1463"/>
      <c r="AT56" s="1463"/>
      <c r="AU56" s="1463"/>
      <c r="AV56" s="1463"/>
      <c r="AW56" s="1463"/>
      <c r="AX56" s="1463"/>
      <c r="AY56" s="1463"/>
      <c r="AZ56" s="1463"/>
      <c r="BA56" s="1463"/>
      <c r="BB56" s="1463"/>
      <c r="BC56" s="1463"/>
      <c r="BD56" s="1463"/>
      <c r="BE56" s="1463"/>
      <c r="BF56" s="1463"/>
      <c r="BG56" s="1463"/>
      <c r="BH56" s="1463"/>
      <c r="BI56" s="1463"/>
      <c r="BJ56" s="1463"/>
      <c r="BK56" s="1463"/>
      <c r="BL56" s="50"/>
    </row>
    <row r="57" spans="2:64" s="51" customFormat="1" ht="46.5" customHeight="1">
      <c r="B57" s="50"/>
      <c r="C57" s="133"/>
      <c r="D57" s="1285" t="s">
        <v>930</v>
      </c>
      <c r="E57" s="1433"/>
      <c r="F57" s="1434"/>
      <c r="G57" s="1273" t="s">
        <v>1726</v>
      </c>
      <c r="H57" s="1274"/>
      <c r="I57" s="1271" t="s">
        <v>927</v>
      </c>
      <c r="J57" s="1248" t="s">
        <v>908</v>
      </c>
      <c r="K57" s="1247">
        <v>45352</v>
      </c>
      <c r="L57" s="1247">
        <v>45657</v>
      </c>
      <c r="M57" s="1248" t="str">
        <f t="shared" ref="M57" ca="1" si="15">IF(K57&gt;TODAY(),"SIN INICIAR",IF(O57=1,"TERMINADO",IF(K57&gt;0,"EN CURSO","")))</f>
        <v>EN CURSO</v>
      </c>
      <c r="N57" s="1248"/>
      <c r="O57" s="1249">
        <f t="shared" ref="O57:O67" si="16">IFERROR(COUNTIF(P58:BK58,"E")/COUNTIF(P57:BK57,"P"),0)</f>
        <v>0.2</v>
      </c>
      <c r="P57" s="135"/>
      <c r="Q57" s="135"/>
      <c r="R57" s="135"/>
      <c r="S57" s="135"/>
      <c r="T57" s="136"/>
      <c r="U57" s="136"/>
      <c r="V57" s="136"/>
      <c r="W57" s="136"/>
      <c r="X57" s="135"/>
      <c r="Y57" s="135"/>
      <c r="Z57" s="135"/>
      <c r="AA57" s="254" t="s">
        <v>50</v>
      </c>
      <c r="AB57" s="136"/>
      <c r="AC57" s="136"/>
      <c r="AD57" s="136"/>
      <c r="AE57" s="136" t="s">
        <v>50</v>
      </c>
      <c r="AF57" s="254"/>
      <c r="AG57" s="254"/>
      <c r="AH57" s="254"/>
      <c r="AI57" s="254" t="s">
        <v>50</v>
      </c>
      <c r="AJ57" s="136"/>
      <c r="AK57" s="136"/>
      <c r="AL57" s="136"/>
      <c r="AM57" s="136" t="s">
        <v>50</v>
      </c>
      <c r="AN57" s="254"/>
      <c r="AO57" s="254"/>
      <c r="AP57" s="254"/>
      <c r="AQ57" s="254" t="s">
        <v>50</v>
      </c>
      <c r="AR57" s="136"/>
      <c r="AS57" s="136"/>
      <c r="AT57" s="136"/>
      <c r="AU57" s="136" t="s">
        <v>50</v>
      </c>
      <c r="AV57" s="254"/>
      <c r="AW57" s="254"/>
      <c r="AX57" s="254"/>
      <c r="AY57" s="254" t="s">
        <v>50</v>
      </c>
      <c r="AZ57" s="136"/>
      <c r="BA57" s="136"/>
      <c r="BB57" s="136"/>
      <c r="BC57" s="136" t="s">
        <v>50</v>
      </c>
      <c r="BD57" s="254"/>
      <c r="BE57" s="254"/>
      <c r="BF57" s="254"/>
      <c r="BG57" s="254" t="s">
        <v>50</v>
      </c>
      <c r="BH57" s="136"/>
      <c r="BI57" s="136"/>
      <c r="BJ57" s="136"/>
      <c r="BK57" s="136" t="s">
        <v>50</v>
      </c>
      <c r="BL57" s="50"/>
    </row>
    <row r="58" spans="2:64" s="51" customFormat="1" ht="46.5" customHeight="1">
      <c r="B58" s="50"/>
      <c r="C58" s="133"/>
      <c r="D58" s="1435"/>
      <c r="E58" s="1436"/>
      <c r="F58" s="1437"/>
      <c r="G58" s="1275"/>
      <c r="H58" s="1276"/>
      <c r="I58" s="1272"/>
      <c r="J58" s="1248"/>
      <c r="K58" s="1248"/>
      <c r="L58" s="1248"/>
      <c r="M58" s="1248"/>
      <c r="N58" s="1248"/>
      <c r="O58" s="1249"/>
      <c r="P58" s="53"/>
      <c r="Q58" s="53"/>
      <c r="R58" s="53"/>
      <c r="S58" s="53"/>
      <c r="T58" s="53"/>
      <c r="U58" s="53"/>
      <c r="V58" s="53"/>
      <c r="W58" s="53"/>
      <c r="X58" s="53"/>
      <c r="Y58" s="53"/>
      <c r="Z58" s="53"/>
      <c r="AA58" s="53" t="s">
        <v>51</v>
      </c>
      <c r="AB58" s="53"/>
      <c r="AC58" s="53"/>
      <c r="AD58" s="53"/>
      <c r="AE58" s="53" t="s">
        <v>51</v>
      </c>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0"/>
    </row>
    <row r="59" spans="2:64" s="51" customFormat="1" ht="48" customHeight="1">
      <c r="B59" s="50"/>
      <c r="C59" s="133"/>
      <c r="D59" s="1285" t="s">
        <v>932</v>
      </c>
      <c r="E59" s="1433"/>
      <c r="F59" s="1434"/>
      <c r="G59" s="1273" t="s">
        <v>1726</v>
      </c>
      <c r="H59" s="1274"/>
      <c r="I59" s="1271" t="s">
        <v>927</v>
      </c>
      <c r="J59" s="1248" t="s">
        <v>908</v>
      </c>
      <c r="K59" s="1247">
        <v>45352</v>
      </c>
      <c r="L59" s="1247">
        <v>45657</v>
      </c>
      <c r="M59" s="1248" t="str">
        <f t="shared" ref="M59" ca="1" si="17">IF(K59&gt;TODAY(),"SIN INICIAR",IF(O59=1,"TERMINADO",IF(K59&gt;0,"EN CURSO","")))</f>
        <v>EN CURSO</v>
      </c>
      <c r="N59" s="1248"/>
      <c r="O59" s="1249">
        <f t="shared" si="16"/>
        <v>0.2</v>
      </c>
      <c r="P59" s="135"/>
      <c r="Q59" s="135"/>
      <c r="R59" s="135"/>
      <c r="S59" s="135"/>
      <c r="T59" s="136"/>
      <c r="U59" s="136"/>
      <c r="V59" s="136"/>
      <c r="W59" s="136"/>
      <c r="X59" s="135"/>
      <c r="Y59" s="135"/>
      <c r="Z59" s="135"/>
      <c r="AA59" s="254" t="s">
        <v>50</v>
      </c>
      <c r="AB59" s="136"/>
      <c r="AC59" s="136"/>
      <c r="AD59" s="136"/>
      <c r="AE59" s="136" t="s">
        <v>50</v>
      </c>
      <c r="AF59" s="254"/>
      <c r="AG59" s="254"/>
      <c r="AH59" s="254"/>
      <c r="AI59" s="254" t="s">
        <v>50</v>
      </c>
      <c r="AJ59" s="136"/>
      <c r="AK59" s="136"/>
      <c r="AL59" s="136"/>
      <c r="AM59" s="136" t="s">
        <v>50</v>
      </c>
      <c r="AN59" s="254"/>
      <c r="AO59" s="254"/>
      <c r="AP59" s="254"/>
      <c r="AQ59" s="254" t="s">
        <v>50</v>
      </c>
      <c r="AR59" s="136"/>
      <c r="AS59" s="136"/>
      <c r="AT59" s="136"/>
      <c r="AU59" s="136" t="s">
        <v>50</v>
      </c>
      <c r="AV59" s="254"/>
      <c r="AW59" s="254"/>
      <c r="AX59" s="254"/>
      <c r="AY59" s="254" t="s">
        <v>50</v>
      </c>
      <c r="AZ59" s="136"/>
      <c r="BA59" s="136"/>
      <c r="BB59" s="136"/>
      <c r="BC59" s="136" t="s">
        <v>50</v>
      </c>
      <c r="BD59" s="254"/>
      <c r="BE59" s="254"/>
      <c r="BF59" s="254"/>
      <c r="BG59" s="254" t="s">
        <v>50</v>
      </c>
      <c r="BH59" s="136"/>
      <c r="BI59" s="136"/>
      <c r="BJ59" s="136"/>
      <c r="BK59" s="136" t="s">
        <v>50</v>
      </c>
      <c r="BL59" s="50"/>
    </row>
    <row r="60" spans="2:64" s="51" customFormat="1" ht="48" customHeight="1">
      <c r="B60" s="50"/>
      <c r="C60" s="133"/>
      <c r="D60" s="1435"/>
      <c r="E60" s="1436"/>
      <c r="F60" s="1437"/>
      <c r="G60" s="1275"/>
      <c r="H60" s="1276"/>
      <c r="I60" s="1272"/>
      <c r="J60" s="1248"/>
      <c r="K60" s="1248"/>
      <c r="L60" s="1248"/>
      <c r="M60" s="1248"/>
      <c r="N60" s="1248"/>
      <c r="O60" s="1249"/>
      <c r="P60" s="53"/>
      <c r="Q60" s="53"/>
      <c r="R60" s="53"/>
      <c r="S60" s="53"/>
      <c r="T60" s="53"/>
      <c r="U60" s="53"/>
      <c r="V60" s="53"/>
      <c r="W60" s="53"/>
      <c r="X60" s="53"/>
      <c r="Y60" s="53"/>
      <c r="Z60" s="53"/>
      <c r="AA60" s="53" t="s">
        <v>51</v>
      </c>
      <c r="AB60" s="53"/>
      <c r="AC60" s="53"/>
      <c r="AD60" s="53"/>
      <c r="AE60" s="53" t="s">
        <v>51</v>
      </c>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0"/>
    </row>
    <row r="61" spans="2:64" s="51" customFormat="1" ht="51" customHeight="1">
      <c r="B61" s="50"/>
      <c r="C61" s="133"/>
      <c r="D61" s="1285" t="s">
        <v>985</v>
      </c>
      <c r="E61" s="1433"/>
      <c r="F61" s="1434"/>
      <c r="G61" s="1455" t="s">
        <v>931</v>
      </c>
      <c r="H61" s="1456"/>
      <c r="I61" s="1271" t="s">
        <v>927</v>
      </c>
      <c r="J61" s="1248" t="s">
        <v>908</v>
      </c>
      <c r="K61" s="1247">
        <v>45352</v>
      </c>
      <c r="L61" s="1247">
        <v>45657</v>
      </c>
      <c r="M61" s="1248" t="str">
        <f t="shared" ref="M61" ca="1" si="18">IF(K61&gt;TODAY(),"SIN INICIAR",IF(O61=1,"TERMINADO",IF(K61&gt;0,"EN CURSO","")))</f>
        <v>EN CURSO</v>
      </c>
      <c r="N61" s="1248"/>
      <c r="O61" s="1249">
        <f t="shared" si="16"/>
        <v>0.2</v>
      </c>
      <c r="P61" s="135"/>
      <c r="Q61" s="135"/>
      <c r="R61" s="135"/>
      <c r="S61" s="135"/>
      <c r="T61" s="136"/>
      <c r="U61" s="136"/>
      <c r="V61" s="136"/>
      <c r="W61" s="136"/>
      <c r="X61" s="135"/>
      <c r="Y61" s="135"/>
      <c r="Z61" s="135"/>
      <c r="AA61" s="254" t="s">
        <v>50</v>
      </c>
      <c r="AB61" s="136"/>
      <c r="AC61" s="136"/>
      <c r="AD61" s="136"/>
      <c r="AE61" s="136" t="s">
        <v>50</v>
      </c>
      <c r="AF61" s="254"/>
      <c r="AG61" s="254"/>
      <c r="AH61" s="254"/>
      <c r="AI61" s="254" t="s">
        <v>50</v>
      </c>
      <c r="AJ61" s="136"/>
      <c r="AK61" s="136"/>
      <c r="AL61" s="136"/>
      <c r="AM61" s="136" t="s">
        <v>50</v>
      </c>
      <c r="AN61" s="254"/>
      <c r="AO61" s="254"/>
      <c r="AP61" s="254"/>
      <c r="AQ61" s="254" t="s">
        <v>50</v>
      </c>
      <c r="AR61" s="136"/>
      <c r="AS61" s="136"/>
      <c r="AT61" s="136"/>
      <c r="AU61" s="136" t="s">
        <v>50</v>
      </c>
      <c r="AV61" s="254"/>
      <c r="AW61" s="254"/>
      <c r="AX61" s="254"/>
      <c r="AY61" s="254" t="s">
        <v>50</v>
      </c>
      <c r="AZ61" s="136"/>
      <c r="BA61" s="136"/>
      <c r="BB61" s="136"/>
      <c r="BC61" s="136" t="s">
        <v>50</v>
      </c>
      <c r="BD61" s="254"/>
      <c r="BE61" s="254"/>
      <c r="BF61" s="254"/>
      <c r="BG61" s="254" t="s">
        <v>50</v>
      </c>
      <c r="BH61" s="136"/>
      <c r="BI61" s="136"/>
      <c r="BJ61" s="136"/>
      <c r="BK61" s="136" t="s">
        <v>50</v>
      </c>
      <c r="BL61" s="50"/>
    </row>
    <row r="62" spans="2:64" s="51" customFormat="1" ht="45" customHeight="1">
      <c r="B62" s="50"/>
      <c r="C62" s="133"/>
      <c r="D62" s="1435"/>
      <c r="E62" s="1436"/>
      <c r="F62" s="1437"/>
      <c r="G62" s="1457"/>
      <c r="H62" s="1458"/>
      <c r="I62" s="1272"/>
      <c r="J62" s="1248"/>
      <c r="K62" s="1248"/>
      <c r="L62" s="1248"/>
      <c r="M62" s="1248"/>
      <c r="N62" s="1248"/>
      <c r="O62" s="1249"/>
      <c r="P62" s="53"/>
      <c r="Q62" s="53"/>
      <c r="R62" s="53"/>
      <c r="S62" s="53"/>
      <c r="T62" s="53"/>
      <c r="U62" s="53"/>
      <c r="V62" s="53"/>
      <c r="W62" s="53"/>
      <c r="X62" s="53"/>
      <c r="Y62" s="53"/>
      <c r="Z62" s="53"/>
      <c r="AA62" s="53" t="s">
        <v>51</v>
      </c>
      <c r="AB62" s="53"/>
      <c r="AC62" s="53"/>
      <c r="AD62" s="53"/>
      <c r="AE62" s="53" t="s">
        <v>51</v>
      </c>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0"/>
    </row>
    <row r="63" spans="2:64" s="51" customFormat="1" ht="25.5" customHeight="1">
      <c r="B63" s="50"/>
      <c r="C63" s="133"/>
      <c r="D63" s="1427" t="s">
        <v>25</v>
      </c>
      <c r="E63" s="1428"/>
      <c r="F63" s="1429"/>
      <c r="G63" s="1427" t="s">
        <v>26</v>
      </c>
      <c r="H63" s="1429"/>
      <c r="I63" s="1280" t="s">
        <v>27</v>
      </c>
      <c r="J63" s="1280" t="s">
        <v>902</v>
      </c>
      <c r="K63" s="1280" t="s">
        <v>29</v>
      </c>
      <c r="L63" s="1280"/>
      <c r="M63" s="1280" t="s">
        <v>30</v>
      </c>
      <c r="N63" s="1280"/>
      <c r="O63" s="1463" t="s">
        <v>935</v>
      </c>
      <c r="P63" s="1463" t="s">
        <v>912</v>
      </c>
      <c r="Q63" s="1463"/>
      <c r="R63" s="1463"/>
      <c r="S63" s="1463"/>
      <c r="T63" s="1463"/>
      <c r="U63" s="1463"/>
      <c r="V63" s="1463"/>
      <c r="W63" s="1463"/>
      <c r="X63" s="1463"/>
      <c r="Y63" s="1463"/>
      <c r="Z63" s="1463"/>
      <c r="AA63" s="1463"/>
      <c r="AB63" s="1463"/>
      <c r="AC63" s="1463"/>
      <c r="AD63" s="1463"/>
      <c r="AE63" s="1463"/>
      <c r="AF63" s="1463"/>
      <c r="AG63" s="1463"/>
      <c r="AH63" s="1463"/>
      <c r="AI63" s="1463"/>
      <c r="AJ63" s="1463"/>
      <c r="AK63" s="1463"/>
      <c r="AL63" s="1463"/>
      <c r="AM63" s="1463"/>
      <c r="AN63" s="1463"/>
      <c r="AO63" s="1463"/>
      <c r="AP63" s="1463"/>
      <c r="AQ63" s="1463"/>
      <c r="AR63" s="1463"/>
      <c r="AS63" s="1463"/>
      <c r="AT63" s="1463"/>
      <c r="AU63" s="1463"/>
      <c r="AV63" s="1463"/>
      <c r="AW63" s="1463"/>
      <c r="AX63" s="1463"/>
      <c r="AY63" s="1463"/>
      <c r="AZ63" s="1463"/>
      <c r="BA63" s="1463"/>
      <c r="BB63" s="1463"/>
      <c r="BC63" s="1463"/>
      <c r="BD63" s="1463"/>
      <c r="BE63" s="1463"/>
      <c r="BF63" s="1463"/>
      <c r="BG63" s="1463"/>
      <c r="BH63" s="1463"/>
      <c r="BI63" s="1463"/>
      <c r="BJ63" s="1463"/>
      <c r="BK63" s="1463"/>
      <c r="BL63" s="50"/>
    </row>
    <row r="64" spans="2:64" s="51" customFormat="1" ht="24" customHeight="1">
      <c r="B64" s="50"/>
      <c r="C64" s="133"/>
      <c r="D64" s="1430"/>
      <c r="E64" s="1431"/>
      <c r="F64" s="1432"/>
      <c r="G64" s="1430"/>
      <c r="H64" s="1432"/>
      <c r="I64" s="1280"/>
      <c r="J64" s="1280"/>
      <c r="K64" s="249" t="s">
        <v>45</v>
      </c>
      <c r="L64" s="249" t="s">
        <v>46</v>
      </c>
      <c r="M64" s="1280"/>
      <c r="N64" s="1280"/>
      <c r="O64" s="1463"/>
      <c r="P64" s="1463"/>
      <c r="Q64" s="1463"/>
      <c r="R64" s="1463"/>
      <c r="S64" s="1463"/>
      <c r="T64" s="1463"/>
      <c r="U64" s="1463"/>
      <c r="V64" s="1463"/>
      <c r="W64" s="1463"/>
      <c r="X64" s="1463"/>
      <c r="Y64" s="1463"/>
      <c r="Z64" s="1463"/>
      <c r="AA64" s="1463"/>
      <c r="AB64" s="1463"/>
      <c r="AC64" s="1463"/>
      <c r="AD64" s="1463"/>
      <c r="AE64" s="1463"/>
      <c r="AF64" s="1463"/>
      <c r="AG64" s="1463"/>
      <c r="AH64" s="1463"/>
      <c r="AI64" s="1463"/>
      <c r="AJ64" s="1463"/>
      <c r="AK64" s="1463"/>
      <c r="AL64" s="1463"/>
      <c r="AM64" s="1463"/>
      <c r="AN64" s="1463"/>
      <c r="AO64" s="1463"/>
      <c r="AP64" s="1463"/>
      <c r="AQ64" s="1463"/>
      <c r="AR64" s="1463"/>
      <c r="AS64" s="1463"/>
      <c r="AT64" s="1463"/>
      <c r="AU64" s="1463"/>
      <c r="AV64" s="1463"/>
      <c r="AW64" s="1463"/>
      <c r="AX64" s="1463"/>
      <c r="AY64" s="1463"/>
      <c r="AZ64" s="1463"/>
      <c r="BA64" s="1463"/>
      <c r="BB64" s="1463"/>
      <c r="BC64" s="1463"/>
      <c r="BD64" s="1463"/>
      <c r="BE64" s="1463"/>
      <c r="BF64" s="1463"/>
      <c r="BG64" s="1463"/>
      <c r="BH64" s="1463"/>
      <c r="BI64" s="1463"/>
      <c r="BJ64" s="1463"/>
      <c r="BK64" s="1463"/>
      <c r="BL64" s="50"/>
    </row>
    <row r="65" spans="1:92" s="51" customFormat="1" ht="33" customHeight="1">
      <c r="B65" s="50"/>
      <c r="C65" s="133"/>
      <c r="D65" s="1285" t="s">
        <v>930</v>
      </c>
      <c r="E65" s="1433"/>
      <c r="F65" s="1434"/>
      <c r="G65" s="1459" t="s">
        <v>58</v>
      </c>
      <c r="H65" s="1460"/>
      <c r="I65" s="1271" t="s">
        <v>54</v>
      </c>
      <c r="J65" s="1248" t="s">
        <v>908</v>
      </c>
      <c r="K65" s="1247">
        <v>45627</v>
      </c>
      <c r="L65" s="1247">
        <v>45657</v>
      </c>
      <c r="M65" s="1248" t="str">
        <f t="shared" ref="M65" ca="1" si="19">IF(K65&gt;TODAY(),"SIN INICIAR",IF(O65=1,"TERMINADO",IF(K65&gt;0,"EN CURSO","")))</f>
        <v>SIN INICIAR</v>
      </c>
      <c r="N65" s="1248"/>
      <c r="O65" s="1249">
        <f t="shared" si="16"/>
        <v>0</v>
      </c>
      <c r="P65" s="137"/>
      <c r="Q65" s="137"/>
      <c r="R65" s="137"/>
      <c r="S65" s="137"/>
      <c r="T65" s="138"/>
      <c r="U65" s="138"/>
      <c r="V65" s="138"/>
      <c r="W65" s="138"/>
      <c r="X65" s="137"/>
      <c r="Y65" s="137"/>
      <c r="Z65" s="137"/>
      <c r="AA65" s="137"/>
      <c r="AB65" s="138"/>
      <c r="AC65" s="138"/>
      <c r="AD65" s="138"/>
      <c r="AE65" s="138"/>
      <c r="AF65" s="137"/>
      <c r="AG65" s="137"/>
      <c r="AH65" s="137"/>
      <c r="AI65" s="137"/>
      <c r="AJ65" s="138"/>
      <c r="AK65" s="138"/>
      <c r="AL65" s="138"/>
      <c r="AM65" s="138"/>
      <c r="AN65" s="138"/>
      <c r="AO65" s="138"/>
      <c r="AP65" s="137"/>
      <c r="AQ65" s="137"/>
      <c r="AR65" s="138"/>
      <c r="AS65" s="138"/>
      <c r="AT65" s="138"/>
      <c r="AU65" s="138"/>
      <c r="AV65" s="137"/>
      <c r="AW65" s="137"/>
      <c r="AX65" s="137"/>
      <c r="AY65" s="137"/>
      <c r="AZ65" s="138"/>
      <c r="BA65" s="138"/>
      <c r="BB65" s="138"/>
      <c r="BC65" s="138"/>
      <c r="BD65" s="137"/>
      <c r="BE65" s="137"/>
      <c r="BF65" s="137"/>
      <c r="BG65" s="137"/>
      <c r="BH65" s="138"/>
      <c r="BI65" s="138"/>
      <c r="BJ65" s="138"/>
      <c r="BK65" s="138" t="s">
        <v>50</v>
      </c>
      <c r="BL65" s="50"/>
    </row>
    <row r="66" spans="1:92" s="51" customFormat="1" ht="33" customHeight="1">
      <c r="B66" s="50"/>
      <c r="C66" s="133"/>
      <c r="D66" s="1435"/>
      <c r="E66" s="1436"/>
      <c r="F66" s="1437"/>
      <c r="G66" s="1461"/>
      <c r="H66" s="1462"/>
      <c r="I66" s="1272"/>
      <c r="J66" s="1248"/>
      <c r="K66" s="1271"/>
      <c r="L66" s="1271"/>
      <c r="M66" s="1271"/>
      <c r="N66" s="1271"/>
      <c r="O66" s="124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50"/>
    </row>
    <row r="67" spans="1:92" s="51" customFormat="1" ht="33" customHeight="1">
      <c r="B67" s="50"/>
      <c r="C67" s="133"/>
      <c r="D67" s="1285" t="s">
        <v>932</v>
      </c>
      <c r="E67" s="1433"/>
      <c r="F67" s="1434"/>
      <c r="G67" s="1459" t="s">
        <v>58</v>
      </c>
      <c r="H67" s="1460"/>
      <c r="I67" s="1271" t="s">
        <v>54</v>
      </c>
      <c r="J67" s="1464" t="s">
        <v>908</v>
      </c>
      <c r="K67" s="1247">
        <v>45627</v>
      </c>
      <c r="L67" s="1438">
        <v>45657</v>
      </c>
      <c r="M67" s="1452" t="str">
        <f t="shared" ref="M67" ca="1" si="20">IF(K67&gt;TODAY(),"SIN INICIAR",IF(O67=1,"TERMINADO",IF(K67&gt;0,"EN CURSO","")))</f>
        <v>SIN INICIAR</v>
      </c>
      <c r="N67" s="1452"/>
      <c r="O67" s="1453">
        <f t="shared" si="16"/>
        <v>0</v>
      </c>
      <c r="P67" s="137"/>
      <c r="Q67" s="137"/>
      <c r="R67" s="137"/>
      <c r="S67" s="137"/>
      <c r="T67" s="138"/>
      <c r="U67" s="138"/>
      <c r="V67" s="138"/>
      <c r="W67" s="138"/>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t="s">
        <v>50</v>
      </c>
      <c r="BL67" s="50"/>
    </row>
    <row r="68" spans="1:92" s="51" customFormat="1" ht="33" customHeight="1">
      <c r="B68" s="50"/>
      <c r="C68" s="133"/>
      <c r="D68" s="1435"/>
      <c r="E68" s="1436"/>
      <c r="F68" s="1437"/>
      <c r="G68" s="1461"/>
      <c r="H68" s="1462"/>
      <c r="I68" s="1272"/>
      <c r="J68" s="1464"/>
      <c r="K68" s="1248"/>
      <c r="L68" s="1439"/>
      <c r="M68" s="1452"/>
      <c r="N68" s="1452"/>
      <c r="O68" s="1454"/>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50"/>
    </row>
    <row r="69" spans="1:92" s="58" customFormat="1" ht="37.5" customHeight="1">
      <c r="B69" s="57"/>
      <c r="C69" s="141"/>
      <c r="D69" s="1482"/>
      <c r="E69" s="59"/>
      <c r="F69" s="1489" t="s">
        <v>68</v>
      </c>
      <c r="G69" s="1489"/>
      <c r="H69" s="1486"/>
      <c r="I69" s="1486"/>
      <c r="J69" s="1486"/>
      <c r="K69" s="1489"/>
      <c r="L69" s="1489"/>
      <c r="M69" s="1489"/>
      <c r="N69" s="1489"/>
      <c r="O69" s="1486"/>
      <c r="P69" s="1490" t="s">
        <v>33</v>
      </c>
      <c r="Q69" s="1480"/>
      <c r="R69" s="1480"/>
      <c r="S69" s="1480"/>
      <c r="T69" s="1481" t="s">
        <v>34</v>
      </c>
      <c r="U69" s="1481"/>
      <c r="V69" s="1481"/>
      <c r="W69" s="1481"/>
      <c r="X69" s="1480" t="s">
        <v>35</v>
      </c>
      <c r="Y69" s="1480"/>
      <c r="Z69" s="1480"/>
      <c r="AA69" s="1480"/>
      <c r="AB69" s="1481" t="s">
        <v>36</v>
      </c>
      <c r="AC69" s="1481"/>
      <c r="AD69" s="1481"/>
      <c r="AE69" s="1481"/>
      <c r="AF69" s="1480" t="s">
        <v>37</v>
      </c>
      <c r="AG69" s="1480"/>
      <c r="AH69" s="1480"/>
      <c r="AI69" s="1480"/>
      <c r="AJ69" s="1481" t="s">
        <v>38</v>
      </c>
      <c r="AK69" s="1481"/>
      <c r="AL69" s="1481"/>
      <c r="AM69" s="1481"/>
      <c r="AN69" s="1480" t="s">
        <v>39</v>
      </c>
      <c r="AO69" s="1480"/>
      <c r="AP69" s="1480"/>
      <c r="AQ69" s="1480"/>
      <c r="AR69" s="1481" t="s">
        <v>40</v>
      </c>
      <c r="AS69" s="1481"/>
      <c r="AT69" s="1481"/>
      <c r="AU69" s="1481"/>
      <c r="AV69" s="1480" t="s">
        <v>41</v>
      </c>
      <c r="AW69" s="1480"/>
      <c r="AX69" s="1480"/>
      <c r="AY69" s="1480"/>
      <c r="AZ69" s="1481" t="s">
        <v>42</v>
      </c>
      <c r="BA69" s="1481"/>
      <c r="BB69" s="1481"/>
      <c r="BC69" s="1481"/>
      <c r="BD69" s="1480" t="s">
        <v>43</v>
      </c>
      <c r="BE69" s="1480"/>
      <c r="BF69" s="1480"/>
      <c r="BG69" s="1480"/>
      <c r="BH69" s="1481" t="s">
        <v>44</v>
      </c>
      <c r="BI69" s="1481"/>
      <c r="BJ69" s="1481"/>
      <c r="BK69" s="1481"/>
      <c r="BL69" s="57"/>
    </row>
    <row r="70" spans="1:92" ht="24" customHeight="1">
      <c r="C70" s="115"/>
      <c r="D70" s="1482"/>
      <c r="E70" s="59"/>
      <c r="F70" s="1486" t="s">
        <v>69</v>
      </c>
      <c r="G70" s="1486"/>
      <c r="H70" s="1486"/>
      <c r="I70" s="1486"/>
      <c r="J70" s="1486"/>
      <c r="K70" s="1486"/>
      <c r="L70" s="1486"/>
      <c r="M70" s="1486"/>
      <c r="N70" s="1486"/>
      <c r="O70" s="1486"/>
      <c r="P70" s="1488">
        <f>COUNTIF($P$37:$S$68,"P")</f>
        <v>0</v>
      </c>
      <c r="Q70" s="1440"/>
      <c r="R70" s="1440"/>
      <c r="S70" s="1440"/>
      <c r="T70" s="1440">
        <f>COUNTIF($T$37:$W$68,"P")</f>
        <v>0</v>
      </c>
      <c r="U70" s="1440"/>
      <c r="V70" s="1440"/>
      <c r="W70" s="1440"/>
      <c r="X70" s="1440">
        <f>COUNTIF($X$37:$AA$68,"P")</f>
        <v>6</v>
      </c>
      <c r="Y70" s="1440"/>
      <c r="Z70" s="1440"/>
      <c r="AA70" s="1440"/>
      <c r="AB70" s="1440">
        <f>COUNTIF($AB$37:$AE$68,"P")</f>
        <v>5</v>
      </c>
      <c r="AC70" s="1440"/>
      <c r="AD70" s="1440"/>
      <c r="AE70" s="1440"/>
      <c r="AF70" s="1440">
        <f>COUNTIF($AF$37:$AI$68,"P")</f>
        <v>7</v>
      </c>
      <c r="AG70" s="1440"/>
      <c r="AH70" s="1440"/>
      <c r="AI70" s="1440"/>
      <c r="AJ70" s="1440">
        <f>COUNTIF($AJ$37:$AM$68,"P")</f>
        <v>5</v>
      </c>
      <c r="AK70" s="1440"/>
      <c r="AL70" s="1440"/>
      <c r="AM70" s="1440"/>
      <c r="AN70" s="1440">
        <f>COUNTIF($AN$37:$AQ$68,"P")</f>
        <v>7</v>
      </c>
      <c r="AO70" s="1440"/>
      <c r="AP70" s="1440"/>
      <c r="AQ70" s="1440"/>
      <c r="AR70" s="1440">
        <f>COUNTIF($AR$37:$AU$68,"P")</f>
        <v>5</v>
      </c>
      <c r="AS70" s="1440"/>
      <c r="AT70" s="1440"/>
      <c r="AU70" s="1440"/>
      <c r="AV70" s="1440">
        <f>COUNTIF($AV$37:$AY$68,"P")</f>
        <v>5</v>
      </c>
      <c r="AW70" s="1440"/>
      <c r="AX70" s="1440"/>
      <c r="AY70" s="1440"/>
      <c r="AZ70" s="1440">
        <f>COUNTIF($AZ$37:$BC$68,"P")</f>
        <v>6</v>
      </c>
      <c r="BA70" s="1440"/>
      <c r="BB70" s="1440"/>
      <c r="BC70" s="1440"/>
      <c r="BD70" s="1440">
        <f>COUNTIF($BD$37:$BG$68,"P")</f>
        <v>5</v>
      </c>
      <c r="BE70" s="1440"/>
      <c r="BF70" s="1440"/>
      <c r="BG70" s="1440"/>
      <c r="BH70" s="1440">
        <f>COUNTIF($BH$37:$BK$68,"P")</f>
        <v>7</v>
      </c>
      <c r="BI70" s="1440"/>
      <c r="BJ70" s="1440"/>
      <c r="BK70" s="1487"/>
    </row>
    <row r="71" spans="1:92" ht="24" customHeight="1">
      <c r="C71" s="115"/>
      <c r="D71" s="1482"/>
      <c r="E71" s="59"/>
      <c r="F71" s="1486" t="s">
        <v>70</v>
      </c>
      <c r="G71" s="1486"/>
      <c r="H71" s="1486"/>
      <c r="I71" s="1486"/>
      <c r="J71" s="1486"/>
      <c r="K71" s="1486"/>
      <c r="L71" s="1486"/>
      <c r="M71" s="1486"/>
      <c r="N71" s="1486"/>
      <c r="O71" s="1486"/>
      <c r="P71" s="1488">
        <f>COUNTIF($P$37:$S$68,"E")</f>
        <v>0</v>
      </c>
      <c r="Q71" s="1440"/>
      <c r="R71" s="1440"/>
      <c r="S71" s="1440"/>
      <c r="T71" s="1440">
        <f>COUNTIF($T$37:$W$68,"E")</f>
        <v>0</v>
      </c>
      <c r="U71" s="1440"/>
      <c r="V71" s="1440"/>
      <c r="W71" s="1440"/>
      <c r="X71" s="1440">
        <f>COUNTIF($X$37:$AA$68,"E")</f>
        <v>6</v>
      </c>
      <c r="Y71" s="1440"/>
      <c r="Z71" s="1440"/>
      <c r="AA71" s="1440"/>
      <c r="AB71" s="1440">
        <f>COUNTIF($AB$37:$AE$68,"E")</f>
        <v>5</v>
      </c>
      <c r="AC71" s="1440"/>
      <c r="AD71" s="1440"/>
      <c r="AE71" s="1440"/>
      <c r="AF71" s="1440">
        <f>COUNTIF($AF$37:$AI$68,"E")</f>
        <v>2</v>
      </c>
      <c r="AG71" s="1440"/>
      <c r="AH71" s="1440"/>
      <c r="AI71" s="1440"/>
      <c r="AJ71" s="1440">
        <f>COUNTIF($AJ$37:$AM$68,"E")</f>
        <v>0</v>
      </c>
      <c r="AK71" s="1440"/>
      <c r="AL71" s="1440"/>
      <c r="AM71" s="1440"/>
      <c r="AN71" s="1440">
        <f>COUNTIF($AN$37:$AQ$68,"E")</f>
        <v>0</v>
      </c>
      <c r="AO71" s="1440"/>
      <c r="AP71" s="1440"/>
      <c r="AQ71" s="1440"/>
      <c r="AR71" s="1440">
        <f>COUNTIF($AR$37:$AU$68,"E")</f>
        <v>0</v>
      </c>
      <c r="AS71" s="1440"/>
      <c r="AT71" s="1440"/>
      <c r="AU71" s="1440"/>
      <c r="AV71" s="1440">
        <f>COUNTIF($AV$37:$AY$68,"E")</f>
        <v>0</v>
      </c>
      <c r="AW71" s="1440"/>
      <c r="AX71" s="1440"/>
      <c r="AY71" s="1440"/>
      <c r="AZ71" s="1440">
        <f>COUNTIF($AZ$37:$BC$68,"E")</f>
        <v>0</v>
      </c>
      <c r="BA71" s="1440"/>
      <c r="BB71" s="1440"/>
      <c r="BC71" s="1440"/>
      <c r="BD71" s="1440">
        <f>COUNTIF($BD$37:$BG$68,"E")</f>
        <v>0</v>
      </c>
      <c r="BE71" s="1440"/>
      <c r="BF71" s="1440"/>
      <c r="BG71" s="1440"/>
      <c r="BH71" s="1440">
        <f>COUNTIF($BH$37:$BK$68,"E")</f>
        <v>0</v>
      </c>
      <c r="BI71" s="1440"/>
      <c r="BJ71" s="1440"/>
      <c r="BK71" s="1487"/>
    </row>
    <row r="72" spans="1:92" ht="26.25" customHeight="1">
      <c r="C72" s="115"/>
      <c r="D72" s="1482"/>
      <c r="E72" s="59"/>
      <c r="F72" s="1486" t="s">
        <v>71</v>
      </c>
      <c r="G72" s="1486"/>
      <c r="H72" s="1486"/>
      <c r="I72" s="1486"/>
      <c r="J72" s="1486"/>
      <c r="K72" s="1486"/>
      <c r="L72" s="1486"/>
      <c r="M72" s="1486"/>
      <c r="N72" s="1486"/>
      <c r="O72" s="1486"/>
      <c r="P72" s="1478">
        <f>$M$25</f>
        <v>0.95</v>
      </c>
      <c r="Q72" s="1479"/>
      <c r="R72" s="1479"/>
      <c r="S72" s="1479"/>
      <c r="T72" s="1478">
        <f t="shared" ref="T72" si="21">$M$25</f>
        <v>0.95</v>
      </c>
      <c r="U72" s="1479"/>
      <c r="V72" s="1479"/>
      <c r="W72" s="1479"/>
      <c r="X72" s="1478">
        <f t="shared" ref="X72" si="22">$M$25</f>
        <v>0.95</v>
      </c>
      <c r="Y72" s="1479"/>
      <c r="Z72" s="1479"/>
      <c r="AA72" s="1479"/>
      <c r="AB72" s="1478">
        <f t="shared" ref="AB72" si="23">$M$25</f>
        <v>0.95</v>
      </c>
      <c r="AC72" s="1479"/>
      <c r="AD72" s="1479"/>
      <c r="AE72" s="1479"/>
      <c r="AF72" s="1478">
        <f t="shared" ref="AF72" si="24">$M$25</f>
        <v>0.95</v>
      </c>
      <c r="AG72" s="1479"/>
      <c r="AH72" s="1479"/>
      <c r="AI72" s="1479"/>
      <c r="AJ72" s="1478">
        <f t="shared" ref="AJ72" si="25">$M$25</f>
        <v>0.95</v>
      </c>
      <c r="AK72" s="1479"/>
      <c r="AL72" s="1479"/>
      <c r="AM72" s="1479"/>
      <c r="AN72" s="1478">
        <f t="shared" ref="AN72" si="26">$M$25</f>
        <v>0.95</v>
      </c>
      <c r="AO72" s="1479"/>
      <c r="AP72" s="1479"/>
      <c r="AQ72" s="1479"/>
      <c r="AR72" s="1478">
        <f t="shared" ref="AR72" si="27">$M$25</f>
        <v>0.95</v>
      </c>
      <c r="AS72" s="1479"/>
      <c r="AT72" s="1479"/>
      <c r="AU72" s="1479"/>
      <c r="AV72" s="1478">
        <f t="shared" ref="AV72" si="28">$M$25</f>
        <v>0.95</v>
      </c>
      <c r="AW72" s="1479"/>
      <c r="AX72" s="1479"/>
      <c r="AY72" s="1479"/>
      <c r="AZ72" s="1478">
        <f t="shared" ref="AZ72" si="29">$M$25</f>
        <v>0.95</v>
      </c>
      <c r="BA72" s="1479"/>
      <c r="BB72" s="1479"/>
      <c r="BC72" s="1479"/>
      <c r="BD72" s="1478">
        <f t="shared" ref="BD72" si="30">$M$25</f>
        <v>0.95</v>
      </c>
      <c r="BE72" s="1479"/>
      <c r="BF72" s="1479"/>
      <c r="BG72" s="1479"/>
      <c r="BH72" s="1478">
        <f t="shared" ref="BH72" si="31">$M$25</f>
        <v>0.95</v>
      </c>
      <c r="BI72" s="1479"/>
      <c r="BJ72" s="1479"/>
      <c r="BK72" s="1479"/>
    </row>
    <row r="73" spans="1:92" ht="26.25" customHeight="1" thickBot="1">
      <c r="C73" s="115"/>
      <c r="D73" s="61"/>
      <c r="E73" s="59"/>
      <c r="F73" s="1486" t="s">
        <v>270</v>
      </c>
      <c r="G73" s="1486"/>
      <c r="H73" s="1486"/>
      <c r="I73" s="1486"/>
      <c r="J73" s="1486"/>
      <c r="K73" s="1486"/>
      <c r="L73" s="1486"/>
      <c r="M73" s="1486"/>
      <c r="N73" s="1486"/>
      <c r="O73" s="1486"/>
      <c r="P73" s="1475" t="str">
        <f>IFERROR(P71/P70,"")</f>
        <v/>
      </c>
      <c r="Q73" s="1476"/>
      <c r="R73" s="1476"/>
      <c r="S73" s="1477"/>
      <c r="T73" s="1475" t="str">
        <f>IFERROR(T71/T70,"")</f>
        <v/>
      </c>
      <c r="U73" s="1476"/>
      <c r="V73" s="1476"/>
      <c r="W73" s="1477"/>
      <c r="X73" s="1475">
        <f>IFERROR(X71/X70,"")</f>
        <v>1</v>
      </c>
      <c r="Y73" s="1476"/>
      <c r="Z73" s="1476"/>
      <c r="AA73" s="1477"/>
      <c r="AB73" s="1475">
        <f>IFERROR(AB71/AB70,"")</f>
        <v>1</v>
      </c>
      <c r="AC73" s="1476"/>
      <c r="AD73" s="1476"/>
      <c r="AE73" s="1477"/>
      <c r="AF73" s="1475">
        <f>IFERROR(AF71/AF70,"")</f>
        <v>0.2857142857142857</v>
      </c>
      <c r="AG73" s="1476"/>
      <c r="AH73" s="1476"/>
      <c r="AI73" s="1477"/>
      <c r="AJ73" s="1475">
        <f>IFERROR(AJ71/AJ70,"")</f>
        <v>0</v>
      </c>
      <c r="AK73" s="1476"/>
      <c r="AL73" s="1476"/>
      <c r="AM73" s="1477"/>
      <c r="AN73" s="1475">
        <f>IFERROR(AN71/AN70,"")</f>
        <v>0</v>
      </c>
      <c r="AO73" s="1476"/>
      <c r="AP73" s="1476"/>
      <c r="AQ73" s="1477"/>
      <c r="AR73" s="1475">
        <f>IFERROR(AR71/AR70,"")</f>
        <v>0</v>
      </c>
      <c r="AS73" s="1476"/>
      <c r="AT73" s="1476"/>
      <c r="AU73" s="1477"/>
      <c r="AV73" s="1475">
        <f>IFERROR(AV71/AV70,"")</f>
        <v>0</v>
      </c>
      <c r="AW73" s="1476"/>
      <c r="AX73" s="1476"/>
      <c r="AY73" s="1477"/>
      <c r="AZ73" s="1475">
        <f>IFERROR(AZ71/AZ70,"")</f>
        <v>0</v>
      </c>
      <c r="BA73" s="1476"/>
      <c r="BB73" s="1476"/>
      <c r="BC73" s="1477"/>
      <c r="BD73" s="1475">
        <f>IFERROR(BD71/BD70,"")</f>
        <v>0</v>
      </c>
      <c r="BE73" s="1476"/>
      <c r="BF73" s="1476"/>
      <c r="BG73" s="1477"/>
      <c r="BH73" s="1475">
        <f>IFERROR(BH71/BH70,"")</f>
        <v>0</v>
      </c>
      <c r="BI73" s="1476"/>
      <c r="BJ73" s="1476"/>
      <c r="BK73" s="1477"/>
    </row>
    <row r="74" spans="1:92" ht="9.75" customHeight="1" thickBot="1">
      <c r="C74" s="115"/>
      <c r="D74" s="61"/>
      <c r="E74" s="59"/>
      <c r="F74" s="62"/>
      <c r="G74" s="62"/>
      <c r="H74" s="62"/>
      <c r="I74" s="62"/>
      <c r="J74" s="62"/>
      <c r="K74" s="62"/>
      <c r="L74" s="62"/>
      <c r="M74" s="62"/>
      <c r="N74" s="62"/>
      <c r="O74" s="62"/>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row>
    <row r="75" spans="1:92" ht="31.5" customHeight="1" thickBot="1">
      <c r="C75" s="1483" t="s">
        <v>73</v>
      </c>
      <c r="D75" s="1484"/>
      <c r="E75" s="1484"/>
      <c r="F75" s="1484"/>
      <c r="G75" s="1484"/>
      <c r="H75" s="1485"/>
      <c r="I75" s="1483" t="s">
        <v>74</v>
      </c>
      <c r="J75" s="1484"/>
      <c r="K75" s="1484"/>
      <c r="L75" s="1484"/>
      <c r="M75" s="1484"/>
      <c r="N75" s="1484"/>
      <c r="O75" s="1484"/>
      <c r="P75" s="1484"/>
      <c r="Q75" s="1484"/>
      <c r="R75" s="1484"/>
      <c r="S75" s="1484"/>
      <c r="T75" s="1484"/>
      <c r="U75" s="1484"/>
      <c r="V75" s="1484"/>
      <c r="W75" s="1484"/>
      <c r="X75" s="1484"/>
      <c r="Y75" s="1484"/>
      <c r="Z75" s="1484"/>
      <c r="AA75" s="1484"/>
      <c r="AB75" s="1484"/>
      <c r="AC75" s="1484"/>
      <c r="AD75" s="1484"/>
      <c r="AE75" s="1484"/>
      <c r="AF75" s="1484"/>
      <c r="AG75" s="1484"/>
      <c r="AH75" s="1484"/>
      <c r="AI75" s="1484"/>
      <c r="AJ75" s="1484"/>
      <c r="AK75" s="1484"/>
      <c r="AL75" s="1484"/>
      <c r="AM75" s="1484"/>
      <c r="AN75" s="1484"/>
      <c r="AO75" s="1484"/>
      <c r="AP75" s="1484"/>
      <c r="AQ75" s="1484"/>
      <c r="AR75" s="1484"/>
      <c r="AS75" s="1484"/>
      <c r="AT75" s="1484"/>
      <c r="AU75" s="1484"/>
      <c r="AV75" s="1484"/>
      <c r="AW75" s="1484"/>
      <c r="AX75" s="1484"/>
      <c r="AY75" s="1484"/>
      <c r="AZ75" s="1484"/>
      <c r="BA75" s="1484"/>
      <c r="BB75" s="1484"/>
      <c r="BC75" s="1484"/>
      <c r="BD75" s="1484"/>
      <c r="BE75" s="1484"/>
      <c r="BF75" s="1484"/>
      <c r="BG75" s="1484"/>
      <c r="BH75" s="1484"/>
      <c r="BI75" s="1484"/>
      <c r="BJ75" s="1484"/>
      <c r="BK75" s="1485"/>
    </row>
    <row r="76" spans="1:92" ht="13.5" customHeight="1">
      <c r="C76" s="142"/>
      <c r="D76" s="64"/>
      <c r="E76" s="64"/>
      <c r="F76" s="64"/>
      <c r="G76" s="64"/>
      <c r="H76" s="65"/>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row>
    <row r="77" spans="1:92" ht="13.5" customHeight="1">
      <c r="C77" s="115"/>
      <c r="D77" s="66"/>
      <c r="E77" s="66"/>
      <c r="F77" s="66"/>
      <c r="G77" s="66"/>
      <c r="H77" s="67"/>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row>
    <row r="78" spans="1:92" ht="13.5" customHeight="1">
      <c r="C78" s="115"/>
      <c r="D78" s="66"/>
      <c r="E78" s="66"/>
      <c r="F78" s="66"/>
      <c r="G78" s="66"/>
      <c r="H78" s="67"/>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row>
    <row r="79" spans="1:92" s="14" customFormat="1" ht="19.5" customHeight="1">
      <c r="A79" s="18"/>
      <c r="C79" s="115"/>
      <c r="D79" s="66"/>
      <c r="E79" s="1471" t="s">
        <v>75</v>
      </c>
      <c r="F79" s="1472"/>
      <c r="G79" s="143"/>
      <c r="H79" s="67"/>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row>
    <row r="80" spans="1:92" s="14" customFormat="1" ht="13.5" customHeight="1">
      <c r="A80" s="18"/>
      <c r="C80" s="115"/>
      <c r="D80" s="66"/>
      <c r="E80" s="1473"/>
      <c r="F80" s="1474"/>
      <c r="G80" s="143"/>
      <c r="H80" s="67"/>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row>
    <row r="81" spans="1:92" s="14" customFormat="1" ht="13.5" customHeight="1">
      <c r="A81" s="18"/>
      <c r="C81" s="115"/>
      <c r="D81" s="66"/>
      <c r="E81" s="66"/>
      <c r="F81" s="66"/>
      <c r="G81" s="66"/>
      <c r="H81" s="67"/>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row>
    <row r="82" spans="1:92" s="14" customFormat="1" ht="18" customHeight="1">
      <c r="A82" s="18"/>
      <c r="C82" s="115"/>
      <c r="D82" s="66"/>
      <c r="E82" s="1471" t="s">
        <v>76</v>
      </c>
      <c r="F82" s="1472"/>
      <c r="G82" s="143"/>
      <c r="H82" s="67"/>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row>
    <row r="83" spans="1:92" s="14" customFormat="1" ht="13.5" customHeight="1">
      <c r="A83" s="18"/>
      <c r="C83" s="115"/>
      <c r="D83" s="66"/>
      <c r="E83" s="1473"/>
      <c r="F83" s="1474"/>
      <c r="G83" s="143"/>
      <c r="H83" s="67"/>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row>
    <row r="84" spans="1:92" s="14" customFormat="1" ht="13.5" customHeight="1">
      <c r="A84" s="18"/>
      <c r="C84" s="115"/>
      <c r="D84" s="66"/>
      <c r="E84" s="66"/>
      <c r="F84" s="66"/>
      <c r="G84" s="66"/>
      <c r="H84" s="67"/>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row>
    <row r="85" spans="1:92" s="14" customFormat="1" ht="19.5" customHeight="1">
      <c r="A85" s="18"/>
      <c r="C85" s="115"/>
      <c r="D85" s="66"/>
      <c r="E85" s="1471" t="s">
        <v>77</v>
      </c>
      <c r="F85" s="1472"/>
      <c r="G85" s="143"/>
      <c r="H85" s="67"/>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row>
    <row r="86" spans="1:92" s="14" customFormat="1" ht="13.5" customHeight="1">
      <c r="A86" s="18"/>
      <c r="C86" s="115"/>
      <c r="D86" s="66"/>
      <c r="E86" s="1473"/>
      <c r="F86" s="1474"/>
      <c r="G86" s="143"/>
      <c r="H86" s="67"/>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row>
    <row r="87" spans="1:92" s="14" customFormat="1" ht="13.5" customHeight="1">
      <c r="A87" s="18"/>
      <c r="C87" s="115"/>
      <c r="D87" s="66"/>
      <c r="E87" s="66"/>
      <c r="F87" s="66"/>
      <c r="G87" s="66"/>
      <c r="H87" s="67"/>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row>
    <row r="88" spans="1:92" s="14" customFormat="1" ht="19.5" customHeight="1">
      <c r="A88" s="18"/>
      <c r="C88" s="115"/>
      <c r="D88" s="66"/>
      <c r="E88" s="1471" t="s">
        <v>78</v>
      </c>
      <c r="F88" s="1472"/>
      <c r="G88" s="143"/>
      <c r="H88" s="67"/>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row>
    <row r="89" spans="1:92" s="14" customFormat="1" ht="13.5" customHeight="1">
      <c r="A89" s="18"/>
      <c r="C89" s="115"/>
      <c r="D89" s="66"/>
      <c r="E89" s="1473"/>
      <c r="F89" s="1474"/>
      <c r="G89" s="143"/>
      <c r="H89" s="67"/>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row>
    <row r="90" spans="1:92" s="14" customFormat="1" ht="13.5" customHeight="1">
      <c r="A90" s="18"/>
      <c r="C90" s="115"/>
      <c r="D90" s="66"/>
      <c r="E90" s="66"/>
      <c r="F90" s="66"/>
      <c r="G90" s="66"/>
      <c r="H90" s="67"/>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row>
    <row r="91" spans="1:92" s="14" customFormat="1" ht="13.5" customHeight="1">
      <c r="A91" s="18"/>
      <c r="C91" s="115"/>
      <c r="D91" s="66"/>
      <c r="E91" s="66"/>
      <c r="F91" s="66"/>
      <c r="G91" s="66"/>
      <c r="H91" s="67"/>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row>
    <row r="92" spans="1:92" s="14" customFormat="1" ht="13.5" customHeight="1">
      <c r="A92" s="18"/>
      <c r="C92" s="115"/>
      <c r="D92" s="66"/>
      <c r="E92" s="66"/>
      <c r="F92" s="66"/>
      <c r="G92" s="66"/>
      <c r="H92" s="67"/>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row>
    <row r="93" spans="1:92" s="14" customFormat="1" ht="71.25" customHeight="1">
      <c r="A93" s="18"/>
      <c r="C93" s="115"/>
      <c r="D93" s="66"/>
      <c r="E93" s="66"/>
      <c r="F93" s="66"/>
      <c r="G93" s="66"/>
      <c r="H93" s="67"/>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row>
    <row r="94" spans="1:92" s="14" customFormat="1" ht="13.5" customHeight="1">
      <c r="A94" s="18"/>
      <c r="C94" s="115"/>
      <c r="D94" s="66"/>
      <c r="E94" s="66"/>
      <c r="F94" s="66"/>
      <c r="G94" s="66"/>
      <c r="H94" s="67"/>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row>
    <row r="95" spans="1:92" s="14" customFormat="1" ht="13.5" customHeight="1">
      <c r="A95" s="18"/>
      <c r="C95" s="115"/>
      <c r="D95" s="66"/>
      <c r="E95" s="66"/>
      <c r="F95" s="66"/>
      <c r="G95" s="66"/>
      <c r="H95" s="67"/>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row>
    <row r="96" spans="1:92" s="14" customFormat="1" ht="13.5" customHeight="1">
      <c r="A96" s="18"/>
      <c r="C96" s="115"/>
      <c r="D96" s="66"/>
      <c r="E96" s="66"/>
      <c r="F96" s="66"/>
      <c r="G96" s="66"/>
      <c r="H96" s="67"/>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row>
    <row r="97" spans="1:92" s="14" customFormat="1" ht="13.5" customHeight="1">
      <c r="A97" s="18"/>
      <c r="C97" s="115"/>
      <c r="D97" s="66"/>
      <c r="E97" s="66"/>
      <c r="F97" s="66"/>
      <c r="G97" s="66"/>
      <c r="H97" s="67"/>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row>
    <row r="98" spans="1:92" s="14" customFormat="1" ht="13.5" customHeight="1">
      <c r="A98" s="18"/>
      <c r="C98" s="115"/>
      <c r="D98" s="66"/>
      <c r="E98" s="66"/>
      <c r="F98" s="66"/>
      <c r="G98" s="66"/>
      <c r="H98" s="67"/>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row>
    <row r="99" spans="1:92" s="14" customFormat="1" ht="13.5" customHeight="1">
      <c r="A99" s="18"/>
      <c r="C99" s="115"/>
      <c r="D99" s="66"/>
      <c r="E99" s="66"/>
      <c r="F99" s="66"/>
      <c r="G99" s="66"/>
      <c r="H99" s="67"/>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row>
    <row r="100" spans="1:92" s="14" customFormat="1" ht="13.5" customHeight="1">
      <c r="A100" s="18"/>
      <c r="C100" s="115"/>
      <c r="D100" s="66"/>
      <c r="E100" s="66"/>
      <c r="F100" s="66"/>
      <c r="G100" s="66"/>
      <c r="H100" s="67"/>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row>
    <row r="101" spans="1:92" s="14" customFormat="1" ht="13.5" customHeight="1">
      <c r="A101" s="18"/>
      <c r="C101" s="115"/>
      <c r="D101" s="66"/>
      <c r="E101" s="66"/>
      <c r="F101" s="66"/>
      <c r="G101" s="66"/>
      <c r="H101" s="67"/>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row>
    <row r="102" spans="1:92" s="14" customFormat="1" ht="13.5" customHeight="1">
      <c r="A102" s="18"/>
      <c r="C102" s="115"/>
      <c r="D102" s="66"/>
      <c r="E102" s="66"/>
      <c r="F102" s="66"/>
      <c r="G102" s="66"/>
      <c r="H102" s="67"/>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row>
    <row r="103" spans="1:92" s="14" customFormat="1" ht="13.5" customHeight="1">
      <c r="A103" s="18"/>
      <c r="C103" s="124"/>
      <c r="D103" s="144"/>
      <c r="E103" s="144"/>
      <c r="F103" s="144"/>
      <c r="G103" s="144"/>
      <c r="H103" s="145"/>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row>
    <row r="104" spans="1:92" s="14" customFormat="1" ht="9.75" customHeight="1" thickBot="1">
      <c r="A104" s="18"/>
      <c r="C104" s="124"/>
      <c r="D104" s="146"/>
      <c r="E104" s="146"/>
      <c r="F104" s="146"/>
      <c r="G104" s="146"/>
      <c r="H104" s="146"/>
      <c r="I104" s="146"/>
      <c r="J104" s="146"/>
      <c r="K104" s="146"/>
      <c r="L104" s="146"/>
      <c r="M104" s="146"/>
      <c r="N104" s="146"/>
      <c r="O104" s="146"/>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c r="BI104" s="147"/>
      <c r="BJ104" s="147"/>
      <c r="BK104" s="147"/>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row>
    <row r="105" spans="1:92" s="14" customFormat="1" ht="37.5" hidden="1" customHeight="1">
      <c r="A105" s="18"/>
      <c r="C105" s="18"/>
      <c r="D105" s="1206" t="s">
        <v>937</v>
      </c>
      <c r="E105" s="1207"/>
      <c r="F105" s="1207"/>
      <c r="G105" s="1207"/>
      <c r="H105" s="1207"/>
      <c r="I105" s="1207"/>
      <c r="J105" s="1207"/>
      <c r="K105" s="1207"/>
      <c r="L105" s="1207"/>
      <c r="M105" s="1207"/>
      <c r="N105" s="1207"/>
      <c r="O105" s="1207"/>
      <c r="P105" s="1207"/>
      <c r="Q105" s="1207"/>
      <c r="R105" s="1207"/>
      <c r="S105" s="1207"/>
      <c r="T105" s="1207"/>
      <c r="U105" s="1207"/>
      <c r="V105" s="1207"/>
      <c r="W105" s="1207"/>
      <c r="X105" s="1207"/>
      <c r="Y105" s="1207"/>
      <c r="Z105" s="1207"/>
      <c r="AA105" s="1207"/>
      <c r="AB105" s="1207"/>
      <c r="AC105" s="1207"/>
      <c r="AD105" s="1207"/>
      <c r="AE105" s="1207"/>
      <c r="AF105" s="1207"/>
      <c r="AG105" s="1207"/>
      <c r="AH105" s="1207"/>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07"/>
      <c r="BF105" s="1207"/>
      <c r="BG105" s="1207"/>
      <c r="BH105" s="1207"/>
      <c r="BI105" s="1207"/>
      <c r="BJ105" s="1207"/>
      <c r="BK105" s="1207"/>
      <c r="BL105" s="120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row>
    <row r="106" spans="1:92" hidden="1">
      <c r="D106" s="422"/>
      <c r="E106" s="422"/>
      <c r="F106" s="422"/>
      <c r="G106" s="422"/>
      <c r="H106" s="422"/>
      <c r="I106" s="422"/>
      <c r="J106" s="422"/>
      <c r="K106" s="422"/>
      <c r="L106" s="422"/>
      <c r="M106" s="422"/>
      <c r="N106" s="422"/>
      <c r="O106" s="422"/>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424"/>
      <c r="AL106" s="424"/>
      <c r="AM106" s="424"/>
      <c r="AN106" s="424"/>
      <c r="AO106" s="424"/>
      <c r="AP106" s="424"/>
      <c r="AQ106" s="424"/>
      <c r="AR106" s="424"/>
      <c r="AS106" s="424"/>
      <c r="AT106" s="424"/>
      <c r="AU106" s="424"/>
      <c r="AV106" s="424"/>
      <c r="AW106" s="424"/>
      <c r="AX106" s="424"/>
      <c r="AY106" s="424"/>
      <c r="AZ106" s="424"/>
      <c r="BA106" s="424"/>
      <c r="BB106" s="424"/>
      <c r="BC106" s="424"/>
      <c r="BD106" s="424"/>
      <c r="BE106" s="424"/>
      <c r="BF106" s="424"/>
      <c r="BG106" s="424"/>
      <c r="BH106" s="424"/>
      <c r="BI106" s="424"/>
      <c r="BJ106" s="424"/>
      <c r="BK106" s="424"/>
      <c r="BL106" s="423"/>
    </row>
    <row r="107" spans="1:92" ht="38.25" hidden="1" customHeight="1">
      <c r="D107" s="1209" t="s">
        <v>986</v>
      </c>
      <c r="E107" s="1202"/>
      <c r="F107" s="1202"/>
      <c r="G107" s="1202"/>
      <c r="H107" s="1210"/>
      <c r="I107" s="1211" t="s">
        <v>987</v>
      </c>
      <c r="J107" s="1202"/>
      <c r="K107" s="1202"/>
      <c r="L107" s="1202"/>
      <c r="M107" s="1202"/>
      <c r="N107" s="1445" t="s">
        <v>988</v>
      </c>
      <c r="O107" s="1446"/>
      <c r="P107" s="1446"/>
      <c r="Q107" s="1446"/>
      <c r="R107" s="1446"/>
      <c r="S107" s="1446"/>
      <c r="T107" s="1446"/>
      <c r="U107" s="1446"/>
      <c r="V107" s="1446"/>
      <c r="W107" s="1446"/>
      <c r="X107" s="1446"/>
      <c r="Y107" s="1446"/>
      <c r="Z107" s="1446"/>
      <c r="AA107" s="1446"/>
      <c r="AB107" s="1446"/>
      <c r="AC107" s="1446"/>
      <c r="AD107" s="1446"/>
      <c r="AE107" s="1446"/>
      <c r="AF107" s="1446"/>
      <c r="AG107" s="1446"/>
      <c r="AH107" s="1446"/>
      <c r="AI107" s="1446"/>
      <c r="AJ107" s="1446"/>
      <c r="AK107" s="1446"/>
      <c r="AL107" s="1446"/>
      <c r="AM107" s="1446"/>
      <c r="AN107" s="1447"/>
      <c r="AO107" s="1447"/>
      <c r="AP107" s="1447"/>
      <c r="AQ107" s="1447"/>
      <c r="AR107" s="1447"/>
      <c r="AS107" s="1447"/>
      <c r="AT107" s="1447"/>
      <c r="AU107" s="1447"/>
      <c r="AV107" s="1447"/>
      <c r="AW107" s="1447"/>
      <c r="AX107" s="1447"/>
      <c r="AY107" s="1447"/>
      <c r="AZ107" s="1447"/>
      <c r="BA107" s="1447"/>
      <c r="BB107" s="1447"/>
      <c r="BC107" s="1447"/>
      <c r="BD107" s="1447"/>
      <c r="BE107" s="1447"/>
      <c r="BF107" s="1447"/>
      <c r="BG107" s="1447"/>
      <c r="BH107" s="1447"/>
      <c r="BI107" s="1447"/>
      <c r="BJ107" s="1447"/>
      <c r="BK107" s="1448"/>
      <c r="BL107" s="423"/>
    </row>
    <row r="108" spans="1:92" ht="44.25" hidden="1" customHeight="1">
      <c r="D108" s="1219" t="s">
        <v>989</v>
      </c>
      <c r="E108" s="1220"/>
      <c r="F108" s="1220"/>
      <c r="G108" s="1220"/>
      <c r="H108" s="1220"/>
      <c r="I108" s="1195" t="s">
        <v>970</v>
      </c>
      <c r="J108" s="1195"/>
      <c r="K108" s="1195"/>
      <c r="L108" s="1195"/>
      <c r="M108" s="1195"/>
      <c r="N108" s="1192" t="s">
        <v>990</v>
      </c>
      <c r="O108" s="1192"/>
      <c r="P108" s="1192"/>
      <c r="Q108" s="1192"/>
      <c r="R108" s="1192"/>
      <c r="S108" s="1192"/>
      <c r="T108" s="1192"/>
      <c r="U108" s="1192"/>
      <c r="V108" s="1192"/>
      <c r="W108" s="1192"/>
      <c r="X108" s="1192"/>
      <c r="Y108" s="1192"/>
      <c r="Z108" s="1192"/>
      <c r="AA108" s="1192"/>
      <c r="AB108" s="1192"/>
      <c r="AC108" s="1192"/>
      <c r="AD108" s="1192"/>
      <c r="AE108" s="1192"/>
      <c r="AF108" s="1192"/>
      <c r="AG108" s="1192"/>
      <c r="AH108" s="1192"/>
      <c r="AI108" s="1192"/>
      <c r="AJ108" s="1192"/>
      <c r="AK108" s="1192"/>
      <c r="AL108" s="1192"/>
      <c r="AM108" s="1192"/>
      <c r="AN108" s="1449" t="s">
        <v>944</v>
      </c>
      <c r="AO108" s="1450"/>
      <c r="AP108" s="1450"/>
      <c r="AQ108" s="1450"/>
      <c r="AR108" s="1450"/>
      <c r="AS108" s="1450"/>
      <c r="AT108" s="1450"/>
      <c r="AU108" s="1450"/>
      <c r="AV108" s="1450"/>
      <c r="AW108" s="1450"/>
      <c r="AX108" s="1450"/>
      <c r="AY108" s="1450"/>
      <c r="AZ108" s="1450"/>
      <c r="BA108" s="1450"/>
      <c r="BB108" s="1450"/>
      <c r="BC108" s="1450"/>
      <c r="BD108" s="1450"/>
      <c r="BE108" s="1450"/>
      <c r="BF108" s="1450"/>
      <c r="BG108" s="1450"/>
      <c r="BH108" s="1450"/>
      <c r="BI108" s="1450"/>
      <c r="BJ108" s="1450"/>
      <c r="BK108" s="1451"/>
      <c r="BL108" s="512"/>
    </row>
    <row r="109" spans="1:92" ht="24.75" hidden="1" customHeight="1">
      <c r="D109" s="1212" t="s">
        <v>991</v>
      </c>
      <c r="E109" s="1213"/>
      <c r="F109" s="1213"/>
      <c r="G109" s="1213"/>
      <c r="H109" s="1213"/>
      <c r="I109" s="1421" t="s">
        <v>992</v>
      </c>
      <c r="J109" s="1183"/>
      <c r="K109" s="1183"/>
      <c r="L109" s="1183"/>
      <c r="M109" s="1424"/>
      <c r="N109" s="1178" t="s">
        <v>993</v>
      </c>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3"/>
      <c r="AL109" s="1193"/>
      <c r="AM109" s="1193"/>
      <c r="AN109" s="1197" t="s">
        <v>994</v>
      </c>
      <c r="AO109" s="1186"/>
      <c r="AP109" s="1186"/>
      <c r="AQ109" s="1186"/>
      <c r="AR109" s="1186"/>
      <c r="AS109" s="1186"/>
      <c r="AT109" s="1186"/>
      <c r="AU109" s="1186"/>
      <c r="AV109" s="1186"/>
      <c r="AW109" s="1186"/>
      <c r="AX109" s="1186"/>
      <c r="AY109" s="1186"/>
      <c r="AZ109" s="1186"/>
      <c r="BA109" s="1186"/>
      <c r="BB109" s="1186"/>
      <c r="BC109" s="1186"/>
      <c r="BD109" s="1186"/>
      <c r="BE109" s="1186"/>
      <c r="BF109" s="1186"/>
      <c r="BG109" s="1186"/>
      <c r="BH109" s="1186"/>
      <c r="BI109" s="1186"/>
      <c r="BJ109" s="1186"/>
      <c r="BK109" s="1198"/>
      <c r="BL109" s="423"/>
    </row>
    <row r="110" spans="1:92" ht="24.75" hidden="1" customHeight="1">
      <c r="D110" s="1215"/>
      <c r="E110" s="1213"/>
      <c r="F110" s="1213"/>
      <c r="G110" s="1213"/>
      <c r="H110" s="1213"/>
      <c r="I110" s="1183"/>
      <c r="J110" s="1183"/>
      <c r="K110" s="1183"/>
      <c r="L110" s="1183"/>
      <c r="M110" s="1424"/>
      <c r="N110" s="1193"/>
      <c r="O110" s="1193"/>
      <c r="P110" s="1193"/>
      <c r="Q110" s="1193"/>
      <c r="R110" s="1193"/>
      <c r="S110" s="1193"/>
      <c r="T110" s="1193"/>
      <c r="U110" s="1193"/>
      <c r="V110" s="1193"/>
      <c r="W110" s="1193"/>
      <c r="X110" s="1193"/>
      <c r="Y110" s="1193"/>
      <c r="Z110" s="1193"/>
      <c r="AA110" s="1193"/>
      <c r="AB110" s="1193"/>
      <c r="AC110" s="1193"/>
      <c r="AD110" s="1193"/>
      <c r="AE110" s="1193"/>
      <c r="AF110" s="1193"/>
      <c r="AG110" s="1193"/>
      <c r="AH110" s="1193"/>
      <c r="AI110" s="1193"/>
      <c r="AJ110" s="1193"/>
      <c r="AK110" s="1193"/>
      <c r="AL110" s="1193"/>
      <c r="AM110" s="1193"/>
      <c r="AN110" s="1186"/>
      <c r="AO110" s="1186"/>
      <c r="AP110" s="1186"/>
      <c r="AQ110" s="1186"/>
      <c r="AR110" s="1186"/>
      <c r="AS110" s="1186"/>
      <c r="AT110" s="1186"/>
      <c r="AU110" s="1186"/>
      <c r="AV110" s="1186"/>
      <c r="AW110" s="1186"/>
      <c r="AX110" s="1186"/>
      <c r="AY110" s="1186"/>
      <c r="AZ110" s="1186"/>
      <c r="BA110" s="1186"/>
      <c r="BB110" s="1186"/>
      <c r="BC110" s="1186"/>
      <c r="BD110" s="1186"/>
      <c r="BE110" s="1186"/>
      <c r="BF110" s="1186"/>
      <c r="BG110" s="1186"/>
      <c r="BH110" s="1186"/>
      <c r="BI110" s="1186"/>
      <c r="BJ110" s="1186"/>
      <c r="BK110" s="1198"/>
      <c r="BL110" s="423"/>
    </row>
    <row r="111" spans="1:92" ht="24.75" hidden="1" customHeight="1">
      <c r="D111" s="1215"/>
      <c r="E111" s="1213"/>
      <c r="F111" s="1213"/>
      <c r="G111" s="1213"/>
      <c r="H111" s="1213"/>
      <c r="I111" s="1183"/>
      <c r="J111" s="1183"/>
      <c r="K111" s="1183"/>
      <c r="L111" s="1183"/>
      <c r="M111" s="1424"/>
      <c r="N111" s="1193"/>
      <c r="O111" s="1193"/>
      <c r="P111" s="1193"/>
      <c r="Q111" s="1193"/>
      <c r="R111" s="1193"/>
      <c r="S111" s="1193"/>
      <c r="T111" s="1193"/>
      <c r="U111" s="1193"/>
      <c r="V111" s="1193"/>
      <c r="W111" s="1193"/>
      <c r="X111" s="1193"/>
      <c r="Y111" s="1193"/>
      <c r="Z111" s="1193"/>
      <c r="AA111" s="1193"/>
      <c r="AB111" s="1193"/>
      <c r="AC111" s="1193"/>
      <c r="AD111" s="1193"/>
      <c r="AE111" s="1193"/>
      <c r="AF111" s="1193"/>
      <c r="AG111" s="1193"/>
      <c r="AH111" s="1193"/>
      <c r="AI111" s="1193"/>
      <c r="AJ111" s="1193"/>
      <c r="AK111" s="1193"/>
      <c r="AL111" s="1193"/>
      <c r="AM111" s="1193"/>
      <c r="AN111" s="1186"/>
      <c r="AO111" s="1186"/>
      <c r="AP111" s="1186"/>
      <c r="AQ111" s="1186"/>
      <c r="AR111" s="1186"/>
      <c r="AS111" s="1186"/>
      <c r="AT111" s="1186"/>
      <c r="AU111" s="1186"/>
      <c r="AV111" s="1186"/>
      <c r="AW111" s="1186"/>
      <c r="AX111" s="1186"/>
      <c r="AY111" s="1186"/>
      <c r="AZ111" s="1186"/>
      <c r="BA111" s="1186"/>
      <c r="BB111" s="1186"/>
      <c r="BC111" s="1186"/>
      <c r="BD111" s="1186"/>
      <c r="BE111" s="1186"/>
      <c r="BF111" s="1186"/>
      <c r="BG111" s="1186"/>
      <c r="BH111" s="1186"/>
      <c r="BI111" s="1186"/>
      <c r="BJ111" s="1186"/>
      <c r="BK111" s="1198"/>
      <c r="BL111" s="423"/>
    </row>
    <row r="112" spans="1:92" ht="24.75" hidden="1" customHeight="1">
      <c r="D112" s="1215"/>
      <c r="E112" s="1213"/>
      <c r="F112" s="1213"/>
      <c r="G112" s="1213"/>
      <c r="H112" s="1213"/>
      <c r="I112" s="1183"/>
      <c r="J112" s="1183"/>
      <c r="K112" s="1183"/>
      <c r="L112" s="1183"/>
      <c r="M112" s="1424"/>
      <c r="N112" s="1193"/>
      <c r="O112" s="1193"/>
      <c r="P112" s="1193"/>
      <c r="Q112" s="1193"/>
      <c r="R112" s="1193"/>
      <c r="S112" s="1193"/>
      <c r="T112" s="1193"/>
      <c r="U112" s="1193"/>
      <c r="V112" s="1193"/>
      <c r="W112" s="1193"/>
      <c r="X112" s="1193"/>
      <c r="Y112" s="1193"/>
      <c r="Z112" s="1193"/>
      <c r="AA112" s="1193"/>
      <c r="AB112" s="1193"/>
      <c r="AC112" s="1193"/>
      <c r="AD112" s="1193"/>
      <c r="AE112" s="1193"/>
      <c r="AF112" s="1193"/>
      <c r="AG112" s="1193"/>
      <c r="AH112" s="1193"/>
      <c r="AI112" s="1193"/>
      <c r="AJ112" s="1193"/>
      <c r="AK112" s="1193"/>
      <c r="AL112" s="1193"/>
      <c r="AM112" s="1193"/>
      <c r="AN112" s="1186"/>
      <c r="AO112" s="1186"/>
      <c r="AP112" s="1186"/>
      <c r="AQ112" s="1186"/>
      <c r="AR112" s="1186"/>
      <c r="AS112" s="1186"/>
      <c r="AT112" s="1186"/>
      <c r="AU112" s="1186"/>
      <c r="AV112" s="1186"/>
      <c r="AW112" s="1186"/>
      <c r="AX112" s="1186"/>
      <c r="AY112" s="1186"/>
      <c r="AZ112" s="1186"/>
      <c r="BA112" s="1186"/>
      <c r="BB112" s="1186"/>
      <c r="BC112" s="1186"/>
      <c r="BD112" s="1186"/>
      <c r="BE112" s="1186"/>
      <c r="BF112" s="1186"/>
      <c r="BG112" s="1186"/>
      <c r="BH112" s="1186"/>
      <c r="BI112" s="1186"/>
      <c r="BJ112" s="1186"/>
      <c r="BK112" s="1198"/>
      <c r="BL112" s="423"/>
    </row>
    <row r="113" spans="4:64" ht="24.75" hidden="1" customHeight="1">
      <c r="D113" s="1215"/>
      <c r="E113" s="1213"/>
      <c r="F113" s="1213"/>
      <c r="G113" s="1213"/>
      <c r="H113" s="1213"/>
      <c r="I113" s="1183"/>
      <c r="J113" s="1183"/>
      <c r="K113" s="1183"/>
      <c r="L113" s="1183"/>
      <c r="M113" s="1424"/>
      <c r="N113" s="1193"/>
      <c r="O113" s="1193"/>
      <c r="P113" s="1193"/>
      <c r="Q113" s="1193"/>
      <c r="R113" s="1193"/>
      <c r="S113" s="1193"/>
      <c r="T113" s="1193"/>
      <c r="U113" s="1193"/>
      <c r="V113" s="1193"/>
      <c r="W113" s="1193"/>
      <c r="X113" s="1193"/>
      <c r="Y113" s="1193"/>
      <c r="Z113" s="1193"/>
      <c r="AA113" s="1193"/>
      <c r="AB113" s="1193"/>
      <c r="AC113" s="1193"/>
      <c r="AD113" s="1193"/>
      <c r="AE113" s="1193"/>
      <c r="AF113" s="1193"/>
      <c r="AG113" s="1193"/>
      <c r="AH113" s="1193"/>
      <c r="AI113" s="1193"/>
      <c r="AJ113" s="1193"/>
      <c r="AK113" s="1193"/>
      <c r="AL113" s="1193"/>
      <c r="AM113" s="1193"/>
      <c r="AN113" s="1186"/>
      <c r="AO113" s="1186"/>
      <c r="AP113" s="1186"/>
      <c r="AQ113" s="1186"/>
      <c r="AR113" s="1186"/>
      <c r="AS113" s="1186"/>
      <c r="AT113" s="1186"/>
      <c r="AU113" s="1186"/>
      <c r="AV113" s="1186"/>
      <c r="AW113" s="1186"/>
      <c r="AX113" s="1186"/>
      <c r="AY113" s="1186"/>
      <c r="AZ113" s="1186"/>
      <c r="BA113" s="1186"/>
      <c r="BB113" s="1186"/>
      <c r="BC113" s="1186"/>
      <c r="BD113" s="1186"/>
      <c r="BE113" s="1186"/>
      <c r="BF113" s="1186"/>
      <c r="BG113" s="1186"/>
      <c r="BH113" s="1186"/>
      <c r="BI113" s="1186"/>
      <c r="BJ113" s="1186"/>
      <c r="BK113" s="1198"/>
      <c r="BL113" s="423"/>
    </row>
    <row r="114" spans="4:64" ht="24.75" hidden="1" customHeight="1">
      <c r="D114" s="1215"/>
      <c r="E114" s="1213"/>
      <c r="F114" s="1213"/>
      <c r="G114" s="1213"/>
      <c r="H114" s="1213"/>
      <c r="I114" s="1183"/>
      <c r="J114" s="1183"/>
      <c r="K114" s="1183"/>
      <c r="L114" s="1183"/>
      <c r="M114" s="1424"/>
      <c r="N114" s="1193"/>
      <c r="O114" s="1193"/>
      <c r="P114" s="1193"/>
      <c r="Q114" s="1193"/>
      <c r="R114" s="1193"/>
      <c r="S114" s="1193"/>
      <c r="T114" s="1193"/>
      <c r="U114" s="1193"/>
      <c r="V114" s="1193"/>
      <c r="W114" s="1193"/>
      <c r="X114" s="1193"/>
      <c r="Y114" s="1193"/>
      <c r="Z114" s="1193"/>
      <c r="AA114" s="1193"/>
      <c r="AB114" s="1193"/>
      <c r="AC114" s="1193"/>
      <c r="AD114" s="1193"/>
      <c r="AE114" s="1193"/>
      <c r="AF114" s="1193"/>
      <c r="AG114" s="1193"/>
      <c r="AH114" s="1193"/>
      <c r="AI114" s="1193"/>
      <c r="AJ114" s="1193"/>
      <c r="AK114" s="1193"/>
      <c r="AL114" s="1193"/>
      <c r="AM114" s="1193"/>
      <c r="AN114" s="1186"/>
      <c r="AO114" s="1186"/>
      <c r="AP114" s="1186"/>
      <c r="AQ114" s="1186"/>
      <c r="AR114" s="1186"/>
      <c r="AS114" s="1186"/>
      <c r="AT114" s="1186"/>
      <c r="AU114" s="1186"/>
      <c r="AV114" s="1186"/>
      <c r="AW114" s="1186"/>
      <c r="AX114" s="1186"/>
      <c r="AY114" s="1186"/>
      <c r="AZ114" s="1186"/>
      <c r="BA114" s="1186"/>
      <c r="BB114" s="1186"/>
      <c r="BC114" s="1186"/>
      <c r="BD114" s="1186"/>
      <c r="BE114" s="1186"/>
      <c r="BF114" s="1186"/>
      <c r="BG114" s="1186"/>
      <c r="BH114" s="1186"/>
      <c r="BI114" s="1186"/>
      <c r="BJ114" s="1186"/>
      <c r="BK114" s="1198"/>
      <c r="BL114" s="423"/>
    </row>
    <row r="115" spans="4:64" ht="24.75" hidden="1" customHeight="1">
      <c r="D115" s="1215"/>
      <c r="E115" s="1213"/>
      <c r="F115" s="1213"/>
      <c r="G115" s="1213"/>
      <c r="H115" s="1213"/>
      <c r="I115" s="1183"/>
      <c r="J115" s="1183"/>
      <c r="K115" s="1183"/>
      <c r="L115" s="1183"/>
      <c r="M115" s="1424"/>
      <c r="N115" s="1193"/>
      <c r="O115" s="1193"/>
      <c r="P115" s="1193"/>
      <c r="Q115" s="1193"/>
      <c r="R115" s="1193"/>
      <c r="S115" s="1193"/>
      <c r="T115" s="1193"/>
      <c r="U115" s="1193"/>
      <c r="V115" s="1193"/>
      <c r="W115" s="1193"/>
      <c r="X115" s="1193"/>
      <c r="Y115" s="1193"/>
      <c r="Z115" s="1193"/>
      <c r="AA115" s="1193"/>
      <c r="AB115" s="1193"/>
      <c r="AC115" s="1193"/>
      <c r="AD115" s="1193"/>
      <c r="AE115" s="1193"/>
      <c r="AF115" s="1193"/>
      <c r="AG115" s="1193"/>
      <c r="AH115" s="1193"/>
      <c r="AI115" s="1193"/>
      <c r="AJ115" s="1193"/>
      <c r="AK115" s="1193"/>
      <c r="AL115" s="1193"/>
      <c r="AM115" s="1193"/>
      <c r="AN115" s="1186"/>
      <c r="AO115" s="1186"/>
      <c r="AP115" s="1186"/>
      <c r="AQ115" s="1186"/>
      <c r="AR115" s="1186"/>
      <c r="AS115" s="1186"/>
      <c r="AT115" s="1186"/>
      <c r="AU115" s="1186"/>
      <c r="AV115" s="1186"/>
      <c r="AW115" s="1186"/>
      <c r="AX115" s="1186"/>
      <c r="AY115" s="1186"/>
      <c r="AZ115" s="1186"/>
      <c r="BA115" s="1186"/>
      <c r="BB115" s="1186"/>
      <c r="BC115" s="1186"/>
      <c r="BD115" s="1186"/>
      <c r="BE115" s="1186"/>
      <c r="BF115" s="1186"/>
      <c r="BG115" s="1186"/>
      <c r="BH115" s="1186"/>
      <c r="BI115" s="1186"/>
      <c r="BJ115" s="1186"/>
      <c r="BK115" s="1198"/>
      <c r="BL115" s="423"/>
    </row>
    <row r="116" spans="4:64" ht="24.75" hidden="1" customHeight="1">
      <c r="D116" s="1215"/>
      <c r="E116" s="1213"/>
      <c r="F116" s="1213"/>
      <c r="G116" s="1213"/>
      <c r="H116" s="1213"/>
      <c r="I116" s="1183"/>
      <c r="J116" s="1183"/>
      <c r="K116" s="1183"/>
      <c r="L116" s="1183"/>
      <c r="M116" s="1424"/>
      <c r="N116" s="1193"/>
      <c r="O116" s="1193"/>
      <c r="P116" s="1193"/>
      <c r="Q116" s="1193"/>
      <c r="R116" s="1193"/>
      <c r="S116" s="1193"/>
      <c r="T116" s="1193"/>
      <c r="U116" s="1193"/>
      <c r="V116" s="1193"/>
      <c r="W116" s="1193"/>
      <c r="X116" s="1193"/>
      <c r="Y116" s="1193"/>
      <c r="Z116" s="1193"/>
      <c r="AA116" s="1193"/>
      <c r="AB116" s="1193"/>
      <c r="AC116" s="1193"/>
      <c r="AD116" s="1193"/>
      <c r="AE116" s="1193"/>
      <c r="AF116" s="1193"/>
      <c r="AG116" s="1193"/>
      <c r="AH116" s="1193"/>
      <c r="AI116" s="1193"/>
      <c r="AJ116" s="1193"/>
      <c r="AK116" s="1193"/>
      <c r="AL116" s="1193"/>
      <c r="AM116" s="1193"/>
      <c r="AN116" s="1186"/>
      <c r="AO116" s="1186"/>
      <c r="AP116" s="1186"/>
      <c r="AQ116" s="1186"/>
      <c r="AR116" s="1186"/>
      <c r="AS116" s="1186"/>
      <c r="AT116" s="1186"/>
      <c r="AU116" s="1186"/>
      <c r="AV116" s="1186"/>
      <c r="AW116" s="1186"/>
      <c r="AX116" s="1186"/>
      <c r="AY116" s="1186"/>
      <c r="AZ116" s="1186"/>
      <c r="BA116" s="1186"/>
      <c r="BB116" s="1186"/>
      <c r="BC116" s="1186"/>
      <c r="BD116" s="1186"/>
      <c r="BE116" s="1186"/>
      <c r="BF116" s="1186"/>
      <c r="BG116" s="1186"/>
      <c r="BH116" s="1186"/>
      <c r="BI116" s="1186"/>
      <c r="BJ116" s="1186"/>
      <c r="BK116" s="1198"/>
      <c r="BL116" s="423"/>
    </row>
    <row r="117" spans="4:64" ht="24.75" hidden="1" customHeight="1">
      <c r="D117" s="1215"/>
      <c r="E117" s="1213"/>
      <c r="F117" s="1213"/>
      <c r="G117" s="1213"/>
      <c r="H117" s="1213"/>
      <c r="I117" s="1183"/>
      <c r="J117" s="1183"/>
      <c r="K117" s="1183"/>
      <c r="L117" s="1183"/>
      <c r="M117" s="1424"/>
      <c r="N117" s="1193"/>
      <c r="O117" s="1193"/>
      <c r="P117" s="1193"/>
      <c r="Q117" s="1193"/>
      <c r="R117" s="1193"/>
      <c r="S117" s="1193"/>
      <c r="T117" s="1193"/>
      <c r="U117" s="1193"/>
      <c r="V117" s="1193"/>
      <c r="W117" s="1193"/>
      <c r="X117" s="1193"/>
      <c r="Y117" s="1193"/>
      <c r="Z117" s="1193"/>
      <c r="AA117" s="1193"/>
      <c r="AB117" s="1193"/>
      <c r="AC117" s="1193"/>
      <c r="AD117" s="1193"/>
      <c r="AE117" s="1193"/>
      <c r="AF117" s="1193"/>
      <c r="AG117" s="1193"/>
      <c r="AH117" s="1193"/>
      <c r="AI117" s="1193"/>
      <c r="AJ117" s="1193"/>
      <c r="AK117" s="1193"/>
      <c r="AL117" s="1193"/>
      <c r="AM117" s="1193"/>
      <c r="AN117" s="1186"/>
      <c r="AO117" s="1186"/>
      <c r="AP117" s="1186"/>
      <c r="AQ117" s="1186"/>
      <c r="AR117" s="1186"/>
      <c r="AS117" s="1186"/>
      <c r="AT117" s="1186"/>
      <c r="AU117" s="1186"/>
      <c r="AV117" s="1186"/>
      <c r="AW117" s="1186"/>
      <c r="AX117" s="1186"/>
      <c r="AY117" s="1186"/>
      <c r="AZ117" s="1186"/>
      <c r="BA117" s="1186"/>
      <c r="BB117" s="1186"/>
      <c r="BC117" s="1186"/>
      <c r="BD117" s="1186"/>
      <c r="BE117" s="1186"/>
      <c r="BF117" s="1186"/>
      <c r="BG117" s="1186"/>
      <c r="BH117" s="1186"/>
      <c r="BI117" s="1186"/>
      <c r="BJ117" s="1186"/>
      <c r="BK117" s="1198"/>
      <c r="BL117" s="423"/>
    </row>
    <row r="118" spans="4:64" ht="24.75" hidden="1" customHeight="1">
      <c r="D118" s="1215"/>
      <c r="E118" s="1213"/>
      <c r="F118" s="1213"/>
      <c r="G118" s="1213"/>
      <c r="H118" s="1213"/>
      <c r="I118" s="1183"/>
      <c r="J118" s="1183"/>
      <c r="K118" s="1183"/>
      <c r="L118" s="1183"/>
      <c r="M118" s="1424"/>
      <c r="N118" s="1193"/>
      <c r="O118" s="1193"/>
      <c r="P118" s="1193"/>
      <c r="Q118" s="1193"/>
      <c r="R118" s="1193"/>
      <c r="S118" s="1193"/>
      <c r="T118" s="1193"/>
      <c r="U118" s="1193"/>
      <c r="V118" s="1193"/>
      <c r="W118" s="1193"/>
      <c r="X118" s="1193"/>
      <c r="Y118" s="1193"/>
      <c r="Z118" s="1193"/>
      <c r="AA118" s="1193"/>
      <c r="AB118" s="1193"/>
      <c r="AC118" s="1193"/>
      <c r="AD118" s="1193"/>
      <c r="AE118" s="1193"/>
      <c r="AF118" s="1193"/>
      <c r="AG118" s="1193"/>
      <c r="AH118" s="1193"/>
      <c r="AI118" s="1193"/>
      <c r="AJ118" s="1193"/>
      <c r="AK118" s="1193"/>
      <c r="AL118" s="1193"/>
      <c r="AM118" s="1193"/>
      <c r="AN118" s="1186"/>
      <c r="AO118" s="1186"/>
      <c r="AP118" s="1186"/>
      <c r="AQ118" s="1186"/>
      <c r="AR118" s="1186"/>
      <c r="AS118" s="1186"/>
      <c r="AT118" s="1186"/>
      <c r="AU118" s="1186"/>
      <c r="AV118" s="1186"/>
      <c r="AW118" s="1186"/>
      <c r="AX118" s="1186"/>
      <c r="AY118" s="1186"/>
      <c r="AZ118" s="1186"/>
      <c r="BA118" s="1186"/>
      <c r="BB118" s="1186"/>
      <c r="BC118" s="1186"/>
      <c r="BD118" s="1186"/>
      <c r="BE118" s="1186"/>
      <c r="BF118" s="1186"/>
      <c r="BG118" s="1186"/>
      <c r="BH118" s="1186"/>
      <c r="BI118" s="1186"/>
      <c r="BJ118" s="1186"/>
      <c r="BK118" s="1198"/>
      <c r="BL118" s="423"/>
    </row>
    <row r="119" spans="4:64" ht="24.75" hidden="1" customHeight="1">
      <c r="D119" s="1215"/>
      <c r="E119" s="1213"/>
      <c r="F119" s="1213"/>
      <c r="G119" s="1213"/>
      <c r="H119" s="1213"/>
      <c r="I119" s="1425"/>
      <c r="J119" s="1425"/>
      <c r="K119" s="1425"/>
      <c r="L119" s="1425"/>
      <c r="M119" s="1426"/>
      <c r="N119" s="1193"/>
      <c r="O119" s="1193"/>
      <c r="P119" s="1193"/>
      <c r="Q119" s="1193"/>
      <c r="R119" s="1193"/>
      <c r="S119" s="1193"/>
      <c r="T119" s="1193"/>
      <c r="U119" s="1193"/>
      <c r="V119" s="1193"/>
      <c r="W119" s="1193"/>
      <c r="X119" s="1193"/>
      <c r="Y119" s="1193"/>
      <c r="Z119" s="1193"/>
      <c r="AA119" s="1193"/>
      <c r="AB119" s="1193"/>
      <c r="AC119" s="1193"/>
      <c r="AD119" s="1193"/>
      <c r="AE119" s="1193"/>
      <c r="AF119" s="1193"/>
      <c r="AG119" s="1193"/>
      <c r="AH119" s="1193"/>
      <c r="AI119" s="1193"/>
      <c r="AJ119" s="1193"/>
      <c r="AK119" s="1193"/>
      <c r="AL119" s="1193"/>
      <c r="AM119" s="1193"/>
      <c r="AN119" s="1199"/>
      <c r="AO119" s="1199"/>
      <c r="AP119" s="1199"/>
      <c r="AQ119" s="1199"/>
      <c r="AR119" s="1199"/>
      <c r="AS119" s="1199"/>
      <c r="AT119" s="1199"/>
      <c r="AU119" s="1199"/>
      <c r="AV119" s="1199"/>
      <c r="AW119" s="1199"/>
      <c r="AX119" s="1199"/>
      <c r="AY119" s="1199"/>
      <c r="AZ119" s="1199"/>
      <c r="BA119" s="1199"/>
      <c r="BB119" s="1199"/>
      <c r="BC119" s="1199"/>
      <c r="BD119" s="1199"/>
      <c r="BE119" s="1199"/>
      <c r="BF119" s="1199"/>
      <c r="BG119" s="1199"/>
      <c r="BH119" s="1199"/>
      <c r="BI119" s="1199"/>
      <c r="BJ119" s="1199"/>
      <c r="BK119" s="1200"/>
      <c r="BL119" s="423"/>
    </row>
    <row r="120" spans="4:64" ht="50.25" hidden="1" customHeight="1">
      <c r="D120" s="1415" t="s">
        <v>949</v>
      </c>
      <c r="E120" s="1181"/>
      <c r="F120" s="1181"/>
      <c r="G120" s="1181"/>
      <c r="H120" s="1416"/>
      <c r="I120" s="1180" t="s">
        <v>995</v>
      </c>
      <c r="J120" s="1181"/>
      <c r="K120" s="1181"/>
      <c r="L120" s="1181"/>
      <c r="M120" s="1181"/>
      <c r="N120" s="1185"/>
      <c r="O120" s="1185"/>
      <c r="P120" s="1185"/>
      <c r="Q120" s="1185"/>
      <c r="R120" s="1185"/>
      <c r="S120" s="1185"/>
      <c r="T120" s="1185"/>
      <c r="U120" s="1185"/>
      <c r="V120" s="1185"/>
      <c r="W120" s="1185"/>
      <c r="X120" s="1185"/>
      <c r="Y120" s="1185"/>
      <c r="Z120" s="1185"/>
      <c r="AA120" s="1185"/>
      <c r="AB120" s="1185"/>
      <c r="AC120" s="1185"/>
      <c r="AD120" s="1185"/>
      <c r="AE120" s="1185"/>
      <c r="AF120" s="1185"/>
      <c r="AG120" s="1185"/>
      <c r="AH120" s="1185"/>
      <c r="AI120" s="1185"/>
      <c r="AJ120" s="1185"/>
      <c r="AK120" s="1185"/>
      <c r="AL120" s="1185"/>
      <c r="AM120" s="1185"/>
      <c r="AN120" s="424"/>
      <c r="AO120" s="424"/>
      <c r="AP120" s="424"/>
      <c r="AQ120" s="424"/>
      <c r="AR120" s="424"/>
      <c r="AS120" s="424"/>
      <c r="AT120" s="424"/>
      <c r="AU120" s="424"/>
      <c r="AV120" s="424"/>
      <c r="AW120" s="424"/>
      <c r="AX120" s="424"/>
      <c r="AY120" s="424"/>
      <c r="AZ120" s="424"/>
      <c r="BA120" s="424"/>
      <c r="BB120" s="424"/>
      <c r="BC120" s="424"/>
      <c r="BD120" s="424"/>
      <c r="BE120" s="424"/>
      <c r="BF120" s="424"/>
      <c r="BG120" s="424"/>
      <c r="BH120" s="424"/>
      <c r="BI120" s="424"/>
      <c r="BJ120" s="424"/>
      <c r="BK120" s="513"/>
      <c r="BL120" s="423"/>
    </row>
    <row r="121" spans="4:64" ht="20.25" hidden="1" customHeight="1">
      <c r="D121" s="1417" t="s">
        <v>951</v>
      </c>
      <c r="E121" s="1179"/>
      <c r="F121" s="1179"/>
      <c r="G121" s="1179"/>
      <c r="H121" s="1179"/>
      <c r="I121" s="1421" t="s">
        <v>996</v>
      </c>
      <c r="J121" s="1183"/>
      <c r="K121" s="1183"/>
      <c r="L121" s="1183"/>
      <c r="M121" s="1183"/>
      <c r="N121" s="1186"/>
      <c r="O121" s="1186"/>
      <c r="P121" s="1186"/>
      <c r="Q121" s="1186"/>
      <c r="R121" s="1186"/>
      <c r="S121" s="1186"/>
      <c r="T121" s="1186"/>
      <c r="U121" s="1186"/>
      <c r="V121" s="1186"/>
      <c r="W121" s="1186"/>
      <c r="X121" s="1186"/>
      <c r="Y121" s="1186"/>
      <c r="Z121" s="1186"/>
      <c r="AA121" s="1186"/>
      <c r="AB121" s="1186"/>
      <c r="AC121" s="1186"/>
      <c r="AD121" s="1186"/>
      <c r="AE121" s="1186"/>
      <c r="AF121" s="1186"/>
      <c r="AG121" s="1186"/>
      <c r="AH121" s="1186"/>
      <c r="AI121" s="1186"/>
      <c r="AJ121" s="1186"/>
      <c r="AK121" s="1186"/>
      <c r="AL121" s="1186"/>
      <c r="AM121" s="1186"/>
      <c r="AN121" s="424"/>
      <c r="AO121" s="424"/>
      <c r="AP121" s="424"/>
      <c r="AQ121" s="424"/>
      <c r="AR121" s="424"/>
      <c r="AS121" s="424"/>
      <c r="AT121" s="424"/>
      <c r="AU121" s="424"/>
      <c r="AV121" s="424"/>
      <c r="AW121" s="424"/>
      <c r="AX121" s="424"/>
      <c r="AY121" s="424"/>
      <c r="AZ121" s="424"/>
      <c r="BA121" s="424"/>
      <c r="BB121" s="424"/>
      <c r="BC121" s="424"/>
      <c r="BD121" s="424"/>
      <c r="BE121" s="424"/>
      <c r="BF121" s="424"/>
      <c r="BG121" s="424"/>
      <c r="BH121" s="424"/>
      <c r="BI121" s="424"/>
      <c r="BJ121" s="424"/>
      <c r="BK121" s="513"/>
      <c r="BL121" s="423"/>
    </row>
    <row r="122" spans="4:64" ht="20.25" hidden="1" customHeight="1">
      <c r="D122" s="1418"/>
      <c r="E122" s="1179"/>
      <c r="F122" s="1179"/>
      <c r="G122" s="1179"/>
      <c r="H122" s="1179"/>
      <c r="I122" s="1183"/>
      <c r="J122" s="1183"/>
      <c r="K122" s="1183"/>
      <c r="L122" s="1183"/>
      <c r="M122" s="1183"/>
      <c r="N122" s="1186"/>
      <c r="O122" s="1186"/>
      <c r="P122" s="1186"/>
      <c r="Q122" s="1186"/>
      <c r="R122" s="1186"/>
      <c r="S122" s="1186"/>
      <c r="T122" s="1186"/>
      <c r="U122" s="1186"/>
      <c r="V122" s="1186"/>
      <c r="W122" s="1186"/>
      <c r="X122" s="1186"/>
      <c r="Y122" s="1186"/>
      <c r="Z122" s="1186"/>
      <c r="AA122" s="1186"/>
      <c r="AB122" s="1186"/>
      <c r="AC122" s="1186"/>
      <c r="AD122" s="1186"/>
      <c r="AE122" s="1186"/>
      <c r="AF122" s="1186"/>
      <c r="AG122" s="1186"/>
      <c r="AH122" s="1186"/>
      <c r="AI122" s="1186"/>
      <c r="AJ122" s="1186"/>
      <c r="AK122" s="1186"/>
      <c r="AL122" s="1186"/>
      <c r="AM122" s="1186"/>
      <c r="AN122" s="424"/>
      <c r="AO122" s="424"/>
      <c r="AP122" s="424"/>
      <c r="AQ122" s="424"/>
      <c r="AR122" s="424"/>
      <c r="AS122" s="424"/>
      <c r="AT122" s="424"/>
      <c r="AU122" s="424"/>
      <c r="AV122" s="424"/>
      <c r="AW122" s="424"/>
      <c r="AX122" s="424"/>
      <c r="AY122" s="424"/>
      <c r="AZ122" s="424"/>
      <c r="BA122" s="424"/>
      <c r="BB122" s="424"/>
      <c r="BC122" s="424"/>
      <c r="BD122" s="424"/>
      <c r="BE122" s="424"/>
      <c r="BF122" s="424"/>
      <c r="BG122" s="424"/>
      <c r="BH122" s="424"/>
      <c r="BI122" s="424"/>
      <c r="BJ122" s="424"/>
      <c r="BK122" s="513"/>
      <c r="BL122" s="423"/>
    </row>
    <row r="123" spans="4:64" ht="20.25" hidden="1" customHeight="1">
      <c r="D123" s="1418"/>
      <c r="E123" s="1179"/>
      <c r="F123" s="1179"/>
      <c r="G123" s="1179"/>
      <c r="H123" s="1179"/>
      <c r="I123" s="1183"/>
      <c r="J123" s="1183"/>
      <c r="K123" s="1183"/>
      <c r="L123" s="1183"/>
      <c r="M123" s="1183"/>
      <c r="N123" s="1186"/>
      <c r="O123" s="1186"/>
      <c r="P123" s="1186"/>
      <c r="Q123" s="1186"/>
      <c r="R123" s="1186"/>
      <c r="S123" s="1186"/>
      <c r="T123" s="1186"/>
      <c r="U123" s="1186"/>
      <c r="V123" s="1186"/>
      <c r="W123" s="1186"/>
      <c r="X123" s="1186"/>
      <c r="Y123" s="1186"/>
      <c r="Z123" s="1186"/>
      <c r="AA123" s="1186"/>
      <c r="AB123" s="1186"/>
      <c r="AC123" s="1186"/>
      <c r="AD123" s="1186"/>
      <c r="AE123" s="1186"/>
      <c r="AF123" s="1186"/>
      <c r="AG123" s="1186"/>
      <c r="AH123" s="1186"/>
      <c r="AI123" s="1186"/>
      <c r="AJ123" s="1186"/>
      <c r="AK123" s="1186"/>
      <c r="AL123" s="1186"/>
      <c r="AM123" s="1186"/>
      <c r="AN123" s="424"/>
      <c r="AO123" s="424"/>
      <c r="AP123" s="424"/>
      <c r="AQ123" s="424"/>
      <c r="AR123" s="424"/>
      <c r="AS123" s="424"/>
      <c r="AT123" s="424"/>
      <c r="AU123" s="424"/>
      <c r="AV123" s="424"/>
      <c r="AW123" s="424"/>
      <c r="AX123" s="424"/>
      <c r="AY123" s="424"/>
      <c r="AZ123" s="424"/>
      <c r="BA123" s="424"/>
      <c r="BB123" s="424"/>
      <c r="BC123" s="424"/>
      <c r="BD123" s="424"/>
      <c r="BE123" s="424"/>
      <c r="BF123" s="424"/>
      <c r="BG123" s="424"/>
      <c r="BH123" s="424"/>
      <c r="BI123" s="424"/>
      <c r="BJ123" s="424"/>
      <c r="BK123" s="513"/>
      <c r="BL123" s="423"/>
    </row>
    <row r="124" spans="4:64" ht="20.25" hidden="1" customHeight="1">
      <c r="D124" s="1418"/>
      <c r="E124" s="1179"/>
      <c r="F124" s="1179"/>
      <c r="G124" s="1179"/>
      <c r="H124" s="1179"/>
      <c r="I124" s="1183"/>
      <c r="J124" s="1183"/>
      <c r="K124" s="1183"/>
      <c r="L124" s="1183"/>
      <c r="M124" s="1183"/>
      <c r="N124" s="1186"/>
      <c r="O124" s="1186"/>
      <c r="P124" s="1186"/>
      <c r="Q124" s="1186"/>
      <c r="R124" s="1186"/>
      <c r="S124" s="1186"/>
      <c r="T124" s="1186"/>
      <c r="U124" s="1186"/>
      <c r="V124" s="1186"/>
      <c r="W124" s="1186"/>
      <c r="X124" s="1186"/>
      <c r="Y124" s="1186"/>
      <c r="Z124" s="1186"/>
      <c r="AA124" s="1186"/>
      <c r="AB124" s="1186"/>
      <c r="AC124" s="1186"/>
      <c r="AD124" s="1186"/>
      <c r="AE124" s="1186"/>
      <c r="AF124" s="1186"/>
      <c r="AG124" s="1186"/>
      <c r="AH124" s="1186"/>
      <c r="AI124" s="1186"/>
      <c r="AJ124" s="1186"/>
      <c r="AK124" s="1186"/>
      <c r="AL124" s="1186"/>
      <c r="AM124" s="1186"/>
      <c r="AN124" s="424"/>
      <c r="AO124" s="424"/>
      <c r="AP124" s="424"/>
      <c r="AQ124" s="424"/>
      <c r="AR124" s="424"/>
      <c r="AS124" s="424"/>
      <c r="AT124" s="424"/>
      <c r="AU124" s="424"/>
      <c r="AV124" s="424"/>
      <c r="AW124" s="424"/>
      <c r="AX124" s="424"/>
      <c r="AY124" s="424"/>
      <c r="AZ124" s="424"/>
      <c r="BA124" s="424"/>
      <c r="BB124" s="424"/>
      <c r="BC124" s="424"/>
      <c r="BD124" s="424"/>
      <c r="BE124" s="424"/>
      <c r="BF124" s="424"/>
      <c r="BG124" s="424"/>
      <c r="BH124" s="424"/>
      <c r="BI124" s="424"/>
      <c r="BJ124" s="424"/>
      <c r="BK124" s="513"/>
      <c r="BL124" s="423"/>
    </row>
    <row r="125" spans="4:64" ht="20.25" hidden="1" customHeight="1">
      <c r="D125" s="1418"/>
      <c r="E125" s="1179"/>
      <c r="F125" s="1179"/>
      <c r="G125" s="1179"/>
      <c r="H125" s="1179"/>
      <c r="I125" s="1183"/>
      <c r="J125" s="1183"/>
      <c r="K125" s="1183"/>
      <c r="L125" s="1183"/>
      <c r="M125" s="1183"/>
      <c r="N125" s="1186"/>
      <c r="O125" s="1186"/>
      <c r="P125" s="1186"/>
      <c r="Q125" s="1186"/>
      <c r="R125" s="1186"/>
      <c r="S125" s="1186"/>
      <c r="T125" s="1186"/>
      <c r="U125" s="1186"/>
      <c r="V125" s="1186"/>
      <c r="W125" s="1186"/>
      <c r="X125" s="1186"/>
      <c r="Y125" s="1186"/>
      <c r="Z125" s="1186"/>
      <c r="AA125" s="1186"/>
      <c r="AB125" s="1186"/>
      <c r="AC125" s="1186"/>
      <c r="AD125" s="1186"/>
      <c r="AE125" s="1186"/>
      <c r="AF125" s="1186"/>
      <c r="AG125" s="1186"/>
      <c r="AH125" s="1186"/>
      <c r="AI125" s="1186"/>
      <c r="AJ125" s="1186"/>
      <c r="AK125" s="1186"/>
      <c r="AL125" s="1186"/>
      <c r="AM125" s="1186"/>
      <c r="AN125" s="424"/>
      <c r="AO125" s="424"/>
      <c r="AP125" s="424"/>
      <c r="AQ125" s="424"/>
      <c r="AR125" s="424"/>
      <c r="AS125" s="424"/>
      <c r="AT125" s="424"/>
      <c r="AU125" s="424"/>
      <c r="AV125" s="424"/>
      <c r="AW125" s="424"/>
      <c r="AX125" s="424"/>
      <c r="AY125" s="424"/>
      <c r="AZ125" s="424"/>
      <c r="BA125" s="424"/>
      <c r="BB125" s="424"/>
      <c r="BC125" s="424"/>
      <c r="BD125" s="424"/>
      <c r="BE125" s="424"/>
      <c r="BF125" s="424"/>
      <c r="BG125" s="424"/>
      <c r="BH125" s="424"/>
      <c r="BI125" s="424"/>
      <c r="BJ125" s="424"/>
      <c r="BK125" s="513"/>
      <c r="BL125" s="423"/>
    </row>
    <row r="126" spans="4:64" ht="20.25" hidden="1" customHeight="1">
      <c r="D126" s="1418"/>
      <c r="E126" s="1179"/>
      <c r="F126" s="1179"/>
      <c r="G126" s="1179"/>
      <c r="H126" s="1179"/>
      <c r="I126" s="1183"/>
      <c r="J126" s="1183"/>
      <c r="K126" s="1183"/>
      <c r="L126" s="1183"/>
      <c r="M126" s="1183"/>
      <c r="N126" s="1186"/>
      <c r="O126" s="1186"/>
      <c r="P126" s="1186"/>
      <c r="Q126" s="1186"/>
      <c r="R126" s="1186"/>
      <c r="S126" s="1186"/>
      <c r="T126" s="1186"/>
      <c r="U126" s="1186"/>
      <c r="V126" s="1186"/>
      <c r="W126" s="1186"/>
      <c r="X126" s="1186"/>
      <c r="Y126" s="1186"/>
      <c r="Z126" s="1186"/>
      <c r="AA126" s="1186"/>
      <c r="AB126" s="1186"/>
      <c r="AC126" s="1186"/>
      <c r="AD126" s="1186"/>
      <c r="AE126" s="1186"/>
      <c r="AF126" s="1186"/>
      <c r="AG126" s="1186"/>
      <c r="AH126" s="1186"/>
      <c r="AI126" s="1186"/>
      <c r="AJ126" s="1186"/>
      <c r="AK126" s="1186"/>
      <c r="AL126" s="1186"/>
      <c r="AM126" s="1186"/>
      <c r="AN126" s="424"/>
      <c r="AO126" s="424"/>
      <c r="AP126" s="424"/>
      <c r="AQ126" s="424"/>
      <c r="AR126" s="424"/>
      <c r="AS126" s="424"/>
      <c r="AT126" s="424"/>
      <c r="AU126" s="424"/>
      <c r="AV126" s="424"/>
      <c r="AW126" s="424"/>
      <c r="AX126" s="424"/>
      <c r="AY126" s="424"/>
      <c r="AZ126" s="424"/>
      <c r="BA126" s="424"/>
      <c r="BB126" s="424"/>
      <c r="BC126" s="424"/>
      <c r="BD126" s="424"/>
      <c r="BE126" s="424"/>
      <c r="BF126" s="424"/>
      <c r="BG126" s="424"/>
      <c r="BH126" s="424"/>
      <c r="BI126" s="424"/>
      <c r="BJ126" s="424"/>
      <c r="BK126" s="513"/>
      <c r="BL126" s="423"/>
    </row>
    <row r="127" spans="4:64" ht="20.25" hidden="1" customHeight="1">
      <c r="D127" s="1418"/>
      <c r="E127" s="1179"/>
      <c r="F127" s="1179"/>
      <c r="G127" s="1179"/>
      <c r="H127" s="1179"/>
      <c r="I127" s="1183"/>
      <c r="J127" s="1183"/>
      <c r="K127" s="1183"/>
      <c r="L127" s="1183"/>
      <c r="M127" s="1183"/>
      <c r="N127" s="1186"/>
      <c r="O127" s="1186"/>
      <c r="P127" s="1186"/>
      <c r="Q127" s="1186"/>
      <c r="R127" s="1186"/>
      <c r="S127" s="1186"/>
      <c r="T127" s="1186"/>
      <c r="U127" s="1186"/>
      <c r="V127" s="1186"/>
      <c r="W127" s="1186"/>
      <c r="X127" s="1186"/>
      <c r="Y127" s="1186"/>
      <c r="Z127" s="1186"/>
      <c r="AA127" s="1186"/>
      <c r="AB127" s="1186"/>
      <c r="AC127" s="1186"/>
      <c r="AD127" s="1186"/>
      <c r="AE127" s="1186"/>
      <c r="AF127" s="1186"/>
      <c r="AG127" s="1186"/>
      <c r="AH127" s="1186"/>
      <c r="AI127" s="1186"/>
      <c r="AJ127" s="1186"/>
      <c r="AK127" s="1186"/>
      <c r="AL127" s="1186"/>
      <c r="AM127" s="1186"/>
      <c r="AN127" s="424"/>
      <c r="AO127" s="424"/>
      <c r="AP127" s="424"/>
      <c r="AQ127" s="424"/>
      <c r="AR127" s="424"/>
      <c r="AS127" s="424"/>
      <c r="AT127" s="424"/>
      <c r="AU127" s="424"/>
      <c r="AV127" s="424"/>
      <c r="AW127" s="424"/>
      <c r="AX127" s="424"/>
      <c r="AY127" s="424"/>
      <c r="AZ127" s="424"/>
      <c r="BA127" s="424"/>
      <c r="BB127" s="424"/>
      <c r="BC127" s="424"/>
      <c r="BD127" s="424"/>
      <c r="BE127" s="424"/>
      <c r="BF127" s="424"/>
      <c r="BG127" s="424"/>
      <c r="BH127" s="424"/>
      <c r="BI127" s="424"/>
      <c r="BJ127" s="424"/>
      <c r="BK127" s="513"/>
      <c r="BL127" s="423"/>
    </row>
    <row r="128" spans="4:64" ht="20.25" hidden="1" customHeight="1">
      <c r="D128" s="1418"/>
      <c r="E128" s="1179"/>
      <c r="F128" s="1179"/>
      <c r="G128" s="1179"/>
      <c r="H128" s="1179"/>
      <c r="I128" s="1183"/>
      <c r="J128" s="1183"/>
      <c r="K128" s="1183"/>
      <c r="L128" s="1183"/>
      <c r="M128" s="1183"/>
      <c r="N128" s="1186"/>
      <c r="O128" s="1186"/>
      <c r="P128" s="1186"/>
      <c r="Q128" s="1186"/>
      <c r="R128" s="1186"/>
      <c r="S128" s="1186"/>
      <c r="T128" s="1186"/>
      <c r="U128" s="1186"/>
      <c r="V128" s="1186"/>
      <c r="W128" s="1186"/>
      <c r="X128" s="1186"/>
      <c r="Y128" s="1186"/>
      <c r="Z128" s="1186"/>
      <c r="AA128" s="1186"/>
      <c r="AB128" s="1186"/>
      <c r="AC128" s="1186"/>
      <c r="AD128" s="1186"/>
      <c r="AE128" s="1186"/>
      <c r="AF128" s="1186"/>
      <c r="AG128" s="1186"/>
      <c r="AH128" s="1186"/>
      <c r="AI128" s="1186"/>
      <c r="AJ128" s="1186"/>
      <c r="AK128" s="1186"/>
      <c r="AL128" s="1186"/>
      <c r="AM128" s="1186"/>
      <c r="AN128" s="424"/>
      <c r="AO128" s="424"/>
      <c r="AP128" s="424"/>
      <c r="AQ128" s="424"/>
      <c r="AR128" s="424"/>
      <c r="AS128" s="424"/>
      <c r="AT128" s="424"/>
      <c r="AU128" s="424"/>
      <c r="AV128" s="424"/>
      <c r="AW128" s="424"/>
      <c r="AX128" s="424"/>
      <c r="AY128" s="424"/>
      <c r="AZ128" s="424"/>
      <c r="BA128" s="424"/>
      <c r="BB128" s="424"/>
      <c r="BC128" s="424"/>
      <c r="BD128" s="424"/>
      <c r="BE128" s="424"/>
      <c r="BF128" s="424"/>
      <c r="BG128" s="424"/>
      <c r="BH128" s="424"/>
      <c r="BI128" s="424"/>
      <c r="BJ128" s="424"/>
      <c r="BK128" s="513"/>
      <c r="BL128" s="423"/>
    </row>
    <row r="129" spans="4:64" ht="20.25" hidden="1" customHeight="1">
      <c r="D129" s="1418"/>
      <c r="E129" s="1179"/>
      <c r="F129" s="1179"/>
      <c r="G129" s="1179"/>
      <c r="H129" s="1179"/>
      <c r="I129" s="1183"/>
      <c r="J129" s="1183"/>
      <c r="K129" s="1183"/>
      <c r="L129" s="1183"/>
      <c r="M129" s="1183"/>
      <c r="N129" s="1186"/>
      <c r="O129" s="1186"/>
      <c r="P129" s="1186"/>
      <c r="Q129" s="1186"/>
      <c r="R129" s="1186"/>
      <c r="S129" s="1186"/>
      <c r="T129" s="1186"/>
      <c r="U129" s="1186"/>
      <c r="V129" s="1186"/>
      <c r="W129" s="1186"/>
      <c r="X129" s="1186"/>
      <c r="Y129" s="1186"/>
      <c r="Z129" s="1186"/>
      <c r="AA129" s="1186"/>
      <c r="AB129" s="1186"/>
      <c r="AC129" s="1186"/>
      <c r="AD129" s="1186"/>
      <c r="AE129" s="1186"/>
      <c r="AF129" s="1186"/>
      <c r="AG129" s="1186"/>
      <c r="AH129" s="1186"/>
      <c r="AI129" s="1186"/>
      <c r="AJ129" s="1186"/>
      <c r="AK129" s="1186"/>
      <c r="AL129" s="1186"/>
      <c r="AM129" s="1186"/>
      <c r="AN129" s="424"/>
      <c r="AO129" s="424"/>
      <c r="AP129" s="424"/>
      <c r="AQ129" s="424"/>
      <c r="AR129" s="424"/>
      <c r="AS129" s="424"/>
      <c r="AT129" s="424"/>
      <c r="AU129" s="424"/>
      <c r="AV129" s="424"/>
      <c r="AW129" s="424"/>
      <c r="AX129" s="424"/>
      <c r="AY129" s="424"/>
      <c r="AZ129" s="424"/>
      <c r="BA129" s="424"/>
      <c r="BB129" s="424"/>
      <c r="BC129" s="424"/>
      <c r="BD129" s="424"/>
      <c r="BE129" s="424"/>
      <c r="BF129" s="424"/>
      <c r="BG129" s="424"/>
      <c r="BH129" s="424"/>
      <c r="BI129" s="424"/>
      <c r="BJ129" s="424"/>
      <c r="BK129" s="513"/>
      <c r="BL129" s="423"/>
    </row>
    <row r="130" spans="4:64" ht="20.25" hidden="1" customHeight="1">
      <c r="D130" s="1418"/>
      <c r="E130" s="1179"/>
      <c r="F130" s="1179"/>
      <c r="G130" s="1179"/>
      <c r="H130" s="1179"/>
      <c r="I130" s="1183"/>
      <c r="J130" s="1183"/>
      <c r="K130" s="1183"/>
      <c r="L130" s="1183"/>
      <c r="M130" s="1183"/>
      <c r="N130" s="1186"/>
      <c r="O130" s="1186"/>
      <c r="P130" s="1186"/>
      <c r="Q130" s="1186"/>
      <c r="R130" s="1186"/>
      <c r="S130" s="1186"/>
      <c r="T130" s="1186"/>
      <c r="U130" s="1186"/>
      <c r="V130" s="1186"/>
      <c r="W130" s="1186"/>
      <c r="X130" s="1186"/>
      <c r="Y130" s="1186"/>
      <c r="Z130" s="1186"/>
      <c r="AA130" s="1186"/>
      <c r="AB130" s="1186"/>
      <c r="AC130" s="1186"/>
      <c r="AD130" s="1186"/>
      <c r="AE130" s="1186"/>
      <c r="AF130" s="1186"/>
      <c r="AG130" s="1186"/>
      <c r="AH130" s="1186"/>
      <c r="AI130" s="1186"/>
      <c r="AJ130" s="1186"/>
      <c r="AK130" s="1186"/>
      <c r="AL130" s="1186"/>
      <c r="AM130" s="1186"/>
      <c r="AN130" s="424"/>
      <c r="AO130" s="424"/>
      <c r="AP130" s="424"/>
      <c r="AQ130" s="424"/>
      <c r="AR130" s="424"/>
      <c r="AS130" s="424"/>
      <c r="AT130" s="424"/>
      <c r="AU130" s="424"/>
      <c r="AV130" s="424"/>
      <c r="AW130" s="424"/>
      <c r="AX130" s="424"/>
      <c r="AY130" s="424"/>
      <c r="AZ130" s="424"/>
      <c r="BA130" s="424"/>
      <c r="BB130" s="424"/>
      <c r="BC130" s="424"/>
      <c r="BD130" s="424"/>
      <c r="BE130" s="424"/>
      <c r="BF130" s="424"/>
      <c r="BG130" s="424"/>
      <c r="BH130" s="424"/>
      <c r="BI130" s="424"/>
      <c r="BJ130" s="424"/>
      <c r="BK130" s="513"/>
      <c r="BL130" s="423"/>
    </row>
    <row r="131" spans="4:64" ht="20.25" hidden="1" customHeight="1">
      <c r="D131" s="1419"/>
      <c r="E131" s="1420"/>
      <c r="F131" s="1420"/>
      <c r="G131" s="1420"/>
      <c r="H131" s="1420"/>
      <c r="I131" s="1422"/>
      <c r="J131" s="1422"/>
      <c r="K131" s="1422"/>
      <c r="L131" s="1422"/>
      <c r="M131" s="1422"/>
      <c r="N131" s="1423"/>
      <c r="O131" s="1423"/>
      <c r="P131" s="1423"/>
      <c r="Q131" s="1423"/>
      <c r="R131" s="1423"/>
      <c r="S131" s="1423"/>
      <c r="T131" s="1423"/>
      <c r="U131" s="1423"/>
      <c r="V131" s="1423"/>
      <c r="W131" s="1423"/>
      <c r="X131" s="1423"/>
      <c r="Y131" s="1423"/>
      <c r="Z131" s="1423"/>
      <c r="AA131" s="1423"/>
      <c r="AB131" s="1423"/>
      <c r="AC131" s="1423"/>
      <c r="AD131" s="1423"/>
      <c r="AE131" s="1423"/>
      <c r="AF131" s="1423"/>
      <c r="AG131" s="1423"/>
      <c r="AH131" s="1423"/>
      <c r="AI131" s="1423"/>
      <c r="AJ131" s="1423"/>
      <c r="AK131" s="1423"/>
      <c r="AL131" s="1423"/>
      <c r="AM131" s="1423"/>
      <c r="AN131" s="514"/>
      <c r="AO131" s="514"/>
      <c r="AP131" s="514"/>
      <c r="AQ131" s="514"/>
      <c r="AR131" s="514"/>
      <c r="AS131" s="514"/>
      <c r="AT131" s="514"/>
      <c r="AU131" s="514"/>
      <c r="AV131" s="514"/>
      <c r="AW131" s="514"/>
      <c r="AX131" s="514"/>
      <c r="AY131" s="514"/>
      <c r="AZ131" s="514"/>
      <c r="BA131" s="514"/>
      <c r="BB131" s="514"/>
      <c r="BC131" s="514"/>
      <c r="BD131" s="514"/>
      <c r="BE131" s="514"/>
      <c r="BF131" s="514"/>
      <c r="BG131" s="514"/>
      <c r="BH131" s="514"/>
      <c r="BI131" s="514"/>
      <c r="BJ131" s="514"/>
      <c r="BK131" s="515"/>
      <c r="BL131" s="423"/>
    </row>
    <row r="132" spans="4:64" ht="20.25" hidden="1" customHeight="1">
      <c r="D132" s="1187"/>
      <c r="E132" s="1188"/>
      <c r="F132" s="1188"/>
      <c r="G132" s="1188"/>
      <c r="H132" s="1188"/>
      <c r="I132" s="1188"/>
      <c r="J132" s="1188"/>
      <c r="K132" s="1188"/>
      <c r="L132" s="1188"/>
      <c r="M132" s="1188"/>
      <c r="N132" s="1188"/>
      <c r="O132" s="1188"/>
      <c r="P132" s="1188"/>
      <c r="Q132" s="1188"/>
      <c r="R132" s="1188"/>
      <c r="S132" s="1188"/>
      <c r="T132" s="1188"/>
      <c r="U132" s="1188"/>
      <c r="V132" s="1188"/>
      <c r="W132" s="1188"/>
      <c r="X132" s="1188"/>
      <c r="Y132" s="1188"/>
      <c r="Z132" s="1188"/>
      <c r="AA132" s="1188"/>
      <c r="AB132" s="1188"/>
      <c r="AC132" s="1188"/>
      <c r="AD132" s="1188"/>
      <c r="AE132" s="1188"/>
      <c r="AF132" s="1188"/>
      <c r="AG132" s="1188"/>
      <c r="AH132" s="1188"/>
      <c r="AI132" s="1188"/>
      <c r="AJ132" s="1188"/>
      <c r="AK132" s="1188"/>
      <c r="AL132" s="1188"/>
      <c r="AM132" s="1188"/>
      <c r="AN132" s="1188"/>
      <c r="AO132" s="1188"/>
      <c r="AP132" s="1188"/>
      <c r="AQ132" s="1188"/>
      <c r="AR132" s="1188"/>
      <c r="AS132" s="1188"/>
      <c r="AT132" s="1188"/>
      <c r="AU132" s="1188"/>
      <c r="AV132" s="1188"/>
      <c r="AW132" s="1188"/>
      <c r="AX132" s="1188"/>
      <c r="AY132" s="1188"/>
      <c r="AZ132" s="1188"/>
      <c r="BA132" s="1188"/>
      <c r="BB132" s="1188"/>
      <c r="BC132" s="1188"/>
      <c r="BD132" s="1188"/>
      <c r="BE132" s="1188"/>
      <c r="BF132" s="1188"/>
      <c r="BG132" s="1188"/>
      <c r="BH132" s="1188"/>
      <c r="BI132" s="1188"/>
      <c r="BJ132" s="1188"/>
      <c r="BK132" s="1441"/>
      <c r="BL132" s="423"/>
    </row>
  </sheetData>
  <mergeCells count="297">
    <mergeCell ref="AZ3:BJ6"/>
    <mergeCell ref="G3:AY6"/>
    <mergeCell ref="D15:I15"/>
    <mergeCell ref="J15:AA15"/>
    <mergeCell ref="AB15:AR15"/>
    <mergeCell ref="AS15:BB15"/>
    <mergeCell ref="BC15:BK15"/>
    <mergeCell ref="D17:AD17"/>
    <mergeCell ref="AF17:BK17"/>
    <mergeCell ref="C12:BK12"/>
    <mergeCell ref="D14:I14"/>
    <mergeCell ref="J14:AA14"/>
    <mergeCell ref="AB14:AR14"/>
    <mergeCell ref="AS14:BB14"/>
    <mergeCell ref="BC14:BK14"/>
    <mergeCell ref="C3:F6"/>
    <mergeCell ref="D19:G19"/>
    <mergeCell ref="H19:L19"/>
    <mergeCell ref="M19:AD19"/>
    <mergeCell ref="AF19:AI19"/>
    <mergeCell ref="AJ19:BK19"/>
    <mergeCell ref="D20:G20"/>
    <mergeCell ref="H20:L20"/>
    <mergeCell ref="M20:AD20"/>
    <mergeCell ref="AF20:AI22"/>
    <mergeCell ref="AJ20:BK22"/>
    <mergeCell ref="D22:AD22"/>
    <mergeCell ref="AF23:AI25"/>
    <mergeCell ref="AJ23:BK25"/>
    <mergeCell ref="D24:E24"/>
    <mergeCell ref="F24:G24"/>
    <mergeCell ref="I24:L24"/>
    <mergeCell ref="O24:AD24"/>
    <mergeCell ref="F25:G25"/>
    <mergeCell ref="I25:L25"/>
    <mergeCell ref="F26:G26"/>
    <mergeCell ref="I26:L26"/>
    <mergeCell ref="O26:AB26"/>
    <mergeCell ref="AF26:AI26"/>
    <mergeCell ref="AJ26:BK26"/>
    <mergeCell ref="O27:AB27"/>
    <mergeCell ref="AF27:AI27"/>
    <mergeCell ref="AJ27:BK27"/>
    <mergeCell ref="J34:J36"/>
    <mergeCell ref="K34:L35"/>
    <mergeCell ref="CC30:CG30"/>
    <mergeCell ref="CJ30:CN30"/>
    <mergeCell ref="CD31:CF31"/>
    <mergeCell ref="CG31:CJ31"/>
    <mergeCell ref="CK31:CM31"/>
    <mergeCell ref="C32:BK32"/>
    <mergeCell ref="CB27:CN27"/>
    <mergeCell ref="O28:AB29"/>
    <mergeCell ref="AF28:AI29"/>
    <mergeCell ref="AJ28:BK29"/>
    <mergeCell ref="CC28:CG28"/>
    <mergeCell ref="CJ28:CN28"/>
    <mergeCell ref="CD29:CF29"/>
    <mergeCell ref="CG29:CJ29"/>
    <mergeCell ref="CK29:CM29"/>
    <mergeCell ref="AR35:AU35"/>
    <mergeCell ref="AV35:AY35"/>
    <mergeCell ref="AZ35:BC35"/>
    <mergeCell ref="BD35:BG35"/>
    <mergeCell ref="BH35:BK35"/>
    <mergeCell ref="D37:F38"/>
    <mergeCell ref="I37:I38"/>
    <mergeCell ref="J37:J38"/>
    <mergeCell ref="M34:N36"/>
    <mergeCell ref="O34:O36"/>
    <mergeCell ref="P34:BK34"/>
    <mergeCell ref="P35:S35"/>
    <mergeCell ref="T35:W35"/>
    <mergeCell ref="X35:AA35"/>
    <mergeCell ref="AB35:AE35"/>
    <mergeCell ref="AF35:AI35"/>
    <mergeCell ref="AJ35:AM35"/>
    <mergeCell ref="AN35:AQ35"/>
    <mergeCell ref="D34:F36"/>
    <mergeCell ref="I34:I36"/>
    <mergeCell ref="K37:K38"/>
    <mergeCell ref="L37:L38"/>
    <mergeCell ref="M37:N38"/>
    <mergeCell ref="O37:O38"/>
    <mergeCell ref="K43:L43"/>
    <mergeCell ref="M43:N44"/>
    <mergeCell ref="D43:F44"/>
    <mergeCell ref="O41:O42"/>
    <mergeCell ref="I43:I44"/>
    <mergeCell ref="J43:J44"/>
    <mergeCell ref="O43:BK44"/>
    <mergeCell ref="BN37:BQ37"/>
    <mergeCell ref="D39:F40"/>
    <mergeCell ref="I39:I40"/>
    <mergeCell ref="J39:J40"/>
    <mergeCell ref="K39:K40"/>
    <mergeCell ref="L39:L40"/>
    <mergeCell ref="M39:N40"/>
    <mergeCell ref="O39:O40"/>
    <mergeCell ref="D41:F42"/>
    <mergeCell ref="I41:I42"/>
    <mergeCell ref="J41:J42"/>
    <mergeCell ref="K41:K42"/>
    <mergeCell ref="L41:L42"/>
    <mergeCell ref="M41:N42"/>
    <mergeCell ref="L49:L50"/>
    <mergeCell ref="M49:N50"/>
    <mergeCell ref="O49:O50"/>
    <mergeCell ref="D49:F50"/>
    <mergeCell ref="I49:I50"/>
    <mergeCell ref="J49:J50"/>
    <mergeCell ref="K49:K50"/>
    <mergeCell ref="J47:J48"/>
    <mergeCell ref="K47:K48"/>
    <mergeCell ref="L47:L48"/>
    <mergeCell ref="M47:N48"/>
    <mergeCell ref="O47:O48"/>
    <mergeCell ref="D47:F48"/>
    <mergeCell ref="I47:I48"/>
    <mergeCell ref="K65:K66"/>
    <mergeCell ref="I67:I68"/>
    <mergeCell ref="D51:F52"/>
    <mergeCell ref="I51:I52"/>
    <mergeCell ref="J51:J52"/>
    <mergeCell ref="K51:K52"/>
    <mergeCell ref="L51:L52"/>
    <mergeCell ref="M51:N52"/>
    <mergeCell ref="O51:O52"/>
    <mergeCell ref="L65:L66"/>
    <mergeCell ref="M65:N66"/>
    <mergeCell ref="O65:O66"/>
    <mergeCell ref="AR70:AU70"/>
    <mergeCell ref="AV70:AY70"/>
    <mergeCell ref="AZ70:BC70"/>
    <mergeCell ref="BD70:BG70"/>
    <mergeCell ref="F69:O69"/>
    <mergeCell ref="P69:S69"/>
    <mergeCell ref="T69:W69"/>
    <mergeCell ref="D67:F68"/>
    <mergeCell ref="L53:L54"/>
    <mergeCell ref="M53:N54"/>
    <mergeCell ref="O53:O54"/>
    <mergeCell ref="D53:F54"/>
    <mergeCell ref="I53:I54"/>
    <mergeCell ref="J53:J54"/>
    <mergeCell ref="K53:K54"/>
    <mergeCell ref="D55:F56"/>
    <mergeCell ref="I55:I56"/>
    <mergeCell ref="J55:J56"/>
    <mergeCell ref="K55:L55"/>
    <mergeCell ref="M55:N56"/>
    <mergeCell ref="O55:BK56"/>
    <mergeCell ref="D57:F58"/>
    <mergeCell ref="I57:I58"/>
    <mergeCell ref="J65:J66"/>
    <mergeCell ref="D71:D72"/>
    <mergeCell ref="F71:O71"/>
    <mergeCell ref="P71:S71"/>
    <mergeCell ref="T71:W71"/>
    <mergeCell ref="X71:AA71"/>
    <mergeCell ref="AB71:AE71"/>
    <mergeCell ref="AF71:AI71"/>
    <mergeCell ref="AJ71:AM71"/>
    <mergeCell ref="BH69:BK69"/>
    <mergeCell ref="F70:O70"/>
    <mergeCell ref="P70:S70"/>
    <mergeCell ref="T70:W70"/>
    <mergeCell ref="X70:AA70"/>
    <mergeCell ref="AB70:AE70"/>
    <mergeCell ref="AF70:AI70"/>
    <mergeCell ref="X69:AA69"/>
    <mergeCell ref="AB69:AE69"/>
    <mergeCell ref="AF69:AI69"/>
    <mergeCell ref="AJ69:AM69"/>
    <mergeCell ref="AN69:AQ69"/>
    <mergeCell ref="AR69:AU69"/>
    <mergeCell ref="BH70:BK70"/>
    <mergeCell ref="AJ70:AM70"/>
    <mergeCell ref="AN70:AQ70"/>
    <mergeCell ref="BH71:BK71"/>
    <mergeCell ref="F72:O72"/>
    <mergeCell ref="P72:S72"/>
    <mergeCell ref="T72:W72"/>
    <mergeCell ref="X72:AA72"/>
    <mergeCell ref="AB72:AE72"/>
    <mergeCell ref="BD72:BG72"/>
    <mergeCell ref="BH72:BK72"/>
    <mergeCell ref="AR72:AU72"/>
    <mergeCell ref="AV72:AY72"/>
    <mergeCell ref="AZ72:BC72"/>
    <mergeCell ref="BH73:BK73"/>
    <mergeCell ref="C75:H75"/>
    <mergeCell ref="I75:BK75"/>
    <mergeCell ref="F73:O73"/>
    <mergeCell ref="P73:S73"/>
    <mergeCell ref="T73:W73"/>
    <mergeCell ref="X73:AA73"/>
    <mergeCell ref="AB73:AE73"/>
    <mergeCell ref="AF73:AI73"/>
    <mergeCell ref="AJ73:AM73"/>
    <mergeCell ref="AN73:AQ73"/>
    <mergeCell ref="D27:M29"/>
    <mergeCell ref="E79:F80"/>
    <mergeCell ref="E82:F83"/>
    <mergeCell ref="E85:F86"/>
    <mergeCell ref="E88:F89"/>
    <mergeCell ref="AR73:AU73"/>
    <mergeCell ref="AV73:AY73"/>
    <mergeCell ref="AZ73:BC73"/>
    <mergeCell ref="BD73:BG73"/>
    <mergeCell ref="AN71:AQ71"/>
    <mergeCell ref="AF72:AI72"/>
    <mergeCell ref="AJ72:AM72"/>
    <mergeCell ref="AN72:AQ72"/>
    <mergeCell ref="AV69:AY69"/>
    <mergeCell ref="AZ69:BC69"/>
    <mergeCell ref="BD69:BG69"/>
    <mergeCell ref="D69:D70"/>
    <mergeCell ref="M59:N60"/>
    <mergeCell ref="O59:O60"/>
    <mergeCell ref="D59:F60"/>
    <mergeCell ref="I59:I60"/>
    <mergeCell ref="J59:J60"/>
    <mergeCell ref="AR71:AU71"/>
    <mergeCell ref="AV71:AY71"/>
    <mergeCell ref="AN109:BK119"/>
    <mergeCell ref="M67:N68"/>
    <mergeCell ref="O67:O68"/>
    <mergeCell ref="D65:F66"/>
    <mergeCell ref="I65:I66"/>
    <mergeCell ref="L57:L58"/>
    <mergeCell ref="M57:N58"/>
    <mergeCell ref="O57:O58"/>
    <mergeCell ref="G57:H58"/>
    <mergeCell ref="G59:H60"/>
    <mergeCell ref="G61:H62"/>
    <mergeCell ref="G63:H64"/>
    <mergeCell ref="G65:H66"/>
    <mergeCell ref="G67:H68"/>
    <mergeCell ref="M63:N64"/>
    <mergeCell ref="O63:BK64"/>
    <mergeCell ref="K61:K62"/>
    <mergeCell ref="L61:L62"/>
    <mergeCell ref="M61:N62"/>
    <mergeCell ref="O61:O62"/>
    <mergeCell ref="J67:J68"/>
    <mergeCell ref="K67:K68"/>
    <mergeCell ref="K57:K58"/>
    <mergeCell ref="K59:K60"/>
    <mergeCell ref="D132:BK132"/>
    <mergeCell ref="G34:H36"/>
    <mergeCell ref="G37:H38"/>
    <mergeCell ref="G39:H40"/>
    <mergeCell ref="G41:H42"/>
    <mergeCell ref="G43:H44"/>
    <mergeCell ref="G45:H46"/>
    <mergeCell ref="G47:H48"/>
    <mergeCell ref="G49:H50"/>
    <mergeCell ref="G51:H52"/>
    <mergeCell ref="G53:H54"/>
    <mergeCell ref="G55:H56"/>
    <mergeCell ref="D107:H107"/>
    <mergeCell ref="I45:I46"/>
    <mergeCell ref="O45:O46"/>
    <mergeCell ref="M45:N46"/>
    <mergeCell ref="D45:F46"/>
    <mergeCell ref="I107:M107"/>
    <mergeCell ref="N107:BK107"/>
    <mergeCell ref="D108:H108"/>
    <mergeCell ref="I108:M108"/>
    <mergeCell ref="N108:AM108"/>
    <mergeCell ref="AN108:BK108"/>
    <mergeCell ref="D109:H119"/>
    <mergeCell ref="L45:L46"/>
    <mergeCell ref="K45:K46"/>
    <mergeCell ref="J45:J46"/>
    <mergeCell ref="D120:H120"/>
    <mergeCell ref="I120:M120"/>
    <mergeCell ref="N120:AM120"/>
    <mergeCell ref="D121:H131"/>
    <mergeCell ref="I121:M131"/>
    <mergeCell ref="N121:AM131"/>
    <mergeCell ref="I109:M119"/>
    <mergeCell ref="N109:AM119"/>
    <mergeCell ref="J57:J58"/>
    <mergeCell ref="D63:F64"/>
    <mergeCell ref="I63:I64"/>
    <mergeCell ref="J63:J64"/>
    <mergeCell ref="K63:L63"/>
    <mergeCell ref="D61:F62"/>
    <mergeCell ref="I61:I62"/>
    <mergeCell ref="J61:J62"/>
    <mergeCell ref="L59:L60"/>
    <mergeCell ref="L67:L68"/>
    <mergeCell ref="D105:BL105"/>
    <mergeCell ref="AZ71:BC71"/>
    <mergeCell ref="BD71:BG71"/>
  </mergeCells>
  <conditionalFormatting sqref="M37">
    <cfRule type="containsText" dxfId="494" priority="149" operator="containsText" text="TERMINADO">
      <formula>NOT(ISERROR(SEARCH("TERMINADO",M37)))</formula>
    </cfRule>
    <cfRule type="containsText" dxfId="493" priority="148" operator="containsText" text="EN CURSO">
      <formula>NOT(ISERROR(SEARCH("EN CURSO",M37)))</formula>
    </cfRule>
    <cfRule type="containsText" dxfId="492" priority="147" operator="containsText" text="NO INICIADO">
      <formula>NOT(ISERROR(SEARCH("NO INICIADO",M37)))</formula>
    </cfRule>
    <cfRule type="containsText" dxfId="491" priority="146" operator="containsText" text="SIN ">
      <formula>NOT(ISERROR(SEARCH("SIN ",M37)))</formula>
    </cfRule>
  </conditionalFormatting>
  <conditionalFormatting sqref="M39">
    <cfRule type="containsText" dxfId="490" priority="153" operator="containsText" text="TERMINADO">
      <formula>NOT(ISERROR(SEARCH("TERMINADO",M39)))</formula>
    </cfRule>
    <cfRule type="containsText" dxfId="489" priority="152" operator="containsText" text="EN CURSO">
      <formula>NOT(ISERROR(SEARCH("EN CURSO",M39)))</formula>
    </cfRule>
    <cfRule type="containsText" dxfId="488" priority="151" operator="containsText" text="NO INICIADO">
      <formula>NOT(ISERROR(SEARCH("NO INICIADO",M39)))</formula>
    </cfRule>
    <cfRule type="containsText" dxfId="487" priority="150" operator="containsText" text="SIN ">
      <formula>NOT(ISERROR(SEARCH("SIN ",M39)))</formula>
    </cfRule>
  </conditionalFormatting>
  <conditionalFormatting sqref="M41">
    <cfRule type="containsText" dxfId="486" priority="598" operator="containsText" text="NO INICIADO">
      <formula>NOT(ISERROR(SEARCH("NO INICIADO",M41)))</formula>
    </cfRule>
    <cfRule type="containsText" dxfId="485" priority="597" operator="containsText" text="SIN ">
      <formula>NOT(ISERROR(SEARCH("SIN ",M41)))</formula>
    </cfRule>
    <cfRule type="containsText" dxfId="484" priority="600" operator="containsText" text="TERMINADO">
      <formula>NOT(ISERROR(SEARCH("TERMINADO",M41)))</formula>
    </cfRule>
    <cfRule type="containsText" dxfId="483" priority="599" operator="containsText" text="EN CURSO">
      <formula>NOT(ISERROR(SEARCH("EN CURSO",M41)))</formula>
    </cfRule>
  </conditionalFormatting>
  <conditionalFormatting sqref="M45">
    <cfRule type="containsText" dxfId="482" priority="351" operator="containsText" text="NO INICIADO">
      <formula>NOT(ISERROR(SEARCH("NO INICIADO",M45)))</formula>
    </cfRule>
    <cfRule type="containsText" dxfId="481" priority="352" operator="containsText" text="EN CURSO">
      <formula>NOT(ISERROR(SEARCH("EN CURSO",M45)))</formula>
    </cfRule>
    <cfRule type="containsText" dxfId="480" priority="353" operator="containsText" text="TERMINADO">
      <formula>NOT(ISERROR(SEARCH("TERMINADO",M45)))</formula>
    </cfRule>
    <cfRule type="containsText" dxfId="479" priority="350" operator="containsText" text="SIN ">
      <formula>NOT(ISERROR(SEARCH("SIN ",M45)))</formula>
    </cfRule>
  </conditionalFormatting>
  <conditionalFormatting sqref="M47">
    <cfRule type="containsText" dxfId="478" priority="443" operator="containsText" text="TERMINADO">
      <formula>NOT(ISERROR(SEARCH("TERMINADO",M47)))</formula>
    </cfRule>
    <cfRule type="containsText" dxfId="477" priority="442" operator="containsText" text="EN CURSO">
      <formula>NOT(ISERROR(SEARCH("EN CURSO",M47)))</formula>
    </cfRule>
    <cfRule type="containsText" dxfId="476" priority="441" operator="containsText" text="NO INICIADO">
      <formula>NOT(ISERROR(SEARCH("NO INICIADO",M47)))</formula>
    </cfRule>
    <cfRule type="containsText" dxfId="475" priority="440" operator="containsText" text="SIN ">
      <formula>NOT(ISERROR(SEARCH("SIN ",M47)))</formula>
    </cfRule>
  </conditionalFormatting>
  <conditionalFormatting sqref="M49">
    <cfRule type="containsText" dxfId="474" priority="400" operator="containsText" text="EN CURSO">
      <formula>NOT(ISERROR(SEARCH("EN CURSO",M49)))</formula>
    </cfRule>
    <cfRule type="containsText" dxfId="473" priority="399" operator="containsText" text="NO INICIADO">
      <formula>NOT(ISERROR(SEARCH("NO INICIADO",M49)))</formula>
    </cfRule>
    <cfRule type="containsText" dxfId="472" priority="398" operator="containsText" text="SIN ">
      <formula>NOT(ISERROR(SEARCH("SIN ",M49)))</formula>
    </cfRule>
    <cfRule type="containsText" dxfId="471" priority="401" operator="containsText" text="TERMINADO">
      <formula>NOT(ISERROR(SEARCH("TERMINADO",M49)))</formula>
    </cfRule>
  </conditionalFormatting>
  <conditionalFormatting sqref="M51">
    <cfRule type="containsText" dxfId="470" priority="485" operator="containsText" text="TERMINADO">
      <formula>NOT(ISERROR(SEARCH("TERMINADO",M51)))</formula>
    </cfRule>
    <cfRule type="containsText" dxfId="469" priority="484" operator="containsText" text="EN CURSO">
      <formula>NOT(ISERROR(SEARCH("EN CURSO",M51)))</formula>
    </cfRule>
    <cfRule type="containsText" dxfId="468" priority="482" operator="containsText" text="SIN ">
      <formula>NOT(ISERROR(SEARCH("SIN ",M51)))</formula>
    </cfRule>
    <cfRule type="containsText" dxfId="467" priority="483" operator="containsText" text="NO INICIADO">
      <formula>NOT(ISERROR(SEARCH("NO INICIADO",M51)))</formula>
    </cfRule>
  </conditionalFormatting>
  <conditionalFormatting sqref="M53">
    <cfRule type="containsText" dxfId="466" priority="516" operator="containsText" text="NO INICIADO">
      <formula>NOT(ISERROR(SEARCH("NO INICIADO",M53)))</formula>
    </cfRule>
    <cfRule type="containsText" dxfId="465" priority="515" operator="containsText" text="SIN ">
      <formula>NOT(ISERROR(SEARCH("SIN ",M53)))</formula>
    </cfRule>
    <cfRule type="containsText" dxfId="464" priority="518" operator="containsText" text="TERMINADO">
      <formula>NOT(ISERROR(SEARCH("TERMINADO",M53)))</formula>
    </cfRule>
    <cfRule type="containsText" dxfId="463" priority="517" operator="containsText" text="EN CURSO">
      <formula>NOT(ISERROR(SEARCH("EN CURSO",M53)))</formula>
    </cfRule>
  </conditionalFormatting>
  <conditionalFormatting sqref="M57">
    <cfRule type="containsText" dxfId="462" priority="127" operator="containsText" text="SIN ">
      <formula>NOT(ISERROR(SEARCH("SIN ",M57)))</formula>
    </cfRule>
    <cfRule type="containsText" dxfId="461" priority="128" operator="containsText" text="NO INICIADO">
      <formula>NOT(ISERROR(SEARCH("NO INICIADO",M57)))</formula>
    </cfRule>
    <cfRule type="containsText" dxfId="460" priority="129" operator="containsText" text="EN CURSO">
      <formula>NOT(ISERROR(SEARCH("EN CURSO",M57)))</formula>
    </cfRule>
    <cfRule type="containsText" dxfId="459" priority="130" operator="containsText" text="TERMINADO">
      <formula>NOT(ISERROR(SEARCH("TERMINADO",M57)))</formula>
    </cfRule>
  </conditionalFormatting>
  <conditionalFormatting sqref="M59">
    <cfRule type="containsText" dxfId="458" priority="69" operator="containsText" text="TERMINADO">
      <formula>NOT(ISERROR(SEARCH("TERMINADO",M59)))</formula>
    </cfRule>
    <cfRule type="containsText" dxfId="457" priority="68" operator="containsText" text="EN CURSO">
      <formula>NOT(ISERROR(SEARCH("EN CURSO",M59)))</formula>
    </cfRule>
    <cfRule type="containsText" dxfId="456" priority="67" operator="containsText" text="NO INICIADO">
      <formula>NOT(ISERROR(SEARCH("NO INICIADO",M59)))</formula>
    </cfRule>
    <cfRule type="containsText" dxfId="455" priority="66" operator="containsText" text="SIN ">
      <formula>NOT(ISERROR(SEARCH("SIN ",M59)))</formula>
    </cfRule>
  </conditionalFormatting>
  <conditionalFormatting sqref="M61">
    <cfRule type="containsText" dxfId="454" priority="88" operator="containsText" text="NO INICIADO">
      <formula>NOT(ISERROR(SEARCH("NO INICIADO",M61)))</formula>
    </cfRule>
    <cfRule type="containsText" dxfId="453" priority="87" operator="containsText" text="SIN ">
      <formula>NOT(ISERROR(SEARCH("SIN ",M61)))</formula>
    </cfRule>
    <cfRule type="containsText" dxfId="452" priority="89" operator="containsText" text="EN CURSO">
      <formula>NOT(ISERROR(SEARCH("EN CURSO",M61)))</formula>
    </cfRule>
    <cfRule type="containsText" dxfId="451" priority="90" operator="containsText" text="TERMINADO">
      <formula>NOT(ISERROR(SEARCH("TERMINADO",M61)))</formula>
    </cfRule>
  </conditionalFormatting>
  <conditionalFormatting sqref="M65 M67">
    <cfRule type="containsText" dxfId="450" priority="124" operator="containsText" text="NO INICIADO">
      <formula>NOT(ISERROR(SEARCH("NO INICIADO",M65)))</formula>
    </cfRule>
    <cfRule type="containsText" dxfId="449" priority="125" operator="containsText" text="EN CURSO">
      <formula>NOT(ISERROR(SEARCH("EN CURSO",M65)))</formula>
    </cfRule>
    <cfRule type="containsText" dxfId="448" priority="126" operator="containsText" text="TERMINADO">
      <formula>NOT(ISERROR(SEARCH("TERMINADO",M65)))</formula>
    </cfRule>
    <cfRule type="containsText" dxfId="447" priority="123" operator="containsText" text="SIN ">
      <formula>NOT(ISERROR(SEARCH("SIN ",M65)))</formula>
    </cfRule>
  </conditionalFormatting>
  <conditionalFormatting sqref="O37">
    <cfRule type="colorScale" priority="155">
      <colorScale>
        <cfvo type="min"/>
        <cfvo type="percent" val="50"/>
        <cfvo type="max"/>
        <color rgb="FFFF0000"/>
        <color rgb="FFFFFF00"/>
        <color rgb="FF92D050"/>
      </colorScale>
    </cfRule>
  </conditionalFormatting>
  <conditionalFormatting sqref="O39">
    <cfRule type="colorScale" priority="154">
      <colorScale>
        <cfvo type="min"/>
        <cfvo type="percent" val="50"/>
        <cfvo type="max"/>
        <color rgb="FFFF0000"/>
        <color rgb="FFFFFF00"/>
        <color rgb="FF92D050"/>
      </colorScale>
    </cfRule>
  </conditionalFormatting>
  <conditionalFormatting sqref="O39:O40 O37">
    <cfRule type="colorScale" priority="159">
      <colorScale>
        <cfvo type="min"/>
        <cfvo type="percentile" val="50"/>
        <cfvo type="max"/>
        <color rgb="FFF8696B"/>
        <color rgb="FFFFEB84"/>
        <color rgb="FF63BE7B"/>
      </colorScale>
    </cfRule>
  </conditionalFormatting>
  <conditionalFormatting sqref="O41">
    <cfRule type="colorScale" priority="855">
      <colorScale>
        <cfvo type="min"/>
        <cfvo type="percent" val="50"/>
        <cfvo type="max"/>
        <color rgb="FFFF0000"/>
        <color rgb="FFFFFF00"/>
        <color rgb="FF92D050"/>
      </colorScale>
    </cfRule>
  </conditionalFormatting>
  <conditionalFormatting sqref="O41:O42">
    <cfRule type="colorScale" priority="1181">
      <colorScale>
        <cfvo type="min"/>
        <cfvo type="percentile" val="50"/>
        <cfvo type="max"/>
        <color rgb="FFF8696B"/>
        <color rgb="FFFFEB84"/>
        <color rgb="FF63BE7B"/>
      </colorScale>
    </cfRule>
  </conditionalFormatting>
  <conditionalFormatting sqref="O45">
    <cfRule type="colorScale" priority="355">
      <colorScale>
        <cfvo type="min"/>
        <cfvo type="percent" val="50"/>
        <cfvo type="max"/>
        <color rgb="FFFF0000"/>
        <color rgb="FFFFFF00"/>
        <color rgb="FF92D050"/>
      </colorScale>
    </cfRule>
  </conditionalFormatting>
  <conditionalFormatting sqref="O45:O46">
    <cfRule type="colorScale" priority="354">
      <colorScale>
        <cfvo type="min"/>
        <cfvo type="percentile" val="50"/>
        <cfvo type="max"/>
        <color rgb="FFF8696B"/>
        <color rgb="FFFFEB84"/>
        <color rgb="FF63BE7B"/>
      </colorScale>
    </cfRule>
  </conditionalFormatting>
  <conditionalFormatting sqref="O47">
    <cfRule type="colorScale" priority="444">
      <colorScale>
        <cfvo type="min"/>
        <cfvo type="percent" val="50"/>
        <cfvo type="max"/>
        <color rgb="FFFF0000"/>
        <color rgb="FFFFFF00"/>
        <color rgb="FF92D050"/>
      </colorScale>
    </cfRule>
  </conditionalFormatting>
  <conditionalFormatting sqref="O47:O48">
    <cfRule type="colorScale" priority="445">
      <colorScale>
        <cfvo type="min"/>
        <cfvo type="percentile" val="50"/>
        <cfvo type="max"/>
        <color rgb="FFF8696B"/>
        <color rgb="FFFFEB84"/>
        <color rgb="FF63BE7B"/>
      </colorScale>
    </cfRule>
  </conditionalFormatting>
  <conditionalFormatting sqref="O49">
    <cfRule type="colorScale" priority="403">
      <colorScale>
        <cfvo type="min"/>
        <cfvo type="percent" val="50"/>
        <cfvo type="max"/>
        <color rgb="FFFF0000"/>
        <color rgb="FFFFFF00"/>
        <color rgb="FF92D050"/>
      </colorScale>
    </cfRule>
  </conditionalFormatting>
  <conditionalFormatting sqref="O49:O50">
    <cfRule type="colorScale" priority="402">
      <colorScale>
        <cfvo type="min"/>
        <cfvo type="percentile" val="50"/>
        <cfvo type="max"/>
        <color rgb="FFF8696B"/>
        <color rgb="FFFFEB84"/>
        <color rgb="FF63BE7B"/>
      </colorScale>
    </cfRule>
  </conditionalFormatting>
  <conditionalFormatting sqref="O51">
    <cfRule type="colorScale" priority="486">
      <colorScale>
        <cfvo type="min"/>
        <cfvo type="percent" val="50"/>
        <cfvo type="max"/>
        <color rgb="FFFF0000"/>
        <color rgb="FFFFFF00"/>
        <color rgb="FF92D050"/>
      </colorScale>
    </cfRule>
  </conditionalFormatting>
  <conditionalFormatting sqref="O51:O52">
    <cfRule type="colorScale" priority="487">
      <colorScale>
        <cfvo type="min"/>
        <cfvo type="percentile" val="50"/>
        <cfvo type="max"/>
        <color rgb="FFF8696B"/>
        <color rgb="FFFFEB84"/>
        <color rgb="FF63BE7B"/>
      </colorScale>
    </cfRule>
  </conditionalFormatting>
  <conditionalFormatting sqref="O53">
    <cfRule type="colorScale" priority="519">
      <colorScale>
        <cfvo type="min"/>
        <cfvo type="percent" val="50"/>
        <cfvo type="max"/>
        <color rgb="FFFF0000"/>
        <color rgb="FFFFFF00"/>
        <color rgb="FF92D050"/>
      </colorScale>
    </cfRule>
  </conditionalFormatting>
  <conditionalFormatting sqref="O53:O54">
    <cfRule type="colorScale" priority="520">
      <colorScale>
        <cfvo type="min"/>
        <cfvo type="percentile" val="50"/>
        <cfvo type="max"/>
        <color rgb="FFF8696B"/>
        <color rgb="FFFFEB84"/>
        <color rgb="FF63BE7B"/>
      </colorScale>
    </cfRule>
  </conditionalFormatting>
  <conditionalFormatting sqref="O65 O57 O67 O59 O61">
    <cfRule type="colorScale" priority="131">
      <colorScale>
        <cfvo type="min"/>
        <cfvo type="percent" val="50"/>
        <cfvo type="max"/>
        <color rgb="FFFF0000"/>
        <color rgb="FFFFFF00"/>
        <color rgb="FF92D050"/>
      </colorScale>
    </cfRule>
  </conditionalFormatting>
  <conditionalFormatting sqref="O65:O68 O57:O62">
    <cfRule type="colorScale" priority="132">
      <colorScale>
        <cfvo type="min"/>
        <cfvo type="percentile" val="50"/>
        <cfvo type="max"/>
        <color rgb="FFF8696B"/>
        <color rgb="FFFFEB84"/>
        <color rgb="FF63BE7B"/>
      </colorScale>
    </cfRule>
  </conditionalFormatting>
  <conditionalFormatting sqref="P57:Z58">
    <cfRule type="containsText" dxfId="446" priority="109" operator="containsText" text="C">
      <formula>NOT(ISERROR(SEARCH("C",P57)))</formula>
    </cfRule>
    <cfRule type="containsText" dxfId="445" priority="111" operator="containsText" text="P">
      <formula>NOT(ISERROR(SEARCH("P",P57)))</formula>
    </cfRule>
    <cfRule type="containsText" dxfId="444" priority="110" operator="containsText" text="R">
      <formula>NOT(ISERROR(SEARCH("R",P57)))</formula>
    </cfRule>
  </conditionalFormatting>
  <conditionalFormatting sqref="P58:Z58">
    <cfRule type="containsText" dxfId="443" priority="108" operator="containsText" text="E">
      <formula>NOT(ISERROR(SEARCH("E",P58)))</formula>
    </cfRule>
  </conditionalFormatting>
  <conditionalFormatting sqref="P59:Z60">
    <cfRule type="containsText" dxfId="442" priority="54" operator="containsText" text="P">
      <formula>NOT(ISERROR(SEARCH("P",P59)))</formula>
    </cfRule>
    <cfRule type="containsText" dxfId="441" priority="53" operator="containsText" text="R">
      <formula>NOT(ISERROR(SEARCH("R",P59)))</formula>
    </cfRule>
    <cfRule type="containsText" dxfId="440" priority="52" operator="containsText" text="C">
      <formula>NOT(ISERROR(SEARCH("C",P59)))</formula>
    </cfRule>
  </conditionalFormatting>
  <conditionalFormatting sqref="P60:Z60">
    <cfRule type="containsText" dxfId="439" priority="51" operator="containsText" text="E">
      <formula>NOT(ISERROR(SEARCH("E",P60)))</formula>
    </cfRule>
  </conditionalFormatting>
  <conditionalFormatting sqref="P61:Z62">
    <cfRule type="containsText" dxfId="438" priority="73" operator="containsText" text="C">
      <formula>NOT(ISERROR(SEARCH("C",P61)))</formula>
    </cfRule>
    <cfRule type="containsText" dxfId="437" priority="74" operator="containsText" text="R">
      <formula>NOT(ISERROR(SEARCH("R",P61)))</formula>
    </cfRule>
    <cfRule type="containsText" dxfId="436" priority="75" operator="containsText" text="P">
      <formula>NOT(ISERROR(SEARCH("P",P61)))</formula>
    </cfRule>
  </conditionalFormatting>
  <conditionalFormatting sqref="P62:Z62">
    <cfRule type="containsText" dxfId="435" priority="72" operator="containsText" text="E">
      <formula>NOT(ISERROR(SEARCH("E",P62)))</formula>
    </cfRule>
  </conditionalFormatting>
  <conditionalFormatting sqref="P37:BK42 P45:BK54">
    <cfRule type="containsText" dxfId="434" priority="715" operator="containsText" text="P">
      <formula>NOT(ISERROR(SEARCH("P",P37)))</formula>
    </cfRule>
    <cfRule type="containsText" dxfId="433" priority="714" operator="containsText" text="R">
      <formula>NOT(ISERROR(SEARCH("R",P37)))</formula>
    </cfRule>
    <cfRule type="containsText" dxfId="432" priority="713" operator="containsText" text="C">
      <formula>NOT(ISERROR(SEARCH("C",P37)))</formula>
    </cfRule>
  </conditionalFormatting>
  <conditionalFormatting sqref="P65:BK68">
    <cfRule type="containsText" dxfId="431" priority="96" operator="containsText" text="P">
      <formula>NOT(ISERROR(SEARCH("P",P65)))</formula>
    </cfRule>
    <cfRule type="containsText" dxfId="430" priority="95" operator="containsText" text="R">
      <formula>NOT(ISERROR(SEARCH("R",P65)))</formula>
    </cfRule>
    <cfRule type="containsText" dxfId="429" priority="94" operator="containsText" text="C">
      <formula>NOT(ISERROR(SEARCH("C",P65)))</formula>
    </cfRule>
  </conditionalFormatting>
  <conditionalFormatting sqref="P66:BK66 P68:BK68">
    <cfRule type="containsText" dxfId="428" priority="93" operator="containsText" text="E">
      <formula>NOT(ISERROR(SEARCH("E",P66)))</formula>
    </cfRule>
  </conditionalFormatting>
  <conditionalFormatting sqref="AA57:BK62">
    <cfRule type="containsText" dxfId="427" priority="3" operator="containsText" text="P">
      <formula>NOT(ISERROR(SEARCH("P",AA57)))</formula>
    </cfRule>
    <cfRule type="containsText" dxfId="426" priority="1" operator="containsText" text="C">
      <formula>NOT(ISERROR(SEARCH("C",AA57)))</formula>
    </cfRule>
    <cfRule type="containsText" dxfId="425" priority="2" operator="containsText" text="R">
      <formula>NOT(ISERROR(SEARCH("R",AA57)))</formula>
    </cfRule>
  </conditionalFormatting>
  <conditionalFormatting sqref="CK29:CM29">
    <cfRule type="cellIs" dxfId="424" priority="767" operator="between">
      <formula>0.8</formula>
      <formula>1</formula>
    </cfRule>
    <cfRule type="cellIs" dxfId="423" priority="768" operator="between">
      <formula>0.51</formula>
      <formula>0.75</formula>
    </cfRule>
    <cfRule type="cellIs" dxfId="422" priority="769" operator="between">
      <formula>0.86</formula>
      <formula>1</formula>
    </cfRule>
    <cfRule type="cellIs" dxfId="421" priority="770" operator="between">
      <formula>0.76</formula>
      <formula>0.8</formula>
    </cfRule>
    <cfRule type="cellIs" dxfId="420" priority="771" operator="between">
      <formula>0.51</formula>
      <formula>0.75</formula>
    </cfRule>
    <cfRule type="cellIs" dxfId="419" priority="772" operator="between">
      <formula>0.41</formula>
      <formula>0.5</formula>
    </cfRule>
    <cfRule type="cellIs" dxfId="418" priority="773" operator="between">
      <formula>0</formula>
      <formula>0.4</formula>
    </cfRule>
    <cfRule type="cellIs" dxfId="417" priority="774" stopIfTrue="1" operator="lessThan">
      <formula>#REF!</formula>
    </cfRule>
    <cfRule type="cellIs" dxfId="416" priority="775" stopIfTrue="1" operator="greaterThanOrEqual">
      <formula>#REF!</formula>
    </cfRule>
  </conditionalFormatting>
  <printOptions horizontalCentered="1"/>
  <pageMargins left="0.39370078740157483" right="0.43307086614173229" top="0.43307086614173229" bottom="0.70866141732283472" header="0.39370078740157483" footer="0.55118110236220474"/>
  <pageSetup scale="24" fitToHeight="0" orientation="landscape" r:id="rId1"/>
  <headerFooter scaleWithDoc="0" alignWithMargins="0">
    <oddFooter xml:space="preserve">&amp;L&amp;"Arial,Negrita"&amp;9
&amp;R&amp;"Arial,Negrita"&amp;9
</oddFooter>
  </headerFooter>
  <rowBreaks count="3" manualBreakCount="3">
    <brk id="42" min="1" max="63" man="1"/>
    <brk id="62" min="1" max="63" man="1"/>
    <brk id="73" min="1" max="6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C036-C805-4D4C-89ED-B96149B6BA2A}">
  <sheetPr codeName="Hoja13">
    <tabColor theme="9" tint="0.39997558519241921"/>
  </sheetPr>
  <dimension ref="B1:AK31"/>
  <sheetViews>
    <sheetView view="pageBreakPreview" zoomScaleNormal="100" zoomScaleSheetLayoutView="100" workbookViewId="0">
      <selection activeCell="S16" sqref="S16"/>
    </sheetView>
  </sheetViews>
  <sheetFormatPr baseColWidth="10" defaultColWidth="11.42578125" defaultRowHeight="14.25"/>
  <cols>
    <col min="1" max="1" width="1" style="75" customWidth="1"/>
    <col min="2" max="2" width="1.42578125" style="75" customWidth="1"/>
    <col min="3" max="3" width="30.85546875" style="75" customWidth="1"/>
    <col min="4" max="6" width="12.85546875" style="75" customWidth="1"/>
    <col min="7" max="7" width="15.42578125" style="75" customWidth="1"/>
    <col min="8" max="8" width="13.85546875" style="75" customWidth="1"/>
    <col min="9" max="9" width="13" style="75" customWidth="1"/>
    <col min="10" max="10" width="10" style="75" customWidth="1"/>
    <col min="11" max="11" width="11.28515625" style="75" customWidth="1"/>
    <col min="12" max="12" width="14.42578125" style="75" customWidth="1"/>
    <col min="13" max="13" width="17.42578125" style="75" customWidth="1"/>
    <col min="14" max="14" width="11.85546875"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14.25" customHeight="1">
      <c r="B3" s="76"/>
      <c r="C3" s="1592" t="s">
        <v>1091</v>
      </c>
      <c r="D3" s="1392" t="s">
        <v>997</v>
      </c>
      <c r="E3" s="1393"/>
      <c r="F3" s="1393"/>
      <c r="G3" s="1393"/>
      <c r="H3" s="1393"/>
      <c r="I3" s="1393"/>
      <c r="J3" s="1393"/>
      <c r="K3" s="1393"/>
      <c r="L3" s="1393"/>
      <c r="M3" s="1394"/>
      <c r="N3" s="926"/>
      <c r="O3" s="927"/>
      <c r="P3" s="928"/>
      <c r="Q3" s="76"/>
    </row>
    <row r="4" spans="2:37" ht="18" customHeight="1">
      <c r="B4" s="76"/>
      <c r="C4" s="1593"/>
      <c r="D4" s="1395"/>
      <c r="E4" s="1396"/>
      <c r="F4" s="1396"/>
      <c r="G4" s="1396"/>
      <c r="H4" s="1396"/>
      <c r="I4" s="1396"/>
      <c r="J4" s="1396"/>
      <c r="K4" s="1396"/>
      <c r="L4" s="1396"/>
      <c r="M4" s="1397"/>
      <c r="N4" s="929"/>
      <c r="O4" s="930"/>
      <c r="P4" s="931"/>
      <c r="Q4" s="76"/>
    </row>
    <row r="5" spans="2:37" ht="9" customHeight="1">
      <c r="B5" s="76"/>
      <c r="C5" s="1593"/>
      <c r="D5" s="1395"/>
      <c r="E5" s="1396"/>
      <c r="F5" s="1396"/>
      <c r="G5" s="1396"/>
      <c r="H5" s="1396"/>
      <c r="I5" s="1396"/>
      <c r="J5" s="1396"/>
      <c r="K5" s="1396"/>
      <c r="L5" s="1396"/>
      <c r="M5" s="1397"/>
      <c r="N5" s="929"/>
      <c r="O5" s="930"/>
      <c r="P5" s="931"/>
      <c r="Q5" s="76"/>
    </row>
    <row r="6" spans="2:37" ht="9.75" customHeight="1" thickBot="1">
      <c r="B6" s="76"/>
      <c r="C6" s="1594"/>
      <c r="D6" s="1398"/>
      <c r="E6" s="1399"/>
      <c r="F6" s="1399"/>
      <c r="G6" s="1399"/>
      <c r="H6" s="1399"/>
      <c r="I6" s="1399"/>
      <c r="J6" s="1399"/>
      <c r="K6" s="1399"/>
      <c r="L6" s="1399"/>
      <c r="M6" s="140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84"/>
      <c r="E8" s="84"/>
      <c r="F8" s="194"/>
      <c r="G8" s="194"/>
      <c r="H8" s="19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thickBot="1">
      <c r="C9" s="1389" t="s">
        <v>92</v>
      </c>
      <c r="D9" s="1390"/>
      <c r="E9" s="1390"/>
      <c r="F9" s="1390"/>
      <c r="G9" s="1390"/>
      <c r="H9" s="1390"/>
      <c r="I9" s="1390"/>
      <c r="J9" s="1390"/>
      <c r="K9" s="1390"/>
      <c r="L9" s="1390"/>
      <c r="M9" s="1390"/>
      <c r="N9" s="1390"/>
      <c r="O9" s="1390"/>
      <c r="P9" s="139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84"/>
      <c r="E10" s="84"/>
      <c r="F10" s="85"/>
      <c r="G10" s="85"/>
      <c r="H10" s="85"/>
      <c r="I10" s="85"/>
      <c r="J10" s="86"/>
      <c r="K10" s="85"/>
      <c r="L10" s="85"/>
      <c r="M10" s="85"/>
      <c r="N10" s="85"/>
      <c r="O10" s="85"/>
      <c r="P10" s="85"/>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6" t="s">
        <v>33</v>
      </c>
      <c r="E11" s="256" t="s">
        <v>34</v>
      </c>
      <c r="F11" s="256" t="s">
        <v>35</v>
      </c>
      <c r="G11" s="256" t="s">
        <v>36</v>
      </c>
      <c r="H11" s="256"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14.25" customHeight="1">
      <c r="C12" s="152" t="s">
        <v>94</v>
      </c>
      <c r="D12" s="152">
        <v>0</v>
      </c>
      <c r="E12" s="152">
        <v>0</v>
      </c>
      <c r="F12" s="153">
        <f>'PGR Gestión de la Fatiga'!X73</f>
        <v>1</v>
      </c>
      <c r="G12" s="153">
        <f>'PGR Gestión de la Fatiga'!AB73</f>
        <v>1</v>
      </c>
      <c r="H12" s="153">
        <v>0</v>
      </c>
      <c r="I12" s="153">
        <f>'PGR Gestión de la Fatiga'!AJ73</f>
        <v>0</v>
      </c>
      <c r="J12" s="153">
        <f>'PGR Gestión de la Fatiga'!AN73</f>
        <v>0</v>
      </c>
      <c r="K12" s="153">
        <f>'PGR Gestión de la Fatiga'!AR73</f>
        <v>0</v>
      </c>
      <c r="L12" s="153">
        <f>'PGR Gestión de la Fatiga'!AV73</f>
        <v>0</v>
      </c>
      <c r="M12" s="153">
        <f>'PGR Gestión de la Fatiga'!AZ73</f>
        <v>0</v>
      </c>
      <c r="N12" s="153">
        <f>'PGR Gestión de la Fatiga'!BD73</f>
        <v>0</v>
      </c>
      <c r="O12" s="153">
        <f>'PGR Gestión de la Fatiga'!BH73</f>
        <v>0</v>
      </c>
      <c r="P12" s="255"/>
      <c r="R12" s="78"/>
      <c r="S12" s="83"/>
      <c r="T12" s="78"/>
      <c r="U12" s="78"/>
      <c r="V12" s="78"/>
      <c r="W12" s="78"/>
      <c r="X12" s="78"/>
      <c r="Y12" s="78"/>
      <c r="Z12" s="78"/>
      <c r="AA12" s="78"/>
      <c r="AB12" s="78"/>
      <c r="AC12" s="78"/>
      <c r="AD12" s="78"/>
      <c r="AE12" s="78"/>
      <c r="AF12" s="78"/>
      <c r="AG12" s="78"/>
      <c r="AH12" s="78"/>
      <c r="AI12" s="78"/>
      <c r="AJ12" s="78"/>
      <c r="AK12" s="78"/>
    </row>
    <row r="13" spans="2:37" s="77" customFormat="1" ht="14.25" customHeight="1">
      <c r="C13" s="152" t="s">
        <v>71</v>
      </c>
      <c r="D13" s="153">
        <v>0.95</v>
      </c>
      <c r="E13" s="153">
        <v>0.95</v>
      </c>
      <c r="F13" s="153">
        <v>0.95</v>
      </c>
      <c r="G13" s="153">
        <v>0.95</v>
      </c>
      <c r="H13" s="153">
        <v>0.95</v>
      </c>
      <c r="I13" s="153">
        <v>0.95</v>
      </c>
      <c r="J13" s="153">
        <v>0.95</v>
      </c>
      <c r="K13" s="153">
        <v>0.95</v>
      </c>
      <c r="L13" s="153">
        <v>0.95</v>
      </c>
      <c r="M13" s="153">
        <v>0.95</v>
      </c>
      <c r="N13" s="153">
        <v>0.95</v>
      </c>
      <c r="O13" s="153">
        <v>0.95</v>
      </c>
      <c r="P13" s="255">
        <v>0.95</v>
      </c>
      <c r="R13" s="78"/>
      <c r="S13" s="90"/>
      <c r="T13" s="78"/>
      <c r="U13" s="91"/>
      <c r="V13" s="78"/>
      <c r="W13" s="78"/>
      <c r="X13" s="78"/>
      <c r="Y13" s="78"/>
      <c r="Z13" s="78"/>
      <c r="AA13" s="78"/>
      <c r="AB13" s="78"/>
      <c r="AC13" s="78"/>
      <c r="AD13" s="78"/>
      <c r="AE13" s="78"/>
      <c r="AF13" s="78"/>
      <c r="AG13" s="78"/>
      <c r="AH13" s="78"/>
      <c r="AI13" s="78"/>
      <c r="AJ13" s="78"/>
      <c r="AK13" s="78"/>
    </row>
    <row r="14" spans="2:37" s="77" customFormat="1" ht="14.25" customHeight="1">
      <c r="C14" s="84"/>
      <c r="D14" s="84"/>
      <c r="E14" s="84"/>
      <c r="F14" s="85"/>
      <c r="G14" s="85"/>
      <c r="H14" s="85"/>
      <c r="I14" s="85"/>
      <c r="J14" s="86"/>
      <c r="K14" s="85"/>
      <c r="L14" s="85"/>
      <c r="M14" s="85"/>
      <c r="N14" s="85"/>
      <c r="O14" s="85"/>
      <c r="P14" s="85"/>
      <c r="R14" s="78"/>
      <c r="S14" s="83"/>
      <c r="T14" s="78"/>
      <c r="U14" s="78" t="s">
        <v>95</v>
      </c>
      <c r="V14" s="78"/>
      <c r="W14" s="78"/>
      <c r="X14" s="78"/>
      <c r="Y14" s="78"/>
      <c r="Z14" s="78"/>
      <c r="AA14" s="78"/>
      <c r="AB14" s="78"/>
      <c r="AC14" s="78"/>
      <c r="AD14" s="78"/>
      <c r="AE14" s="78"/>
      <c r="AF14" s="78"/>
      <c r="AG14" s="78"/>
      <c r="AH14" s="78"/>
      <c r="AI14" s="78"/>
      <c r="AJ14" s="78"/>
      <c r="AK14" s="78"/>
    </row>
    <row r="15" spans="2:37">
      <c r="B15" s="76"/>
      <c r="C15" s="76"/>
      <c r="D15" s="76"/>
      <c r="E15" s="76"/>
      <c r="F15" s="76"/>
      <c r="G15" s="76"/>
      <c r="H15" s="76"/>
      <c r="I15" s="76"/>
      <c r="J15" s="76"/>
      <c r="K15" s="76"/>
      <c r="L15" s="76"/>
      <c r="M15" s="76"/>
      <c r="N15" s="76"/>
      <c r="O15" s="76"/>
      <c r="P15" s="76"/>
      <c r="Q15" s="76"/>
    </row>
    <row r="16" spans="2:37">
      <c r="B16" s="76"/>
      <c r="C16" s="76"/>
      <c r="D16" s="76"/>
      <c r="E16" s="76"/>
      <c r="F16" s="76"/>
      <c r="G16" s="76"/>
      <c r="H16" s="76"/>
      <c r="I16" s="76"/>
      <c r="J16" s="76"/>
      <c r="K16" s="76"/>
      <c r="L16" s="76"/>
      <c r="M16" s="76"/>
      <c r="N16" s="76"/>
      <c r="O16" s="76"/>
      <c r="P16" s="76"/>
      <c r="Q16" s="76"/>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c r="R19" s="92"/>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935"/>
      <c r="G31" s="935"/>
      <c r="H31" s="935"/>
      <c r="I31" s="76"/>
      <c r="J31" s="76"/>
      <c r="K31" s="76"/>
      <c r="L31" s="76"/>
      <c r="M31" s="76"/>
      <c r="N31" s="76"/>
      <c r="O31" s="76"/>
      <c r="P31" s="76"/>
      <c r="Q31" s="76"/>
    </row>
  </sheetData>
  <mergeCells count="5">
    <mergeCell ref="C3:C6"/>
    <mergeCell ref="N3:P6"/>
    <mergeCell ref="C9:P9"/>
    <mergeCell ref="D3:M6"/>
    <mergeCell ref="F31:H31"/>
  </mergeCells>
  <phoneticPr fontId="81" type="noConversion"/>
  <printOptions horizontalCentered="1"/>
  <pageMargins left="0.31496062992125984" right="0.31496062992125984" top="0.74803149606299213" bottom="0.35433070866141736" header="0.31496062992125984" footer="0.31496062992125984"/>
  <pageSetup scale="48"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1316E-2064-4A37-BFD1-87F472FC7068}">
  <sheetPr codeName="Hoja14">
    <tabColor theme="9" tint="0.39997558519241921"/>
  </sheetPr>
  <dimension ref="B1:AK33"/>
  <sheetViews>
    <sheetView view="pageBreakPreview" zoomScale="90" zoomScaleNormal="100" zoomScaleSheetLayoutView="90" workbookViewId="0">
      <selection activeCell="R4" sqref="R4"/>
    </sheetView>
  </sheetViews>
  <sheetFormatPr baseColWidth="10" defaultColWidth="11.42578125" defaultRowHeight="14.25"/>
  <cols>
    <col min="1" max="1" width="1" style="75" customWidth="1"/>
    <col min="2" max="2" width="1.42578125" style="75" customWidth="1"/>
    <col min="3" max="3" width="28.7109375" style="75" customWidth="1"/>
    <col min="4" max="15" width="13.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4" customHeight="1">
      <c r="B3" s="76"/>
      <c r="C3" s="944" t="s">
        <v>1091</v>
      </c>
      <c r="D3" s="946"/>
      <c r="E3" s="1392" t="s">
        <v>998</v>
      </c>
      <c r="F3" s="1393"/>
      <c r="G3" s="1393"/>
      <c r="H3" s="1393"/>
      <c r="I3" s="1393"/>
      <c r="J3" s="1393"/>
      <c r="K3" s="1393"/>
      <c r="L3" s="1393"/>
      <c r="M3" s="1394"/>
      <c r="N3" s="926"/>
      <c r="O3" s="927"/>
      <c r="P3" s="928"/>
      <c r="Q3" s="76"/>
    </row>
    <row r="4" spans="2:37" ht="23.25" customHeight="1">
      <c r="B4" s="76"/>
      <c r="C4" s="947"/>
      <c r="D4" s="949"/>
      <c r="E4" s="1395"/>
      <c r="F4" s="1396"/>
      <c r="G4" s="1396"/>
      <c r="H4" s="1396"/>
      <c r="I4" s="1396"/>
      <c r="J4" s="1396"/>
      <c r="K4" s="1396"/>
      <c r="L4" s="1396"/>
      <c r="M4" s="1397"/>
      <c r="N4" s="929"/>
      <c r="O4" s="930"/>
      <c r="P4" s="931"/>
      <c r="Q4" s="76"/>
    </row>
    <row r="5" spans="2:37" ht="14.25" customHeight="1">
      <c r="B5" s="76"/>
      <c r="C5" s="947"/>
      <c r="D5" s="949"/>
      <c r="E5" s="1395"/>
      <c r="F5" s="1396"/>
      <c r="G5" s="1396"/>
      <c r="H5" s="1396"/>
      <c r="I5" s="1396"/>
      <c r="J5" s="1396"/>
      <c r="K5" s="1396"/>
      <c r="L5" s="1396"/>
      <c r="M5" s="1397"/>
      <c r="N5" s="929"/>
      <c r="O5" s="930"/>
      <c r="P5" s="931"/>
      <c r="Q5" s="76"/>
    </row>
    <row r="6" spans="2:37" ht="21.75" customHeight="1" thickBot="1">
      <c r="B6" s="76"/>
      <c r="C6" s="950"/>
      <c r="D6" s="952"/>
      <c r="E6" s="1398"/>
      <c r="F6" s="1399"/>
      <c r="G6" s="1399"/>
      <c r="H6" s="1399"/>
      <c r="I6" s="1399"/>
      <c r="J6" s="1399"/>
      <c r="K6" s="1399"/>
      <c r="L6" s="1399"/>
      <c r="M6" s="140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84"/>
      <c r="E8" s="84"/>
      <c r="F8" s="194"/>
      <c r="G8" s="194"/>
      <c r="H8" s="19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thickBot="1">
      <c r="C9" s="1389" t="s">
        <v>92</v>
      </c>
      <c r="D9" s="1390"/>
      <c r="E9" s="1390"/>
      <c r="F9" s="1390"/>
      <c r="G9" s="1390"/>
      <c r="H9" s="1390"/>
      <c r="I9" s="1390"/>
      <c r="J9" s="1390"/>
      <c r="K9" s="1390"/>
      <c r="L9" s="1390"/>
      <c r="M9" s="1390"/>
      <c r="N9" s="1390"/>
      <c r="O9" s="1390"/>
      <c r="P9" s="139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84"/>
      <c r="E10" s="84"/>
      <c r="F10" s="194"/>
      <c r="G10" s="194"/>
      <c r="H10" s="19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6" t="s">
        <v>33</v>
      </c>
      <c r="E11" s="256" t="s">
        <v>34</v>
      </c>
      <c r="F11" s="256" t="s">
        <v>35</v>
      </c>
      <c r="G11" s="256" t="s">
        <v>36</v>
      </c>
      <c r="H11" s="256"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48" customHeight="1">
      <c r="C12" s="148" t="s">
        <v>999</v>
      </c>
      <c r="D12" s="652">
        <v>0</v>
      </c>
      <c r="E12" s="652">
        <v>0</v>
      </c>
      <c r="F12" s="149">
        <v>0</v>
      </c>
      <c r="G12" s="149">
        <v>0</v>
      </c>
      <c r="H12" s="149"/>
      <c r="I12" s="150"/>
      <c r="J12" s="149"/>
      <c r="K12" s="149"/>
      <c r="L12" s="149"/>
      <c r="M12" s="149"/>
      <c r="N12" s="149"/>
      <c r="O12" s="82"/>
      <c r="P12" s="260">
        <f>SUM(D12:O12)</f>
        <v>0</v>
      </c>
      <c r="R12" s="78"/>
      <c r="S12" s="83"/>
      <c r="T12" s="78"/>
      <c r="U12" s="78"/>
      <c r="V12" s="78"/>
      <c r="W12" s="78"/>
      <c r="X12" s="78"/>
      <c r="Y12" s="78"/>
      <c r="Z12" s="78"/>
      <c r="AA12" s="78"/>
      <c r="AB12" s="78"/>
      <c r="AC12" s="78"/>
      <c r="AD12" s="78"/>
      <c r="AE12" s="78"/>
      <c r="AF12" s="78"/>
      <c r="AG12" s="78"/>
      <c r="AH12" s="78"/>
      <c r="AI12" s="78"/>
      <c r="AJ12" s="78"/>
      <c r="AK12" s="78"/>
    </row>
    <row r="13" spans="2:37" s="77" customFormat="1" ht="71.25">
      <c r="C13" s="151" t="s">
        <v>1000</v>
      </c>
      <c r="D13" s="149">
        <v>450</v>
      </c>
      <c r="E13" s="149">
        <v>450</v>
      </c>
      <c r="F13" s="149">
        <v>450</v>
      </c>
      <c r="G13" s="149"/>
      <c r="H13" s="149"/>
      <c r="I13" s="150"/>
      <c r="J13" s="149"/>
      <c r="K13" s="149"/>
      <c r="L13" s="149"/>
      <c r="M13" s="149"/>
      <c r="N13" s="149"/>
      <c r="O13" s="82"/>
      <c r="P13" s="260">
        <f>SUM(D13:O13)</f>
        <v>1350</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153">
        <f t="shared" ref="D14:E14" si="0">D12/D13</f>
        <v>0</v>
      </c>
      <c r="E14" s="153">
        <f t="shared" si="0"/>
        <v>0</v>
      </c>
      <c r="F14" s="153">
        <f>F12/F13</f>
        <v>0</v>
      </c>
      <c r="G14" s="153" t="e">
        <f>G12/G13</f>
        <v>#DIV/0!</v>
      </c>
      <c r="H14" s="153" t="e">
        <f t="shared" ref="H14:O14" si="1">H12/H13</f>
        <v>#DIV/0!</v>
      </c>
      <c r="I14" s="153" t="e">
        <f t="shared" si="1"/>
        <v>#DIV/0!</v>
      </c>
      <c r="J14" s="153" t="e">
        <f t="shared" si="1"/>
        <v>#DIV/0!</v>
      </c>
      <c r="K14" s="153" t="e">
        <f t="shared" si="1"/>
        <v>#DIV/0!</v>
      </c>
      <c r="L14" s="153" t="e">
        <f t="shared" si="1"/>
        <v>#DIV/0!</v>
      </c>
      <c r="M14" s="153" t="e">
        <f t="shared" si="1"/>
        <v>#DIV/0!</v>
      </c>
      <c r="N14" s="153" t="e">
        <f t="shared" si="1"/>
        <v>#DIV/0!</v>
      </c>
      <c r="O14" s="153" t="e">
        <f t="shared" si="1"/>
        <v>#DIV/0!</v>
      </c>
      <c r="P14" s="255" t="e">
        <f>SUM(F14:O14)</f>
        <v>#DIV/0!</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153">
        <v>1</v>
      </c>
      <c r="E15" s="153">
        <v>1</v>
      </c>
      <c r="F15" s="153">
        <v>1</v>
      </c>
      <c r="G15" s="153">
        <v>1</v>
      </c>
      <c r="H15" s="153">
        <v>1</v>
      </c>
      <c r="I15" s="153">
        <v>1</v>
      </c>
      <c r="J15" s="153">
        <v>1</v>
      </c>
      <c r="K15" s="153">
        <v>1</v>
      </c>
      <c r="L15" s="153">
        <v>1</v>
      </c>
      <c r="M15" s="153">
        <v>1</v>
      </c>
      <c r="N15" s="153">
        <v>1</v>
      </c>
      <c r="O15" s="153">
        <v>1</v>
      </c>
      <c r="P15" s="255">
        <v>1</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4"/>
      <c r="E16" s="84"/>
      <c r="F16" s="85"/>
      <c r="G16" s="85"/>
      <c r="H16" s="85"/>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935"/>
      <c r="G33" s="935"/>
      <c r="H33" s="935"/>
      <c r="I33" s="76"/>
      <c r="J33" s="76"/>
      <c r="K33" s="76"/>
      <c r="L33" s="76"/>
      <c r="M33" s="76"/>
      <c r="N33" s="76"/>
      <c r="O33" s="76"/>
      <c r="P33" s="76"/>
      <c r="Q33" s="76"/>
    </row>
  </sheetData>
  <mergeCells count="5">
    <mergeCell ref="N3:P6"/>
    <mergeCell ref="C9:P9"/>
    <mergeCell ref="C3:D6"/>
    <mergeCell ref="E3:M6"/>
    <mergeCell ref="F33:H33"/>
  </mergeCells>
  <phoneticPr fontId="81" type="noConversion"/>
  <printOptions horizontalCentered="1"/>
  <pageMargins left="0.31496062992125984" right="0.31496062992125984" top="0.74803149606299213" bottom="0.35433070866141736" header="0.31496062992125984" footer="0.31496062992125984"/>
  <pageSetup scale="4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E65BF-6325-41F7-B387-C09B47E92FB8}">
  <sheetPr codeName="Hoja3">
    <tabColor theme="9" tint="0.39997558519241921"/>
    <pageSetUpPr fitToPage="1"/>
  </sheetPr>
  <dimension ref="B1:I27"/>
  <sheetViews>
    <sheetView showGridLines="0" view="pageBreakPreview" zoomScale="90" zoomScaleNormal="70" zoomScaleSheetLayoutView="90" workbookViewId="0">
      <selection activeCell="C1" sqref="C1:G3"/>
    </sheetView>
  </sheetViews>
  <sheetFormatPr baseColWidth="10" defaultColWidth="11.42578125" defaultRowHeight="14.25"/>
  <cols>
    <col min="1" max="1" width="3.42578125" style="9" customWidth="1"/>
    <col min="2" max="2" width="37.42578125" style="9" customWidth="1"/>
    <col min="3" max="3" width="20.42578125" style="9" customWidth="1"/>
    <col min="4" max="4" width="26.140625" style="9" customWidth="1"/>
    <col min="5" max="5" width="3.140625" style="9" customWidth="1"/>
    <col min="6" max="6" width="13.42578125" style="9" customWidth="1"/>
    <col min="7" max="7" width="33.7109375" style="9" customWidth="1"/>
    <col min="8" max="8" width="40.28515625" style="9" customWidth="1"/>
    <col min="9" max="9" width="4.42578125" style="9" customWidth="1"/>
    <col min="10" max="16384" width="11.42578125" style="9"/>
  </cols>
  <sheetData>
    <row r="1" spans="2:9" ht="32.25" customHeight="1">
      <c r="B1" s="698" t="s">
        <v>1091</v>
      </c>
      <c r="C1" s="724" t="s">
        <v>4</v>
      </c>
      <c r="D1" s="724"/>
      <c r="E1" s="724"/>
      <c r="F1" s="724"/>
      <c r="G1" s="724"/>
      <c r="H1" s="725"/>
      <c r="I1" s="560"/>
    </row>
    <row r="2" spans="2:9" ht="32.25" customHeight="1">
      <c r="B2" s="698"/>
      <c r="C2" s="724"/>
      <c r="D2" s="724"/>
      <c r="E2" s="724"/>
      <c r="F2" s="724"/>
      <c r="G2" s="724"/>
      <c r="H2" s="725"/>
      <c r="I2" s="560"/>
    </row>
    <row r="3" spans="2:9" ht="32.25" customHeight="1">
      <c r="B3" s="698"/>
      <c r="C3" s="724"/>
      <c r="D3" s="724"/>
      <c r="E3" s="724"/>
      <c r="F3" s="724"/>
      <c r="G3" s="724"/>
      <c r="H3" s="725"/>
      <c r="I3" s="560"/>
    </row>
    <row r="4" spans="2:9" ht="17.25" customHeight="1">
      <c r="B4" s="726"/>
      <c r="C4" s="726"/>
      <c r="D4" s="726"/>
      <c r="E4" s="726"/>
      <c r="F4" s="726"/>
      <c r="G4" s="726"/>
      <c r="H4" s="726"/>
      <c r="I4" s="726"/>
    </row>
    <row r="5" spans="2:9" ht="39.75" customHeight="1">
      <c r="B5" s="727"/>
      <c r="C5" s="727"/>
      <c r="D5" s="727"/>
      <c r="E5" s="727"/>
      <c r="F5" s="727"/>
      <c r="G5" s="727"/>
      <c r="H5" s="728"/>
    </row>
    <row r="6" spans="2:9" s="12" customFormat="1" ht="6" customHeight="1">
      <c r="B6" s="722"/>
      <c r="C6" s="722"/>
      <c r="D6" s="723"/>
      <c r="E6" s="723"/>
      <c r="F6" s="723"/>
      <c r="G6" s="723"/>
      <c r="H6" s="723"/>
    </row>
    <row r="7" spans="2:9" s="12" customFormat="1" ht="15" customHeight="1">
      <c r="B7" s="713" t="s">
        <v>5</v>
      </c>
      <c r="C7" s="714"/>
      <c r="D7" s="714"/>
      <c r="E7" s="714"/>
      <c r="F7" s="714"/>
      <c r="G7" s="714"/>
      <c r="H7" s="715"/>
    </row>
    <row r="8" spans="2:9" s="12" customFormat="1" ht="12" customHeight="1">
      <c r="B8" s="716"/>
      <c r="C8" s="717"/>
      <c r="D8" s="717"/>
      <c r="E8" s="717"/>
      <c r="F8" s="717"/>
      <c r="G8" s="717"/>
      <c r="H8" s="718"/>
    </row>
    <row r="9" spans="2:9" s="12" customFormat="1" ht="8.25" customHeight="1">
      <c r="B9" s="716"/>
      <c r="C9" s="717"/>
      <c r="D9" s="717"/>
      <c r="E9" s="717"/>
      <c r="F9" s="717"/>
      <c r="G9" s="717"/>
      <c r="H9" s="718"/>
    </row>
    <row r="10" spans="2:9" s="12" customFormat="1" ht="18" customHeight="1">
      <c r="B10" s="716"/>
      <c r="C10" s="717"/>
      <c r="D10" s="717"/>
      <c r="E10" s="717"/>
      <c r="F10" s="717"/>
      <c r="G10" s="717"/>
      <c r="H10" s="718"/>
    </row>
    <row r="11" spans="2:9" s="12" customFormat="1" ht="24.75" customHeight="1">
      <c r="B11" s="716"/>
      <c r="C11" s="717"/>
      <c r="D11" s="717"/>
      <c r="E11" s="717"/>
      <c r="F11" s="717"/>
      <c r="G11" s="717"/>
      <c r="H11" s="718"/>
    </row>
    <row r="12" spans="2:9" s="12" customFormat="1" ht="33.75" customHeight="1">
      <c r="B12" s="716"/>
      <c r="C12" s="717"/>
      <c r="D12" s="717"/>
      <c r="E12" s="717"/>
      <c r="F12" s="717"/>
      <c r="G12" s="717"/>
      <c r="H12" s="718"/>
    </row>
    <row r="13" spans="2:9" s="12" customFormat="1" ht="24.75" customHeight="1">
      <c r="B13" s="716"/>
      <c r="C13" s="717"/>
      <c r="D13" s="717"/>
      <c r="E13" s="717"/>
      <c r="F13" s="717"/>
      <c r="G13" s="717"/>
      <c r="H13" s="718"/>
    </row>
    <row r="14" spans="2:9" s="12" customFormat="1" ht="34.5" customHeight="1">
      <c r="B14" s="716"/>
      <c r="C14" s="717"/>
      <c r="D14" s="717"/>
      <c r="E14" s="717"/>
      <c r="F14" s="717"/>
      <c r="G14" s="717"/>
      <c r="H14" s="718"/>
    </row>
    <row r="15" spans="2:9" s="12" customFormat="1" ht="24.75" customHeight="1">
      <c r="B15" s="716"/>
      <c r="C15" s="717"/>
      <c r="D15" s="717"/>
      <c r="E15" s="717"/>
      <c r="F15" s="717"/>
      <c r="G15" s="717"/>
      <c r="H15" s="718"/>
    </row>
    <row r="16" spans="2:9" s="12" customFormat="1" ht="19.5" customHeight="1">
      <c r="B16" s="716"/>
      <c r="C16" s="717"/>
      <c r="D16" s="717"/>
      <c r="E16" s="717"/>
      <c r="F16" s="717"/>
      <c r="G16" s="717"/>
      <c r="H16" s="718"/>
    </row>
    <row r="17" spans="2:8" s="12" customFormat="1" ht="42" customHeight="1">
      <c r="B17" s="716"/>
      <c r="C17" s="717"/>
      <c r="D17" s="717"/>
      <c r="E17" s="717"/>
      <c r="F17" s="717"/>
      <c r="G17" s="717"/>
      <c r="H17" s="718"/>
    </row>
    <row r="18" spans="2:8" s="12" customFormat="1" ht="24.75" customHeight="1">
      <c r="B18" s="716"/>
      <c r="C18" s="717"/>
      <c r="D18" s="717"/>
      <c r="E18" s="717"/>
      <c r="F18" s="717"/>
      <c r="G18" s="717"/>
      <c r="H18" s="718"/>
    </row>
    <row r="19" spans="2:8" s="12" customFormat="1" ht="38.25" customHeight="1">
      <c r="B19" s="716"/>
      <c r="C19" s="717"/>
      <c r="D19" s="717"/>
      <c r="E19" s="717"/>
      <c r="F19" s="717"/>
      <c r="G19" s="717"/>
      <c r="H19" s="718"/>
    </row>
    <row r="20" spans="2:8" s="12" customFormat="1" ht="43.5" customHeight="1">
      <c r="B20" s="716"/>
      <c r="C20" s="717"/>
      <c r="D20" s="717"/>
      <c r="E20" s="717"/>
      <c r="F20" s="717"/>
      <c r="G20" s="717"/>
      <c r="H20" s="718"/>
    </row>
    <row r="21" spans="2:8" s="12" customFormat="1" ht="36" customHeight="1">
      <c r="B21" s="716"/>
      <c r="C21" s="717"/>
      <c r="D21" s="717"/>
      <c r="E21" s="717"/>
      <c r="F21" s="717"/>
      <c r="G21" s="717"/>
      <c r="H21" s="718"/>
    </row>
    <row r="22" spans="2:8" s="12" customFormat="1" ht="37.5" customHeight="1">
      <c r="B22" s="716"/>
      <c r="C22" s="717"/>
      <c r="D22" s="717"/>
      <c r="E22" s="717"/>
      <c r="F22" s="717"/>
      <c r="G22" s="717"/>
      <c r="H22" s="718"/>
    </row>
    <row r="23" spans="2:8" s="12" customFormat="1" ht="36.75" customHeight="1">
      <c r="B23" s="719"/>
      <c r="C23" s="720"/>
      <c r="D23" s="720"/>
      <c r="E23" s="720"/>
      <c r="F23" s="720"/>
      <c r="G23" s="720"/>
      <c r="H23" s="721"/>
    </row>
    <row r="24" spans="2:8" ht="8.25" customHeight="1"/>
    <row r="25" spans="2:8" ht="206.25" customHeight="1"/>
    <row r="26" spans="2:8" ht="206.25" customHeight="1"/>
    <row r="27" spans="2:8" ht="392.25" customHeight="1"/>
  </sheetData>
  <mergeCells count="8">
    <mergeCell ref="B7:H23"/>
    <mergeCell ref="B6:C6"/>
    <mergeCell ref="D6:H6"/>
    <mergeCell ref="B1:B3"/>
    <mergeCell ref="C1:G3"/>
    <mergeCell ref="H1:H3"/>
    <mergeCell ref="B4:I4"/>
    <mergeCell ref="B5:H5"/>
  </mergeCells>
  <printOptions horizontalCentered="1"/>
  <pageMargins left="0.78740157480314965" right="0.78740157480314965" top="0.39370078740157483" bottom="0.78740157480314965" header="0.31496062992125984" footer="0.98425196850393704"/>
  <pageSetup scale="48" fitToHeight="0" orientation="portrait"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03F00-81AB-48CE-97E0-D1DA649AE2C6}">
  <sheetPr codeName="Hoja18">
    <tabColor theme="0" tint="-0.249977111117893"/>
  </sheetPr>
  <dimension ref="B2:I24"/>
  <sheetViews>
    <sheetView workbookViewId="0">
      <selection activeCell="F27" sqref="F27"/>
    </sheetView>
  </sheetViews>
  <sheetFormatPr baseColWidth="10" defaultColWidth="10.7109375" defaultRowHeight="15"/>
  <cols>
    <col min="9" max="9" width="11.42578125" customWidth="1"/>
  </cols>
  <sheetData>
    <row r="2" spans="2:3">
      <c r="B2" t="s">
        <v>82</v>
      </c>
      <c r="C2" t="s">
        <v>83</v>
      </c>
    </row>
    <row r="3" spans="2:3">
      <c r="B3" s="74">
        <v>0.1</v>
      </c>
      <c r="C3">
        <v>1</v>
      </c>
    </row>
    <row r="4" spans="2:3">
      <c r="B4" s="74">
        <v>0.2</v>
      </c>
      <c r="C4">
        <v>1</v>
      </c>
    </row>
    <row r="5" spans="2:3">
      <c r="B5" s="74">
        <v>0.3</v>
      </c>
      <c r="C5">
        <v>1</v>
      </c>
    </row>
    <row r="6" spans="2:3">
      <c r="B6" s="74">
        <v>0.4</v>
      </c>
      <c r="C6">
        <v>1</v>
      </c>
    </row>
    <row r="7" spans="2:3">
      <c r="B7" s="74">
        <v>0.5</v>
      </c>
      <c r="C7">
        <v>1</v>
      </c>
    </row>
    <row r="8" spans="2:3">
      <c r="B8" s="74">
        <v>0.6</v>
      </c>
      <c r="C8">
        <v>1</v>
      </c>
    </row>
    <row r="9" spans="2:3">
      <c r="B9" s="74">
        <v>0.7</v>
      </c>
      <c r="C9">
        <v>1</v>
      </c>
    </row>
    <row r="10" spans="2:3">
      <c r="B10" s="74">
        <v>0.8</v>
      </c>
      <c r="C10">
        <v>1</v>
      </c>
    </row>
    <row r="11" spans="2:3">
      <c r="B11" s="74">
        <v>0.9</v>
      </c>
      <c r="C11">
        <v>1</v>
      </c>
    </row>
    <row r="12" spans="2:3">
      <c r="B12" s="74">
        <v>1</v>
      </c>
      <c r="C12">
        <v>9</v>
      </c>
    </row>
    <row r="16" spans="2:3">
      <c r="B16" t="s">
        <v>84</v>
      </c>
      <c r="C16">
        <f>G24*3.1416</f>
        <v>0.70415172413793103</v>
      </c>
    </row>
    <row r="18" spans="2:9">
      <c r="B18" t="s">
        <v>85</v>
      </c>
      <c r="C18" t="s">
        <v>86</v>
      </c>
      <c r="D18" t="s">
        <v>87</v>
      </c>
    </row>
    <row r="19" spans="2:9">
      <c r="B19" t="s">
        <v>88</v>
      </c>
      <c r="C19">
        <v>0</v>
      </c>
      <c r="D19">
        <v>0</v>
      </c>
    </row>
    <row r="20" spans="2:9">
      <c r="B20" t="s">
        <v>89</v>
      </c>
      <c r="C20">
        <f>COS(C16)*-1</f>
        <v>-0.76216098913440089</v>
      </c>
      <c r="D20">
        <f>SIN(C16)</f>
        <v>0.64738753976398988</v>
      </c>
    </row>
    <row r="24" spans="2:9">
      <c r="F24" t="s">
        <v>90</v>
      </c>
      <c r="G24" s="74">
        <f t="array" ref="G24:I24">'PGR Gestión de la Fatiga'!CK29:CM29</f>
        <v>0.22413793103448276</v>
      </c>
      <c r="H24">
        <v>0</v>
      </c>
      <c r="I24" s="4">
        <v>0</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4DA4-34C7-49DF-9544-02B4F6F7D4F7}">
  <sheetPr codeName="Hoja20">
    <tabColor theme="9" tint="0.39997558519241921"/>
  </sheetPr>
  <dimension ref="B1:AC50"/>
  <sheetViews>
    <sheetView showGridLines="0" zoomScale="50" zoomScaleNormal="50" workbookViewId="0">
      <selection activeCell="AJ19" sqref="AJ19"/>
    </sheetView>
  </sheetViews>
  <sheetFormatPr baseColWidth="10" defaultColWidth="11.42578125" defaultRowHeight="15"/>
  <cols>
    <col min="1" max="1" width="1.140625" style="1" customWidth="1"/>
    <col min="2" max="3" width="11.42578125" style="1"/>
    <col min="4" max="4" width="14.42578125" style="1" customWidth="1"/>
    <col min="5" max="21" width="11.42578125" style="1"/>
    <col min="22" max="22" width="12.140625" style="1" customWidth="1"/>
    <col min="23" max="23" width="23.42578125" style="1" customWidth="1"/>
    <col min="24" max="25" width="11.42578125" style="1"/>
    <col min="26" max="26" width="8.42578125" style="1" customWidth="1"/>
    <col min="27" max="27" width="1.7109375" style="1" customWidth="1"/>
    <col min="28" max="28" width="11.42578125" style="1"/>
    <col min="29" max="29" width="43.7109375" style="1" customWidth="1"/>
    <col min="30" max="16384" width="11.42578125" style="1"/>
  </cols>
  <sheetData>
    <row r="1" spans="2:29" ht="15" customHeight="1" thickBot="1"/>
    <row r="2" spans="2:29" s="154" customFormat="1" ht="30.75" customHeight="1">
      <c r="B2" s="1595" t="s">
        <v>1842</v>
      </c>
      <c r="C2" s="1596"/>
      <c r="D2" s="1596"/>
      <c r="E2" s="1597"/>
      <c r="F2" s="1604" t="s">
        <v>1001</v>
      </c>
      <c r="G2" s="1605"/>
      <c r="H2" s="1605"/>
      <c r="I2" s="1605"/>
      <c r="J2" s="1605"/>
      <c r="K2" s="1605"/>
      <c r="L2" s="1605"/>
      <c r="M2" s="1605"/>
      <c r="N2" s="1605"/>
      <c r="O2" s="1605"/>
      <c r="P2" s="1605"/>
      <c r="Q2" s="1605"/>
      <c r="R2" s="1605"/>
      <c r="S2" s="1605"/>
      <c r="T2" s="1605"/>
      <c r="U2" s="1605"/>
      <c r="V2" s="1605"/>
      <c r="W2" s="1605"/>
      <c r="X2" s="1605"/>
      <c r="Y2" s="1605"/>
      <c r="Z2" s="1605"/>
      <c r="AA2" s="1606"/>
      <c r="AB2" s="737"/>
      <c r="AC2" s="731"/>
    </row>
    <row r="3" spans="2:29" s="154" customFormat="1" ht="30.75" customHeight="1">
      <c r="B3" s="1598"/>
      <c r="C3" s="1599"/>
      <c r="D3" s="1599"/>
      <c r="E3" s="1600"/>
      <c r="F3" s="1607"/>
      <c r="G3" s="1608"/>
      <c r="H3" s="1608"/>
      <c r="I3" s="1608"/>
      <c r="J3" s="1608"/>
      <c r="K3" s="1608"/>
      <c r="L3" s="1608"/>
      <c r="M3" s="1608"/>
      <c r="N3" s="1608"/>
      <c r="O3" s="1608"/>
      <c r="P3" s="1608"/>
      <c r="Q3" s="1608"/>
      <c r="R3" s="1608"/>
      <c r="S3" s="1608"/>
      <c r="T3" s="1608"/>
      <c r="U3" s="1608"/>
      <c r="V3" s="1608"/>
      <c r="W3" s="1608"/>
      <c r="X3" s="1608"/>
      <c r="Y3" s="1608"/>
      <c r="Z3" s="1608"/>
      <c r="AA3" s="1609"/>
      <c r="AB3" s="732"/>
      <c r="AC3" s="733"/>
    </row>
    <row r="4" spans="2:29" s="154" customFormat="1" ht="30.75" customHeight="1">
      <c r="B4" s="1598"/>
      <c r="C4" s="1599"/>
      <c r="D4" s="1599"/>
      <c r="E4" s="1600"/>
      <c r="F4" s="1607"/>
      <c r="G4" s="1608"/>
      <c r="H4" s="1608"/>
      <c r="I4" s="1608"/>
      <c r="J4" s="1608"/>
      <c r="K4" s="1608"/>
      <c r="L4" s="1608"/>
      <c r="M4" s="1608"/>
      <c r="N4" s="1608"/>
      <c r="O4" s="1608"/>
      <c r="P4" s="1608"/>
      <c r="Q4" s="1608"/>
      <c r="R4" s="1608"/>
      <c r="S4" s="1608"/>
      <c r="T4" s="1608"/>
      <c r="U4" s="1608"/>
      <c r="V4" s="1608"/>
      <c r="W4" s="1608"/>
      <c r="X4" s="1608"/>
      <c r="Y4" s="1608"/>
      <c r="Z4" s="1608"/>
      <c r="AA4" s="1609"/>
      <c r="AB4" s="732"/>
      <c r="AC4" s="733"/>
    </row>
    <row r="5" spans="2:29" s="155" customFormat="1" ht="30.75" customHeight="1" thickBot="1">
      <c r="B5" s="1601"/>
      <c r="C5" s="1602"/>
      <c r="D5" s="1602"/>
      <c r="E5" s="1603"/>
      <c r="F5" s="1610"/>
      <c r="G5" s="1611"/>
      <c r="H5" s="1611"/>
      <c r="I5" s="1611"/>
      <c r="J5" s="1611"/>
      <c r="K5" s="1611"/>
      <c r="L5" s="1611"/>
      <c r="M5" s="1611"/>
      <c r="N5" s="1611"/>
      <c r="O5" s="1611"/>
      <c r="P5" s="1611"/>
      <c r="Q5" s="1611"/>
      <c r="R5" s="1611"/>
      <c r="S5" s="1611"/>
      <c r="T5" s="1611"/>
      <c r="U5" s="1611"/>
      <c r="V5" s="1611"/>
      <c r="W5" s="1611"/>
      <c r="X5" s="1611"/>
      <c r="Y5" s="1611"/>
      <c r="Z5" s="1611"/>
      <c r="AA5" s="1612"/>
      <c r="AB5" s="734"/>
      <c r="AC5" s="736"/>
    </row>
    <row r="6" spans="2:29" ht="18" customHeight="1"/>
    <row r="7" spans="2:29" ht="17.25" customHeight="1"/>
    <row r="50" ht="7.5" customHeight="1"/>
  </sheetData>
  <mergeCells count="3">
    <mergeCell ref="B2:E5"/>
    <mergeCell ref="AB2:AC5"/>
    <mergeCell ref="F2:AA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C3332-6DE9-459B-A67F-F5BB4C3C73E4}">
  <sheetPr codeName="Hoja21">
    <tabColor theme="9" tint="0.39997558519241921"/>
    <pageSetUpPr fitToPage="1"/>
  </sheetPr>
  <dimension ref="A1:CN131"/>
  <sheetViews>
    <sheetView showGridLines="0" view="pageBreakPreview" zoomScale="40" zoomScaleNormal="50" zoomScaleSheetLayoutView="40" zoomScalePageLayoutView="10" workbookViewId="0">
      <selection activeCell="G3" sqref="G3:AY6"/>
    </sheetView>
  </sheetViews>
  <sheetFormatPr baseColWidth="10" defaultColWidth="10.7109375" defaultRowHeight="12.75"/>
  <cols>
    <col min="1" max="1" width="1.140625" style="18" customWidth="1"/>
    <col min="2" max="2" width="1.85546875" style="14" customWidth="1"/>
    <col min="3" max="3" width="1.140625" style="18" customWidth="1"/>
    <col min="4" max="4" width="42.42578125" style="18" customWidth="1"/>
    <col min="5" max="5" width="41.7109375" style="18" customWidth="1"/>
    <col min="6" max="6" width="12" style="18" customWidth="1"/>
    <col min="7" max="7" width="28" style="18" customWidth="1"/>
    <col min="8" max="8" width="32.7109375" style="18" customWidth="1"/>
    <col min="9" max="9" width="28.140625" style="18" customWidth="1"/>
    <col min="10" max="10" width="32.42578125" style="18" customWidth="1"/>
    <col min="11" max="11" width="20.140625" style="18" customWidth="1"/>
    <col min="12" max="12" width="22.140625" style="18" customWidth="1"/>
    <col min="13" max="13" width="19.28515625" style="18" customWidth="1"/>
    <col min="14" max="14" width="1.28515625" style="18" customWidth="1"/>
    <col min="15" max="15" width="14.42578125" style="18" customWidth="1"/>
    <col min="16" max="16" width="4.7109375" style="20" customWidth="1"/>
    <col min="17" max="17" width="5.28515625" style="20" customWidth="1"/>
    <col min="18" max="18" width="5.42578125" style="20" customWidth="1"/>
    <col min="19" max="20" width="5" style="20" customWidth="1"/>
    <col min="21" max="21" width="5.42578125" style="20" customWidth="1"/>
    <col min="22" max="22" width="4.85546875" style="20" bestFit="1" customWidth="1"/>
    <col min="23" max="23" width="6.140625" style="20" customWidth="1"/>
    <col min="24" max="24" width="5.85546875" style="20" customWidth="1"/>
    <col min="25" max="25" width="4.85546875" style="20" bestFit="1" customWidth="1"/>
    <col min="26" max="26" width="5.28515625" style="20" customWidth="1"/>
    <col min="27" max="27" width="5.85546875" style="20" customWidth="1"/>
    <col min="28" max="31" width="5.28515625" style="20" customWidth="1"/>
    <col min="32" max="35" width="6" style="20" customWidth="1"/>
    <col min="36" max="44" width="5.28515625" style="20" customWidth="1"/>
    <col min="45" max="63" width="6.28515625" style="20" customWidth="1"/>
    <col min="64" max="64" width="1" style="14" customWidth="1"/>
    <col min="65" max="262" width="10.7109375" style="18"/>
    <col min="263" max="263" width="23.140625" style="18" customWidth="1"/>
    <col min="264" max="264" width="12.42578125" style="18" customWidth="1"/>
    <col min="265" max="265" width="43.85546875" style="18" customWidth="1"/>
    <col min="266" max="266" width="27.42578125" style="18" customWidth="1"/>
    <col min="267" max="267" width="3.28515625" style="18" customWidth="1"/>
    <col min="268" max="315" width="4.7109375" style="18" customWidth="1"/>
    <col min="316" max="316" width="19.42578125" style="18" customWidth="1"/>
    <col min="317" max="518" width="10.7109375" style="18"/>
    <col min="519" max="519" width="23.140625" style="18" customWidth="1"/>
    <col min="520" max="520" width="12.42578125" style="18" customWidth="1"/>
    <col min="521" max="521" width="43.85546875" style="18" customWidth="1"/>
    <col min="522" max="522" width="27.42578125" style="18" customWidth="1"/>
    <col min="523" max="523" width="3.28515625" style="18" customWidth="1"/>
    <col min="524" max="571" width="4.7109375" style="18" customWidth="1"/>
    <col min="572" max="572" width="19.42578125" style="18" customWidth="1"/>
    <col min="573" max="774" width="10.7109375" style="18"/>
    <col min="775" max="775" width="23.140625" style="18" customWidth="1"/>
    <col min="776" max="776" width="12.42578125" style="18" customWidth="1"/>
    <col min="777" max="777" width="43.85546875" style="18" customWidth="1"/>
    <col min="778" max="778" width="27.42578125" style="18" customWidth="1"/>
    <col min="779" max="779" width="3.28515625" style="18" customWidth="1"/>
    <col min="780" max="827" width="4.7109375" style="18" customWidth="1"/>
    <col min="828" max="828" width="19.42578125" style="18" customWidth="1"/>
    <col min="829" max="1030" width="10.7109375" style="18"/>
    <col min="1031" max="1031" width="23.140625" style="18" customWidth="1"/>
    <col min="1032" max="1032" width="12.42578125" style="18" customWidth="1"/>
    <col min="1033" max="1033" width="43.85546875" style="18" customWidth="1"/>
    <col min="1034" max="1034" width="27.42578125" style="18" customWidth="1"/>
    <col min="1035" max="1035" width="3.28515625" style="18" customWidth="1"/>
    <col min="1036" max="1083" width="4.7109375" style="18" customWidth="1"/>
    <col min="1084" max="1084" width="19.42578125" style="18" customWidth="1"/>
    <col min="1085" max="1286" width="10.7109375" style="18"/>
    <col min="1287" max="1287" width="23.140625" style="18" customWidth="1"/>
    <col min="1288" max="1288" width="12.42578125" style="18" customWidth="1"/>
    <col min="1289" max="1289" width="43.85546875" style="18" customWidth="1"/>
    <col min="1290" max="1290" width="27.42578125" style="18" customWidth="1"/>
    <col min="1291" max="1291" width="3.28515625" style="18" customWidth="1"/>
    <col min="1292" max="1339" width="4.7109375" style="18" customWidth="1"/>
    <col min="1340" max="1340" width="19.42578125" style="18" customWidth="1"/>
    <col min="1341" max="1542" width="10.7109375" style="18"/>
    <col min="1543" max="1543" width="23.140625" style="18" customWidth="1"/>
    <col min="1544" max="1544" width="12.42578125" style="18" customWidth="1"/>
    <col min="1545" max="1545" width="43.85546875" style="18" customWidth="1"/>
    <col min="1546" max="1546" width="27.42578125" style="18" customWidth="1"/>
    <col min="1547" max="1547" width="3.28515625" style="18" customWidth="1"/>
    <col min="1548" max="1595" width="4.7109375" style="18" customWidth="1"/>
    <col min="1596" max="1596" width="19.42578125" style="18" customWidth="1"/>
    <col min="1597" max="1798" width="10.7109375" style="18"/>
    <col min="1799" max="1799" width="23.140625" style="18" customWidth="1"/>
    <col min="1800" max="1800" width="12.42578125" style="18" customWidth="1"/>
    <col min="1801" max="1801" width="43.85546875" style="18" customWidth="1"/>
    <col min="1802" max="1802" width="27.42578125" style="18" customWidth="1"/>
    <col min="1803" max="1803" width="3.28515625" style="18" customWidth="1"/>
    <col min="1804" max="1851" width="4.7109375" style="18" customWidth="1"/>
    <col min="1852" max="1852" width="19.42578125" style="18" customWidth="1"/>
    <col min="1853" max="2054" width="10.7109375" style="18"/>
    <col min="2055" max="2055" width="23.140625" style="18" customWidth="1"/>
    <col min="2056" max="2056" width="12.42578125" style="18" customWidth="1"/>
    <col min="2057" max="2057" width="43.85546875" style="18" customWidth="1"/>
    <col min="2058" max="2058" width="27.42578125" style="18" customWidth="1"/>
    <col min="2059" max="2059" width="3.28515625" style="18" customWidth="1"/>
    <col min="2060" max="2107" width="4.7109375" style="18" customWidth="1"/>
    <col min="2108" max="2108" width="19.42578125" style="18" customWidth="1"/>
    <col min="2109" max="2310" width="10.7109375" style="18"/>
    <col min="2311" max="2311" width="23.140625" style="18" customWidth="1"/>
    <col min="2312" max="2312" width="12.42578125" style="18" customWidth="1"/>
    <col min="2313" max="2313" width="43.85546875" style="18" customWidth="1"/>
    <col min="2314" max="2314" width="27.42578125" style="18" customWidth="1"/>
    <col min="2315" max="2315" width="3.28515625" style="18" customWidth="1"/>
    <col min="2316" max="2363" width="4.7109375" style="18" customWidth="1"/>
    <col min="2364" max="2364" width="19.42578125" style="18" customWidth="1"/>
    <col min="2365" max="2566" width="10.7109375" style="18"/>
    <col min="2567" max="2567" width="23.140625" style="18" customWidth="1"/>
    <col min="2568" max="2568" width="12.42578125" style="18" customWidth="1"/>
    <col min="2569" max="2569" width="43.85546875" style="18" customWidth="1"/>
    <col min="2570" max="2570" width="27.42578125" style="18" customWidth="1"/>
    <col min="2571" max="2571" width="3.28515625" style="18" customWidth="1"/>
    <col min="2572" max="2619" width="4.7109375" style="18" customWidth="1"/>
    <col min="2620" max="2620" width="19.42578125" style="18" customWidth="1"/>
    <col min="2621" max="2822" width="10.7109375" style="18"/>
    <col min="2823" max="2823" width="23.140625" style="18" customWidth="1"/>
    <col min="2824" max="2824" width="12.42578125" style="18" customWidth="1"/>
    <col min="2825" max="2825" width="43.85546875" style="18" customWidth="1"/>
    <col min="2826" max="2826" width="27.42578125" style="18" customWidth="1"/>
    <col min="2827" max="2827" width="3.28515625" style="18" customWidth="1"/>
    <col min="2828" max="2875" width="4.7109375" style="18" customWidth="1"/>
    <col min="2876" max="2876" width="19.42578125" style="18" customWidth="1"/>
    <col min="2877" max="3078" width="10.7109375" style="18"/>
    <col min="3079" max="3079" width="23.140625" style="18" customWidth="1"/>
    <col min="3080" max="3080" width="12.42578125" style="18" customWidth="1"/>
    <col min="3081" max="3081" width="43.85546875" style="18" customWidth="1"/>
    <col min="3082" max="3082" width="27.42578125" style="18" customWidth="1"/>
    <col min="3083" max="3083" width="3.28515625" style="18" customWidth="1"/>
    <col min="3084" max="3131" width="4.7109375" style="18" customWidth="1"/>
    <col min="3132" max="3132" width="19.42578125" style="18" customWidth="1"/>
    <col min="3133" max="3334" width="10.7109375" style="18"/>
    <col min="3335" max="3335" width="23.140625" style="18" customWidth="1"/>
    <col min="3336" max="3336" width="12.42578125" style="18" customWidth="1"/>
    <col min="3337" max="3337" width="43.85546875" style="18" customWidth="1"/>
    <col min="3338" max="3338" width="27.42578125" style="18" customWidth="1"/>
    <col min="3339" max="3339" width="3.28515625" style="18" customWidth="1"/>
    <col min="3340" max="3387" width="4.7109375" style="18" customWidth="1"/>
    <col min="3388" max="3388" width="19.42578125" style="18" customWidth="1"/>
    <col min="3389" max="3590" width="10.7109375" style="18"/>
    <col min="3591" max="3591" width="23.140625" style="18" customWidth="1"/>
    <col min="3592" max="3592" width="12.42578125" style="18" customWidth="1"/>
    <col min="3593" max="3593" width="43.85546875" style="18" customWidth="1"/>
    <col min="3594" max="3594" width="27.42578125" style="18" customWidth="1"/>
    <col min="3595" max="3595" width="3.28515625" style="18" customWidth="1"/>
    <col min="3596" max="3643" width="4.7109375" style="18" customWidth="1"/>
    <col min="3644" max="3644" width="19.42578125" style="18" customWidth="1"/>
    <col min="3645" max="3846" width="10.7109375" style="18"/>
    <col min="3847" max="3847" width="23.140625" style="18" customWidth="1"/>
    <col min="3848" max="3848" width="12.42578125" style="18" customWidth="1"/>
    <col min="3849" max="3849" width="43.85546875" style="18" customWidth="1"/>
    <col min="3850" max="3850" width="27.42578125" style="18" customWidth="1"/>
    <col min="3851" max="3851" width="3.28515625" style="18" customWidth="1"/>
    <col min="3852" max="3899" width="4.7109375" style="18" customWidth="1"/>
    <col min="3900" max="3900" width="19.42578125" style="18" customWidth="1"/>
    <col min="3901" max="4102" width="10.7109375" style="18"/>
    <col min="4103" max="4103" width="23.140625" style="18" customWidth="1"/>
    <col min="4104" max="4104" width="12.42578125" style="18" customWidth="1"/>
    <col min="4105" max="4105" width="43.85546875" style="18" customWidth="1"/>
    <col min="4106" max="4106" width="27.42578125" style="18" customWidth="1"/>
    <col min="4107" max="4107" width="3.28515625" style="18" customWidth="1"/>
    <col min="4108" max="4155" width="4.7109375" style="18" customWidth="1"/>
    <col min="4156" max="4156" width="19.42578125" style="18" customWidth="1"/>
    <col min="4157" max="4358" width="10.7109375" style="18"/>
    <col min="4359" max="4359" width="23.140625" style="18" customWidth="1"/>
    <col min="4360" max="4360" width="12.42578125" style="18" customWidth="1"/>
    <col min="4361" max="4361" width="43.85546875" style="18" customWidth="1"/>
    <col min="4362" max="4362" width="27.42578125" style="18" customWidth="1"/>
    <col min="4363" max="4363" width="3.28515625" style="18" customWidth="1"/>
    <col min="4364" max="4411" width="4.7109375" style="18" customWidth="1"/>
    <col min="4412" max="4412" width="19.42578125" style="18" customWidth="1"/>
    <col min="4413" max="4614" width="10.7109375" style="18"/>
    <col min="4615" max="4615" width="23.140625" style="18" customWidth="1"/>
    <col min="4616" max="4616" width="12.42578125" style="18" customWidth="1"/>
    <col min="4617" max="4617" width="43.85546875" style="18" customWidth="1"/>
    <col min="4618" max="4618" width="27.42578125" style="18" customWidth="1"/>
    <col min="4619" max="4619" width="3.28515625" style="18" customWidth="1"/>
    <col min="4620" max="4667" width="4.7109375" style="18" customWidth="1"/>
    <col min="4668" max="4668" width="19.42578125" style="18" customWidth="1"/>
    <col min="4669" max="4870" width="10.7109375" style="18"/>
    <col min="4871" max="4871" width="23.140625" style="18" customWidth="1"/>
    <col min="4872" max="4872" width="12.42578125" style="18" customWidth="1"/>
    <col min="4873" max="4873" width="43.85546875" style="18" customWidth="1"/>
    <col min="4874" max="4874" width="27.42578125" style="18" customWidth="1"/>
    <col min="4875" max="4875" width="3.28515625" style="18" customWidth="1"/>
    <col min="4876" max="4923" width="4.7109375" style="18" customWidth="1"/>
    <col min="4924" max="4924" width="19.42578125" style="18" customWidth="1"/>
    <col min="4925" max="5126" width="10.7109375" style="18"/>
    <col min="5127" max="5127" width="23.140625" style="18" customWidth="1"/>
    <col min="5128" max="5128" width="12.42578125" style="18" customWidth="1"/>
    <col min="5129" max="5129" width="43.85546875" style="18" customWidth="1"/>
    <col min="5130" max="5130" width="27.42578125" style="18" customWidth="1"/>
    <col min="5131" max="5131" width="3.28515625" style="18" customWidth="1"/>
    <col min="5132" max="5179" width="4.7109375" style="18" customWidth="1"/>
    <col min="5180" max="5180" width="19.42578125" style="18" customWidth="1"/>
    <col min="5181" max="5382" width="10.7109375" style="18"/>
    <col min="5383" max="5383" width="23.140625" style="18" customWidth="1"/>
    <col min="5384" max="5384" width="12.42578125" style="18" customWidth="1"/>
    <col min="5385" max="5385" width="43.85546875" style="18" customWidth="1"/>
    <col min="5386" max="5386" width="27.42578125" style="18" customWidth="1"/>
    <col min="5387" max="5387" width="3.28515625" style="18" customWidth="1"/>
    <col min="5388" max="5435" width="4.7109375" style="18" customWidth="1"/>
    <col min="5436" max="5436" width="19.42578125" style="18" customWidth="1"/>
    <col min="5437" max="5638" width="10.7109375" style="18"/>
    <col min="5639" max="5639" width="23.140625" style="18" customWidth="1"/>
    <col min="5640" max="5640" width="12.42578125" style="18" customWidth="1"/>
    <col min="5641" max="5641" width="43.85546875" style="18" customWidth="1"/>
    <col min="5642" max="5642" width="27.42578125" style="18" customWidth="1"/>
    <col min="5643" max="5643" width="3.28515625" style="18" customWidth="1"/>
    <col min="5644" max="5691" width="4.7109375" style="18" customWidth="1"/>
    <col min="5692" max="5692" width="19.42578125" style="18" customWidth="1"/>
    <col min="5693" max="5894" width="10.7109375" style="18"/>
    <col min="5895" max="5895" width="23.140625" style="18" customWidth="1"/>
    <col min="5896" max="5896" width="12.42578125" style="18" customWidth="1"/>
    <col min="5897" max="5897" width="43.85546875" style="18" customWidth="1"/>
    <col min="5898" max="5898" width="27.42578125" style="18" customWidth="1"/>
    <col min="5899" max="5899" width="3.28515625" style="18" customWidth="1"/>
    <col min="5900" max="5947" width="4.7109375" style="18" customWidth="1"/>
    <col min="5948" max="5948" width="19.42578125" style="18" customWidth="1"/>
    <col min="5949" max="6150" width="10.7109375" style="18"/>
    <col min="6151" max="6151" width="23.140625" style="18" customWidth="1"/>
    <col min="6152" max="6152" width="12.42578125" style="18" customWidth="1"/>
    <col min="6153" max="6153" width="43.85546875" style="18" customWidth="1"/>
    <col min="6154" max="6154" width="27.42578125" style="18" customWidth="1"/>
    <col min="6155" max="6155" width="3.28515625" style="18" customWidth="1"/>
    <col min="6156" max="6203" width="4.7109375" style="18" customWidth="1"/>
    <col min="6204" max="6204" width="19.42578125" style="18" customWidth="1"/>
    <col min="6205" max="6406" width="10.7109375" style="18"/>
    <col min="6407" max="6407" width="23.140625" style="18" customWidth="1"/>
    <col min="6408" max="6408" width="12.42578125" style="18" customWidth="1"/>
    <col min="6409" max="6409" width="43.85546875" style="18" customWidth="1"/>
    <col min="6410" max="6410" width="27.42578125" style="18" customWidth="1"/>
    <col min="6411" max="6411" width="3.28515625" style="18" customWidth="1"/>
    <col min="6412" max="6459" width="4.7109375" style="18" customWidth="1"/>
    <col min="6460" max="6460" width="19.42578125" style="18" customWidth="1"/>
    <col min="6461" max="6662" width="10.7109375" style="18"/>
    <col min="6663" max="6663" width="23.140625" style="18" customWidth="1"/>
    <col min="6664" max="6664" width="12.42578125" style="18" customWidth="1"/>
    <col min="6665" max="6665" width="43.85546875" style="18" customWidth="1"/>
    <col min="6666" max="6666" width="27.42578125" style="18" customWidth="1"/>
    <col min="6667" max="6667" width="3.28515625" style="18" customWidth="1"/>
    <col min="6668" max="6715" width="4.7109375" style="18" customWidth="1"/>
    <col min="6716" max="6716" width="19.42578125" style="18" customWidth="1"/>
    <col min="6717" max="6918" width="10.7109375" style="18"/>
    <col min="6919" max="6919" width="23.140625" style="18" customWidth="1"/>
    <col min="6920" max="6920" width="12.42578125" style="18" customWidth="1"/>
    <col min="6921" max="6921" width="43.85546875" style="18" customWidth="1"/>
    <col min="6922" max="6922" width="27.42578125" style="18" customWidth="1"/>
    <col min="6923" max="6923" width="3.28515625" style="18" customWidth="1"/>
    <col min="6924" max="6971" width="4.7109375" style="18" customWidth="1"/>
    <col min="6972" max="6972" width="19.42578125" style="18" customWidth="1"/>
    <col min="6973" max="7174" width="10.7109375" style="18"/>
    <col min="7175" max="7175" width="23.140625" style="18" customWidth="1"/>
    <col min="7176" max="7176" width="12.42578125" style="18" customWidth="1"/>
    <col min="7177" max="7177" width="43.85546875" style="18" customWidth="1"/>
    <col min="7178" max="7178" width="27.42578125" style="18" customWidth="1"/>
    <col min="7179" max="7179" width="3.28515625" style="18" customWidth="1"/>
    <col min="7180" max="7227" width="4.7109375" style="18" customWidth="1"/>
    <col min="7228" max="7228" width="19.42578125" style="18" customWidth="1"/>
    <col min="7229" max="7430" width="10.7109375" style="18"/>
    <col min="7431" max="7431" width="23.140625" style="18" customWidth="1"/>
    <col min="7432" max="7432" width="12.42578125" style="18" customWidth="1"/>
    <col min="7433" max="7433" width="43.85546875" style="18" customWidth="1"/>
    <col min="7434" max="7434" width="27.42578125" style="18" customWidth="1"/>
    <col min="7435" max="7435" width="3.28515625" style="18" customWidth="1"/>
    <col min="7436" max="7483" width="4.7109375" style="18" customWidth="1"/>
    <col min="7484" max="7484" width="19.42578125" style="18" customWidth="1"/>
    <col min="7485" max="7686" width="10.7109375" style="18"/>
    <col min="7687" max="7687" width="23.140625" style="18" customWidth="1"/>
    <col min="7688" max="7688" width="12.42578125" style="18" customWidth="1"/>
    <col min="7689" max="7689" width="43.85546875" style="18" customWidth="1"/>
    <col min="7690" max="7690" width="27.42578125" style="18" customWidth="1"/>
    <col min="7691" max="7691" width="3.28515625" style="18" customWidth="1"/>
    <col min="7692" max="7739" width="4.7109375" style="18" customWidth="1"/>
    <col min="7740" max="7740" width="19.42578125" style="18" customWidth="1"/>
    <col min="7741" max="7942" width="10.7109375" style="18"/>
    <col min="7943" max="7943" width="23.140625" style="18" customWidth="1"/>
    <col min="7944" max="7944" width="12.42578125" style="18" customWidth="1"/>
    <col min="7945" max="7945" width="43.85546875" style="18" customWidth="1"/>
    <col min="7946" max="7946" width="27.42578125" style="18" customWidth="1"/>
    <col min="7947" max="7947" width="3.28515625" style="18" customWidth="1"/>
    <col min="7948" max="7995" width="4.7109375" style="18" customWidth="1"/>
    <col min="7996" max="7996" width="19.42578125" style="18" customWidth="1"/>
    <col min="7997" max="8198" width="10.7109375" style="18"/>
    <col min="8199" max="8199" width="23.140625" style="18" customWidth="1"/>
    <col min="8200" max="8200" width="12.42578125" style="18" customWidth="1"/>
    <col min="8201" max="8201" width="43.85546875" style="18" customWidth="1"/>
    <col min="8202" max="8202" width="27.42578125" style="18" customWidth="1"/>
    <col min="8203" max="8203" width="3.28515625" style="18" customWidth="1"/>
    <col min="8204" max="8251" width="4.7109375" style="18" customWidth="1"/>
    <col min="8252" max="8252" width="19.42578125" style="18" customWidth="1"/>
    <col min="8253" max="8454" width="10.7109375" style="18"/>
    <col min="8455" max="8455" width="23.140625" style="18" customWidth="1"/>
    <col min="8456" max="8456" width="12.42578125" style="18" customWidth="1"/>
    <col min="8457" max="8457" width="43.85546875" style="18" customWidth="1"/>
    <col min="8458" max="8458" width="27.42578125" style="18" customWidth="1"/>
    <col min="8459" max="8459" width="3.28515625" style="18" customWidth="1"/>
    <col min="8460" max="8507" width="4.7109375" style="18" customWidth="1"/>
    <col min="8508" max="8508" width="19.42578125" style="18" customWidth="1"/>
    <col min="8509" max="8710" width="10.7109375" style="18"/>
    <col min="8711" max="8711" width="23.140625" style="18" customWidth="1"/>
    <col min="8712" max="8712" width="12.42578125" style="18" customWidth="1"/>
    <col min="8713" max="8713" width="43.85546875" style="18" customWidth="1"/>
    <col min="8714" max="8714" width="27.42578125" style="18" customWidth="1"/>
    <col min="8715" max="8715" width="3.28515625" style="18" customWidth="1"/>
    <col min="8716" max="8763" width="4.7109375" style="18" customWidth="1"/>
    <col min="8764" max="8764" width="19.42578125" style="18" customWidth="1"/>
    <col min="8765" max="8966" width="10.7109375" style="18"/>
    <col min="8967" max="8967" width="23.140625" style="18" customWidth="1"/>
    <col min="8968" max="8968" width="12.42578125" style="18" customWidth="1"/>
    <col min="8969" max="8969" width="43.85546875" style="18" customWidth="1"/>
    <col min="8970" max="8970" width="27.42578125" style="18" customWidth="1"/>
    <col min="8971" max="8971" width="3.28515625" style="18" customWidth="1"/>
    <col min="8972" max="9019" width="4.7109375" style="18" customWidth="1"/>
    <col min="9020" max="9020" width="19.42578125" style="18" customWidth="1"/>
    <col min="9021" max="9222" width="10.7109375" style="18"/>
    <col min="9223" max="9223" width="23.140625" style="18" customWidth="1"/>
    <col min="9224" max="9224" width="12.42578125" style="18" customWidth="1"/>
    <col min="9225" max="9225" width="43.85546875" style="18" customWidth="1"/>
    <col min="9226" max="9226" width="27.42578125" style="18" customWidth="1"/>
    <col min="9227" max="9227" width="3.28515625" style="18" customWidth="1"/>
    <col min="9228" max="9275" width="4.7109375" style="18" customWidth="1"/>
    <col min="9276" max="9276" width="19.42578125" style="18" customWidth="1"/>
    <col min="9277" max="9478" width="10.7109375" style="18"/>
    <col min="9479" max="9479" width="23.140625" style="18" customWidth="1"/>
    <col min="9480" max="9480" width="12.42578125" style="18" customWidth="1"/>
    <col min="9481" max="9481" width="43.85546875" style="18" customWidth="1"/>
    <col min="9482" max="9482" width="27.42578125" style="18" customWidth="1"/>
    <col min="9483" max="9483" width="3.28515625" style="18" customWidth="1"/>
    <col min="9484" max="9531" width="4.7109375" style="18" customWidth="1"/>
    <col min="9532" max="9532" width="19.42578125" style="18" customWidth="1"/>
    <col min="9533" max="9734" width="10.7109375" style="18"/>
    <col min="9735" max="9735" width="23.140625" style="18" customWidth="1"/>
    <col min="9736" max="9736" width="12.42578125" style="18" customWidth="1"/>
    <col min="9737" max="9737" width="43.85546875" style="18" customWidth="1"/>
    <col min="9738" max="9738" width="27.42578125" style="18" customWidth="1"/>
    <col min="9739" max="9739" width="3.28515625" style="18" customWidth="1"/>
    <col min="9740" max="9787" width="4.7109375" style="18" customWidth="1"/>
    <col min="9788" max="9788" width="19.42578125" style="18" customWidth="1"/>
    <col min="9789" max="9990" width="10.7109375" style="18"/>
    <col min="9991" max="9991" width="23.140625" style="18" customWidth="1"/>
    <col min="9992" max="9992" width="12.42578125" style="18" customWidth="1"/>
    <col min="9993" max="9993" width="43.85546875" style="18" customWidth="1"/>
    <col min="9994" max="9994" width="27.42578125" style="18" customWidth="1"/>
    <col min="9995" max="9995" width="3.28515625" style="18" customWidth="1"/>
    <col min="9996" max="10043" width="4.7109375" style="18" customWidth="1"/>
    <col min="10044" max="10044" width="19.42578125" style="18" customWidth="1"/>
    <col min="10045" max="10246" width="10.7109375" style="18"/>
    <col min="10247" max="10247" width="23.140625" style="18" customWidth="1"/>
    <col min="10248" max="10248" width="12.42578125" style="18" customWidth="1"/>
    <col min="10249" max="10249" width="43.85546875" style="18" customWidth="1"/>
    <col min="10250" max="10250" width="27.42578125" style="18" customWidth="1"/>
    <col min="10251" max="10251" width="3.28515625" style="18" customWidth="1"/>
    <col min="10252" max="10299" width="4.7109375" style="18" customWidth="1"/>
    <col min="10300" max="10300" width="19.42578125" style="18" customWidth="1"/>
    <col min="10301" max="10502" width="10.7109375" style="18"/>
    <col min="10503" max="10503" width="23.140625" style="18" customWidth="1"/>
    <col min="10504" max="10504" width="12.42578125" style="18" customWidth="1"/>
    <col min="10505" max="10505" width="43.85546875" style="18" customWidth="1"/>
    <col min="10506" max="10506" width="27.42578125" style="18" customWidth="1"/>
    <col min="10507" max="10507" width="3.28515625" style="18" customWidth="1"/>
    <col min="10508" max="10555" width="4.7109375" style="18" customWidth="1"/>
    <col min="10556" max="10556" width="19.42578125" style="18" customWidth="1"/>
    <col min="10557" max="10758" width="10.7109375" style="18"/>
    <col min="10759" max="10759" width="23.140625" style="18" customWidth="1"/>
    <col min="10760" max="10760" width="12.42578125" style="18" customWidth="1"/>
    <col min="10761" max="10761" width="43.85546875" style="18" customWidth="1"/>
    <col min="10762" max="10762" width="27.42578125" style="18" customWidth="1"/>
    <col min="10763" max="10763" width="3.28515625" style="18" customWidth="1"/>
    <col min="10764" max="10811" width="4.7109375" style="18" customWidth="1"/>
    <col min="10812" max="10812" width="19.42578125" style="18" customWidth="1"/>
    <col min="10813" max="11014" width="10.7109375" style="18"/>
    <col min="11015" max="11015" width="23.140625" style="18" customWidth="1"/>
    <col min="11016" max="11016" width="12.42578125" style="18" customWidth="1"/>
    <col min="11017" max="11017" width="43.85546875" style="18" customWidth="1"/>
    <col min="11018" max="11018" width="27.42578125" style="18" customWidth="1"/>
    <col min="11019" max="11019" width="3.28515625" style="18" customWidth="1"/>
    <col min="11020" max="11067" width="4.7109375" style="18" customWidth="1"/>
    <col min="11068" max="11068" width="19.42578125" style="18" customWidth="1"/>
    <col min="11069" max="11270" width="10.7109375" style="18"/>
    <col min="11271" max="11271" width="23.140625" style="18" customWidth="1"/>
    <col min="11272" max="11272" width="12.42578125" style="18" customWidth="1"/>
    <col min="11273" max="11273" width="43.85546875" style="18" customWidth="1"/>
    <col min="11274" max="11274" width="27.42578125" style="18" customWidth="1"/>
    <col min="11275" max="11275" width="3.28515625" style="18" customWidth="1"/>
    <col min="11276" max="11323" width="4.7109375" style="18" customWidth="1"/>
    <col min="11324" max="11324" width="19.42578125" style="18" customWidth="1"/>
    <col min="11325" max="11526" width="10.7109375" style="18"/>
    <col min="11527" max="11527" width="23.140625" style="18" customWidth="1"/>
    <col min="11528" max="11528" width="12.42578125" style="18" customWidth="1"/>
    <col min="11529" max="11529" width="43.85546875" style="18" customWidth="1"/>
    <col min="11530" max="11530" width="27.42578125" style="18" customWidth="1"/>
    <col min="11531" max="11531" width="3.28515625" style="18" customWidth="1"/>
    <col min="11532" max="11579" width="4.7109375" style="18" customWidth="1"/>
    <col min="11580" max="11580" width="19.42578125" style="18" customWidth="1"/>
    <col min="11581" max="11782" width="10.7109375" style="18"/>
    <col min="11783" max="11783" width="23.140625" style="18" customWidth="1"/>
    <col min="11784" max="11784" width="12.42578125" style="18" customWidth="1"/>
    <col min="11785" max="11785" width="43.85546875" style="18" customWidth="1"/>
    <col min="11786" max="11786" width="27.42578125" style="18" customWidth="1"/>
    <col min="11787" max="11787" width="3.28515625" style="18" customWidth="1"/>
    <col min="11788" max="11835" width="4.7109375" style="18" customWidth="1"/>
    <col min="11836" max="11836" width="19.42578125" style="18" customWidth="1"/>
    <col min="11837" max="12038" width="10.7109375" style="18"/>
    <col min="12039" max="12039" width="23.140625" style="18" customWidth="1"/>
    <col min="12040" max="12040" width="12.42578125" style="18" customWidth="1"/>
    <col min="12041" max="12041" width="43.85546875" style="18" customWidth="1"/>
    <col min="12042" max="12042" width="27.42578125" style="18" customWidth="1"/>
    <col min="12043" max="12043" width="3.28515625" style="18" customWidth="1"/>
    <col min="12044" max="12091" width="4.7109375" style="18" customWidth="1"/>
    <col min="12092" max="12092" width="19.42578125" style="18" customWidth="1"/>
    <col min="12093" max="12294" width="10.7109375" style="18"/>
    <col min="12295" max="12295" width="23.140625" style="18" customWidth="1"/>
    <col min="12296" max="12296" width="12.42578125" style="18" customWidth="1"/>
    <col min="12297" max="12297" width="43.85546875" style="18" customWidth="1"/>
    <col min="12298" max="12298" width="27.42578125" style="18" customWidth="1"/>
    <col min="12299" max="12299" width="3.28515625" style="18" customWidth="1"/>
    <col min="12300" max="12347" width="4.7109375" style="18" customWidth="1"/>
    <col min="12348" max="12348" width="19.42578125" style="18" customWidth="1"/>
    <col min="12349" max="12550" width="10.7109375" style="18"/>
    <col min="12551" max="12551" width="23.140625" style="18" customWidth="1"/>
    <col min="12552" max="12552" width="12.42578125" style="18" customWidth="1"/>
    <col min="12553" max="12553" width="43.85546875" style="18" customWidth="1"/>
    <col min="12554" max="12554" width="27.42578125" style="18" customWidth="1"/>
    <col min="12555" max="12555" width="3.28515625" style="18" customWidth="1"/>
    <col min="12556" max="12603" width="4.7109375" style="18" customWidth="1"/>
    <col min="12604" max="12604" width="19.42578125" style="18" customWidth="1"/>
    <col min="12605" max="12806" width="10.7109375" style="18"/>
    <col min="12807" max="12807" width="23.140625" style="18" customWidth="1"/>
    <col min="12808" max="12808" width="12.42578125" style="18" customWidth="1"/>
    <col min="12809" max="12809" width="43.85546875" style="18" customWidth="1"/>
    <col min="12810" max="12810" width="27.42578125" style="18" customWidth="1"/>
    <col min="12811" max="12811" width="3.28515625" style="18" customWidth="1"/>
    <col min="12812" max="12859" width="4.7109375" style="18" customWidth="1"/>
    <col min="12860" max="12860" width="19.42578125" style="18" customWidth="1"/>
    <col min="12861" max="13062" width="10.7109375" style="18"/>
    <col min="13063" max="13063" width="23.140625" style="18" customWidth="1"/>
    <col min="13064" max="13064" width="12.42578125" style="18" customWidth="1"/>
    <col min="13065" max="13065" width="43.85546875" style="18" customWidth="1"/>
    <col min="13066" max="13066" width="27.42578125" style="18" customWidth="1"/>
    <col min="13067" max="13067" width="3.28515625" style="18" customWidth="1"/>
    <col min="13068" max="13115" width="4.7109375" style="18" customWidth="1"/>
    <col min="13116" max="13116" width="19.42578125" style="18" customWidth="1"/>
    <col min="13117" max="13318" width="10.7109375" style="18"/>
    <col min="13319" max="13319" width="23.140625" style="18" customWidth="1"/>
    <col min="13320" max="13320" width="12.42578125" style="18" customWidth="1"/>
    <col min="13321" max="13321" width="43.85546875" style="18" customWidth="1"/>
    <col min="13322" max="13322" width="27.42578125" style="18" customWidth="1"/>
    <col min="13323" max="13323" width="3.28515625" style="18" customWidth="1"/>
    <col min="13324" max="13371" width="4.7109375" style="18" customWidth="1"/>
    <col min="13372" max="13372" width="19.42578125" style="18" customWidth="1"/>
    <col min="13373" max="13574" width="10.7109375" style="18"/>
    <col min="13575" max="13575" width="23.140625" style="18" customWidth="1"/>
    <col min="13576" max="13576" width="12.42578125" style="18" customWidth="1"/>
    <col min="13577" max="13577" width="43.85546875" style="18" customWidth="1"/>
    <col min="13578" max="13578" width="27.42578125" style="18" customWidth="1"/>
    <col min="13579" max="13579" width="3.28515625" style="18" customWidth="1"/>
    <col min="13580" max="13627" width="4.7109375" style="18" customWidth="1"/>
    <col min="13628" max="13628" width="19.42578125" style="18" customWidth="1"/>
    <col min="13629" max="13830" width="10.7109375" style="18"/>
    <col min="13831" max="13831" width="23.140625" style="18" customWidth="1"/>
    <col min="13832" max="13832" width="12.42578125" style="18" customWidth="1"/>
    <col min="13833" max="13833" width="43.85546875" style="18" customWidth="1"/>
    <col min="13834" max="13834" width="27.42578125" style="18" customWidth="1"/>
    <col min="13835" max="13835" width="3.28515625" style="18" customWidth="1"/>
    <col min="13836" max="13883" width="4.7109375" style="18" customWidth="1"/>
    <col min="13884" max="13884" width="19.42578125" style="18" customWidth="1"/>
    <col min="13885" max="14086" width="10.7109375" style="18"/>
    <col min="14087" max="14087" width="23.140625" style="18" customWidth="1"/>
    <col min="14088" max="14088" width="12.42578125" style="18" customWidth="1"/>
    <col min="14089" max="14089" width="43.85546875" style="18" customWidth="1"/>
    <col min="14090" max="14090" width="27.42578125" style="18" customWidth="1"/>
    <col min="14091" max="14091" width="3.28515625" style="18" customWidth="1"/>
    <col min="14092" max="14139" width="4.7109375" style="18" customWidth="1"/>
    <col min="14140" max="14140" width="19.42578125" style="18" customWidth="1"/>
    <col min="14141" max="14342" width="10.7109375" style="18"/>
    <col min="14343" max="14343" width="23.140625" style="18" customWidth="1"/>
    <col min="14344" max="14344" width="12.42578125" style="18" customWidth="1"/>
    <col min="14345" max="14345" width="43.85546875" style="18" customWidth="1"/>
    <col min="14346" max="14346" width="27.42578125" style="18" customWidth="1"/>
    <col min="14347" max="14347" width="3.28515625" style="18" customWidth="1"/>
    <col min="14348" max="14395" width="4.7109375" style="18" customWidth="1"/>
    <col min="14396" max="14396" width="19.42578125" style="18" customWidth="1"/>
    <col min="14397" max="14598" width="10.7109375" style="18"/>
    <col min="14599" max="14599" width="23.140625" style="18" customWidth="1"/>
    <col min="14600" max="14600" width="12.42578125" style="18" customWidth="1"/>
    <col min="14601" max="14601" width="43.85546875" style="18" customWidth="1"/>
    <col min="14602" max="14602" width="27.42578125" style="18" customWidth="1"/>
    <col min="14603" max="14603" width="3.28515625" style="18" customWidth="1"/>
    <col min="14604" max="14651" width="4.7109375" style="18" customWidth="1"/>
    <col min="14652" max="14652" width="19.42578125" style="18" customWidth="1"/>
    <col min="14653" max="14854" width="10.7109375" style="18"/>
    <col min="14855" max="14855" width="23.140625" style="18" customWidth="1"/>
    <col min="14856" max="14856" width="12.42578125" style="18" customWidth="1"/>
    <col min="14857" max="14857" width="43.85546875" style="18" customWidth="1"/>
    <col min="14858" max="14858" width="27.42578125" style="18" customWidth="1"/>
    <col min="14859" max="14859" width="3.28515625" style="18" customWidth="1"/>
    <col min="14860" max="14907" width="4.7109375" style="18" customWidth="1"/>
    <col min="14908" max="14908" width="19.42578125" style="18" customWidth="1"/>
    <col min="14909" max="15110" width="10.7109375" style="18"/>
    <col min="15111" max="15111" width="23.140625" style="18" customWidth="1"/>
    <col min="15112" max="15112" width="12.42578125" style="18" customWidth="1"/>
    <col min="15113" max="15113" width="43.85546875" style="18" customWidth="1"/>
    <col min="15114" max="15114" width="27.42578125" style="18" customWidth="1"/>
    <col min="15115" max="15115" width="3.28515625" style="18" customWidth="1"/>
    <col min="15116" max="15163" width="4.7109375" style="18" customWidth="1"/>
    <col min="15164" max="15164" width="19.42578125" style="18" customWidth="1"/>
    <col min="15165" max="15366" width="10.7109375" style="18"/>
    <col min="15367" max="15367" width="23.140625" style="18" customWidth="1"/>
    <col min="15368" max="15368" width="12.42578125" style="18" customWidth="1"/>
    <col min="15369" max="15369" width="43.85546875" style="18" customWidth="1"/>
    <col min="15370" max="15370" width="27.42578125" style="18" customWidth="1"/>
    <col min="15371" max="15371" width="3.28515625" style="18" customWidth="1"/>
    <col min="15372" max="15419" width="4.7109375" style="18" customWidth="1"/>
    <col min="15420" max="15420" width="19.42578125" style="18" customWidth="1"/>
    <col min="15421" max="15622" width="10.7109375" style="18"/>
    <col min="15623" max="15623" width="23.140625" style="18" customWidth="1"/>
    <col min="15624" max="15624" width="12.42578125" style="18" customWidth="1"/>
    <col min="15625" max="15625" width="43.85546875" style="18" customWidth="1"/>
    <col min="15626" max="15626" width="27.42578125" style="18" customWidth="1"/>
    <col min="15627" max="15627" width="3.28515625" style="18" customWidth="1"/>
    <col min="15628" max="15675" width="4.7109375" style="18" customWidth="1"/>
    <col min="15676" max="15676" width="19.42578125" style="18" customWidth="1"/>
    <col min="15677" max="15878" width="10.7109375" style="18"/>
    <col min="15879" max="15879" width="23.140625" style="18" customWidth="1"/>
    <col min="15880" max="15880" width="12.42578125" style="18" customWidth="1"/>
    <col min="15881" max="15881" width="43.85546875" style="18" customWidth="1"/>
    <col min="15882" max="15882" width="27.42578125" style="18" customWidth="1"/>
    <col min="15883" max="15883" width="3.28515625" style="18" customWidth="1"/>
    <col min="15884" max="15931" width="4.7109375" style="18" customWidth="1"/>
    <col min="15932" max="15932" width="19.42578125" style="18" customWidth="1"/>
    <col min="15933" max="16134" width="10.7109375" style="18"/>
    <col min="16135" max="16135" width="23.140625" style="18" customWidth="1"/>
    <col min="16136" max="16136" width="12.42578125" style="18" customWidth="1"/>
    <col min="16137" max="16137" width="43.85546875" style="18" customWidth="1"/>
    <col min="16138" max="16138" width="27.42578125" style="18" customWidth="1"/>
    <col min="16139" max="16139" width="3.28515625" style="18" customWidth="1"/>
    <col min="16140" max="16187" width="4.7109375" style="18" customWidth="1"/>
    <col min="16188" max="16188" width="19.42578125" style="18" customWidth="1"/>
    <col min="16189" max="16384" width="10.7109375" style="18"/>
  </cols>
  <sheetData>
    <row r="1" spans="1:73" ht="8.25" customHeight="1">
      <c r="R1" s="21" t="s">
        <v>16</v>
      </c>
    </row>
    <row r="2" spans="1:73" ht="10.5" customHeight="1" thickBot="1">
      <c r="A2" s="1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73" s="154" customFormat="1" ht="49.5" customHeight="1">
      <c r="B3" s="155"/>
      <c r="C3" s="1666" t="s">
        <v>1842</v>
      </c>
      <c r="D3" s="1667"/>
      <c r="E3" s="1667"/>
      <c r="F3" s="1668"/>
      <c r="G3" s="1652" t="s">
        <v>1002</v>
      </c>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c r="AT3" s="1653"/>
      <c r="AU3" s="1653"/>
      <c r="AV3" s="1653"/>
      <c r="AW3" s="1653"/>
      <c r="AX3" s="1653"/>
      <c r="AY3" s="1654"/>
      <c r="AZ3" s="737"/>
      <c r="BA3" s="730"/>
      <c r="BB3" s="730"/>
      <c r="BC3" s="730"/>
      <c r="BD3" s="730"/>
      <c r="BE3" s="730"/>
      <c r="BF3" s="730"/>
      <c r="BG3" s="730"/>
      <c r="BH3" s="730"/>
      <c r="BI3" s="730"/>
      <c r="BJ3" s="730"/>
      <c r="BK3" s="731"/>
    </row>
    <row r="4" spans="1:73" s="154" customFormat="1" ht="42" customHeight="1">
      <c r="B4" s="155"/>
      <c r="C4" s="1669"/>
      <c r="D4" s="1670"/>
      <c r="E4" s="1670"/>
      <c r="F4" s="1671"/>
      <c r="G4" s="1655"/>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6"/>
      <c r="AH4" s="1656"/>
      <c r="AI4" s="1656"/>
      <c r="AJ4" s="1656"/>
      <c r="AK4" s="1656"/>
      <c r="AL4" s="1656"/>
      <c r="AM4" s="1656"/>
      <c r="AN4" s="1656"/>
      <c r="AO4" s="1656"/>
      <c r="AP4" s="1656"/>
      <c r="AQ4" s="1656"/>
      <c r="AR4" s="1656"/>
      <c r="AS4" s="1656"/>
      <c r="AT4" s="1656"/>
      <c r="AU4" s="1656"/>
      <c r="AV4" s="1656"/>
      <c r="AW4" s="1656"/>
      <c r="AX4" s="1656"/>
      <c r="AY4" s="1657"/>
      <c r="AZ4" s="732"/>
      <c r="BA4" s="697"/>
      <c r="BB4" s="697"/>
      <c r="BC4" s="697"/>
      <c r="BD4" s="697"/>
      <c r="BE4" s="697"/>
      <c r="BF4" s="697"/>
      <c r="BG4" s="697"/>
      <c r="BH4" s="697"/>
      <c r="BI4" s="697"/>
      <c r="BJ4" s="697"/>
      <c r="BK4" s="733"/>
    </row>
    <row r="5" spans="1:73" s="154" customFormat="1" ht="48.75" customHeight="1">
      <c r="B5" s="155"/>
      <c r="C5" s="1669"/>
      <c r="D5" s="1670"/>
      <c r="E5" s="1670"/>
      <c r="F5" s="1671"/>
      <c r="G5" s="1655"/>
      <c r="H5" s="1656"/>
      <c r="I5" s="1656"/>
      <c r="J5" s="1656"/>
      <c r="K5" s="1656"/>
      <c r="L5" s="1656"/>
      <c r="M5" s="1656"/>
      <c r="N5" s="1656"/>
      <c r="O5" s="1656"/>
      <c r="P5" s="1656"/>
      <c r="Q5" s="1656"/>
      <c r="R5" s="1656"/>
      <c r="S5" s="1656"/>
      <c r="T5" s="1656"/>
      <c r="U5" s="1656"/>
      <c r="V5" s="1656"/>
      <c r="W5" s="1656"/>
      <c r="X5" s="1656"/>
      <c r="Y5" s="1656"/>
      <c r="Z5" s="1656"/>
      <c r="AA5" s="1656"/>
      <c r="AB5" s="1656"/>
      <c r="AC5" s="1656"/>
      <c r="AD5" s="1656"/>
      <c r="AE5" s="1656"/>
      <c r="AF5" s="1656"/>
      <c r="AG5" s="1656"/>
      <c r="AH5" s="1656"/>
      <c r="AI5" s="1656"/>
      <c r="AJ5" s="1656"/>
      <c r="AK5" s="1656"/>
      <c r="AL5" s="1656"/>
      <c r="AM5" s="1656"/>
      <c r="AN5" s="1656"/>
      <c r="AO5" s="1656"/>
      <c r="AP5" s="1656"/>
      <c r="AQ5" s="1656"/>
      <c r="AR5" s="1656"/>
      <c r="AS5" s="1656"/>
      <c r="AT5" s="1656"/>
      <c r="AU5" s="1656"/>
      <c r="AV5" s="1656"/>
      <c r="AW5" s="1656"/>
      <c r="AX5" s="1656"/>
      <c r="AY5" s="1657"/>
      <c r="AZ5" s="732"/>
      <c r="BA5" s="697"/>
      <c r="BB5" s="697"/>
      <c r="BC5" s="697"/>
      <c r="BD5" s="697"/>
      <c r="BE5" s="697"/>
      <c r="BF5" s="697"/>
      <c r="BG5" s="697"/>
      <c r="BH5" s="697"/>
      <c r="BI5" s="697"/>
      <c r="BJ5" s="697"/>
      <c r="BK5" s="733"/>
    </row>
    <row r="6" spans="1:73" s="155" customFormat="1" ht="27" customHeight="1" thickBot="1">
      <c r="C6" s="1672"/>
      <c r="D6" s="1673"/>
      <c r="E6" s="1673"/>
      <c r="F6" s="1674"/>
      <c r="G6" s="1658"/>
      <c r="H6" s="1659"/>
      <c r="I6" s="1659"/>
      <c r="J6" s="1659"/>
      <c r="K6" s="1659"/>
      <c r="L6" s="1659"/>
      <c r="M6" s="1659"/>
      <c r="N6" s="1659"/>
      <c r="O6" s="1659"/>
      <c r="P6" s="1659"/>
      <c r="Q6" s="1659"/>
      <c r="R6" s="1659"/>
      <c r="S6" s="1659"/>
      <c r="T6" s="1659"/>
      <c r="U6" s="1659"/>
      <c r="V6" s="1659"/>
      <c r="W6" s="1659"/>
      <c r="X6" s="1659"/>
      <c r="Y6" s="1659"/>
      <c r="Z6" s="1659"/>
      <c r="AA6" s="1659"/>
      <c r="AB6" s="1659"/>
      <c r="AC6" s="1659"/>
      <c r="AD6" s="1659"/>
      <c r="AE6" s="1659"/>
      <c r="AF6" s="1659"/>
      <c r="AG6" s="1659"/>
      <c r="AH6" s="1659"/>
      <c r="AI6" s="1659"/>
      <c r="AJ6" s="1659"/>
      <c r="AK6" s="1659"/>
      <c r="AL6" s="1659"/>
      <c r="AM6" s="1659"/>
      <c r="AN6" s="1659"/>
      <c r="AO6" s="1659"/>
      <c r="AP6" s="1659"/>
      <c r="AQ6" s="1659"/>
      <c r="AR6" s="1659"/>
      <c r="AS6" s="1659"/>
      <c r="AT6" s="1659"/>
      <c r="AU6" s="1659"/>
      <c r="AV6" s="1659"/>
      <c r="AW6" s="1659"/>
      <c r="AX6" s="1659"/>
      <c r="AY6" s="1660"/>
      <c r="AZ6" s="734"/>
      <c r="BA6" s="735"/>
      <c r="BB6" s="735"/>
      <c r="BC6" s="735"/>
      <c r="BD6" s="735"/>
      <c r="BE6" s="735"/>
      <c r="BF6" s="735"/>
      <c r="BG6" s="735"/>
      <c r="BH6" s="735"/>
      <c r="BI6" s="735"/>
      <c r="BJ6" s="735"/>
      <c r="BK6" s="736"/>
    </row>
    <row r="7" spans="1:73" s="113" customFormat="1" ht="12.75" customHeight="1"/>
    <row r="8" spans="1:73" s="113" customFormat="1" ht="35.25" customHeight="1">
      <c r="C8" s="187"/>
      <c r="D8" s="417" t="s">
        <v>866</v>
      </c>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row>
    <row r="9" spans="1:73" s="113" customFormat="1" ht="35.25" customHeight="1">
      <c r="C9" s="187"/>
      <c r="D9" s="188">
        <v>2024</v>
      </c>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row>
    <row r="10" spans="1:73" ht="11.25" customHeight="1">
      <c r="A10" s="13"/>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row>
    <row r="11" spans="1:73" ht="7.5" customHeight="1" thickBot="1">
      <c r="A11" s="13"/>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row>
    <row r="12" spans="1:73" ht="46.5" customHeight="1">
      <c r="A12" s="13"/>
      <c r="C12" s="1663" t="s">
        <v>18</v>
      </c>
      <c r="D12" s="1664"/>
      <c r="E12" s="1664"/>
      <c r="F12" s="1664"/>
      <c r="G12" s="1664"/>
      <c r="H12" s="1664"/>
      <c r="I12" s="1664"/>
      <c r="J12" s="1664"/>
      <c r="K12" s="1664"/>
      <c r="L12" s="1664"/>
      <c r="M12" s="1664"/>
      <c r="N12" s="1664"/>
      <c r="O12" s="1664"/>
      <c r="P12" s="1664"/>
      <c r="Q12" s="1664"/>
      <c r="R12" s="1664"/>
      <c r="S12" s="1664"/>
      <c r="T12" s="1664"/>
      <c r="U12" s="1664"/>
      <c r="V12" s="1664"/>
      <c r="W12" s="1664"/>
      <c r="X12" s="1664"/>
      <c r="Y12" s="1664"/>
      <c r="Z12" s="1664"/>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5"/>
    </row>
    <row r="13" spans="1:73" ht="5.25" customHeight="1" thickBot="1">
      <c r="A13" s="13"/>
      <c r="C13" s="190"/>
      <c r="D13" s="24"/>
      <c r="E13" s="24"/>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24"/>
      <c r="BA13" s="24"/>
      <c r="BB13" s="24"/>
      <c r="BC13" s="24"/>
      <c r="BD13" s="24"/>
      <c r="BE13" s="24"/>
      <c r="BF13" s="24"/>
      <c r="BG13" s="24"/>
      <c r="BH13" s="24"/>
      <c r="BI13" s="24"/>
      <c r="BJ13" s="24"/>
      <c r="BK13" s="24"/>
    </row>
    <row r="14" spans="1:73" ht="48.75" customHeight="1">
      <c r="A14" s="13"/>
      <c r="C14" s="192"/>
      <c r="D14" s="1584" t="s">
        <v>19</v>
      </c>
      <c r="E14" s="1585"/>
      <c r="F14" s="1585"/>
      <c r="G14" s="1585"/>
      <c r="H14" s="1585"/>
      <c r="I14" s="1586"/>
      <c r="J14" s="1587" t="s">
        <v>20</v>
      </c>
      <c r="K14" s="1585"/>
      <c r="L14" s="1585"/>
      <c r="M14" s="1585"/>
      <c r="N14" s="1585"/>
      <c r="O14" s="1585"/>
      <c r="P14" s="1585"/>
      <c r="Q14" s="1585"/>
      <c r="R14" s="1585"/>
      <c r="S14" s="1585"/>
      <c r="T14" s="1585"/>
      <c r="U14" s="1585"/>
      <c r="V14" s="1585"/>
      <c r="W14" s="1585"/>
      <c r="X14" s="1585"/>
      <c r="Y14" s="1585"/>
      <c r="Z14" s="1585"/>
      <c r="AA14" s="1586"/>
      <c r="AB14" s="1587" t="s">
        <v>21</v>
      </c>
      <c r="AC14" s="1585"/>
      <c r="AD14" s="1585"/>
      <c r="AE14" s="1585"/>
      <c r="AF14" s="1585"/>
      <c r="AG14" s="1585"/>
      <c r="AH14" s="1585"/>
      <c r="AI14" s="1585"/>
      <c r="AJ14" s="1585"/>
      <c r="AK14" s="1585"/>
      <c r="AL14" s="1585"/>
      <c r="AM14" s="1585"/>
      <c r="AN14" s="1585"/>
      <c r="AO14" s="1585"/>
      <c r="AP14" s="1585"/>
      <c r="AQ14" s="1585"/>
      <c r="AR14" s="1586"/>
      <c r="AS14" s="1587" t="s">
        <v>22</v>
      </c>
      <c r="AT14" s="1585"/>
      <c r="AU14" s="1585"/>
      <c r="AV14" s="1585"/>
      <c r="AW14" s="1585"/>
      <c r="AX14" s="1585"/>
      <c r="AY14" s="1585"/>
      <c r="AZ14" s="1585"/>
      <c r="BA14" s="1585"/>
      <c r="BB14" s="1586"/>
      <c r="BC14" s="1587" t="s">
        <v>23</v>
      </c>
      <c r="BD14" s="1585"/>
      <c r="BE14" s="1585"/>
      <c r="BF14" s="1585"/>
      <c r="BG14" s="1585"/>
      <c r="BH14" s="1585"/>
      <c r="BI14" s="1585"/>
      <c r="BJ14" s="1585"/>
      <c r="BK14" s="1591"/>
    </row>
    <row r="15" spans="1:73" ht="409.5" customHeight="1">
      <c r="A15" s="13"/>
      <c r="C15" s="114"/>
      <c r="D15" s="1574" t="s">
        <v>1685</v>
      </c>
      <c r="E15" s="1575"/>
      <c r="F15" s="1575"/>
      <c r="G15" s="1575"/>
      <c r="H15" s="1575"/>
      <c r="I15" s="1576"/>
      <c r="J15" s="1577" t="s">
        <v>1717</v>
      </c>
      <c r="K15" s="1578"/>
      <c r="L15" s="1578"/>
      <c r="M15" s="1578"/>
      <c r="N15" s="1578"/>
      <c r="O15" s="1578"/>
      <c r="P15" s="1578"/>
      <c r="Q15" s="1578"/>
      <c r="R15" s="1578"/>
      <c r="S15" s="1578"/>
      <c r="T15" s="1578"/>
      <c r="U15" s="1578"/>
      <c r="V15" s="1578"/>
      <c r="W15" s="1578"/>
      <c r="X15" s="1578"/>
      <c r="Y15" s="1578"/>
      <c r="Z15" s="1578"/>
      <c r="AA15" s="1579"/>
      <c r="AB15" s="1580" t="s">
        <v>1686</v>
      </c>
      <c r="AC15" s="1575"/>
      <c r="AD15" s="1575"/>
      <c r="AE15" s="1575"/>
      <c r="AF15" s="1575"/>
      <c r="AG15" s="1575"/>
      <c r="AH15" s="1575"/>
      <c r="AI15" s="1575"/>
      <c r="AJ15" s="1575"/>
      <c r="AK15" s="1575"/>
      <c r="AL15" s="1575"/>
      <c r="AM15" s="1575"/>
      <c r="AN15" s="1575"/>
      <c r="AO15" s="1575"/>
      <c r="AP15" s="1575"/>
      <c r="AQ15" s="1575"/>
      <c r="AR15" s="1576"/>
      <c r="AS15" s="1661" t="s">
        <v>1003</v>
      </c>
      <c r="AT15" s="1578"/>
      <c r="AU15" s="1578"/>
      <c r="AV15" s="1578"/>
      <c r="AW15" s="1578"/>
      <c r="AX15" s="1578"/>
      <c r="AY15" s="1578"/>
      <c r="AZ15" s="1578"/>
      <c r="BA15" s="1578"/>
      <c r="BB15" s="1579"/>
      <c r="BC15" s="1580" t="s">
        <v>1004</v>
      </c>
      <c r="BD15" s="1575"/>
      <c r="BE15" s="1575"/>
      <c r="BF15" s="1575"/>
      <c r="BG15" s="1575"/>
      <c r="BH15" s="1575"/>
      <c r="BI15" s="1575"/>
      <c r="BJ15" s="1575"/>
      <c r="BK15" s="1662"/>
      <c r="BU15" s="18">
        <v>45</v>
      </c>
    </row>
    <row r="16" spans="1:73" ht="13.5" customHeight="1" thickBot="1">
      <c r="A16" s="13"/>
      <c r="C16" s="114"/>
      <c r="D16" s="24"/>
      <c r="E16" s="24"/>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4"/>
      <c r="BA16" s="24"/>
      <c r="BB16" s="24"/>
      <c r="BC16" s="24"/>
      <c r="BD16" s="24"/>
      <c r="BE16" s="24"/>
      <c r="BF16" s="24"/>
      <c r="BG16" s="24"/>
      <c r="BH16" s="24"/>
      <c r="BI16" s="24"/>
      <c r="BJ16" s="24"/>
      <c r="BK16" s="24"/>
    </row>
    <row r="17" spans="3:92" ht="35.25" customHeight="1">
      <c r="C17" s="115"/>
      <c r="D17" s="1510" t="s">
        <v>872</v>
      </c>
      <c r="E17" s="1511"/>
      <c r="F17" s="1511"/>
      <c r="G17" s="1511"/>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c r="AD17" s="1512"/>
      <c r="AE17" s="26"/>
      <c r="AF17" s="1510" t="s">
        <v>873</v>
      </c>
      <c r="AG17" s="1511"/>
      <c r="AH17" s="1511"/>
      <c r="AI17" s="1511"/>
      <c r="AJ17" s="1511"/>
      <c r="AK17" s="1511"/>
      <c r="AL17" s="1511"/>
      <c r="AM17" s="1511"/>
      <c r="AN17" s="1511"/>
      <c r="AO17" s="1511"/>
      <c r="AP17" s="1511"/>
      <c r="AQ17" s="1511"/>
      <c r="AR17" s="1511"/>
      <c r="AS17" s="1511"/>
      <c r="AT17" s="1511"/>
      <c r="AU17" s="1511"/>
      <c r="AV17" s="1511"/>
      <c r="AW17" s="1511"/>
      <c r="AX17" s="1511"/>
      <c r="AY17" s="1511"/>
      <c r="AZ17" s="1511"/>
      <c r="BA17" s="1511"/>
      <c r="BB17" s="1511"/>
      <c r="BC17" s="1511"/>
      <c r="BD17" s="1511"/>
      <c r="BE17" s="1511"/>
      <c r="BF17" s="1511"/>
      <c r="BG17" s="1511"/>
      <c r="BH17" s="1511"/>
      <c r="BI17" s="1511"/>
      <c r="BJ17" s="1511"/>
      <c r="BK17" s="1512"/>
    </row>
    <row r="18" spans="3:92" ht="6.75" customHeight="1">
      <c r="C18" s="115"/>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row>
    <row r="19" spans="3:92" ht="36" customHeight="1">
      <c r="C19" s="115"/>
      <c r="D19" s="1558" t="s">
        <v>874</v>
      </c>
      <c r="E19" s="1558"/>
      <c r="F19" s="1558"/>
      <c r="G19" s="1558"/>
      <c r="H19" s="1558" t="s">
        <v>875</v>
      </c>
      <c r="I19" s="1558"/>
      <c r="J19" s="1558"/>
      <c r="K19" s="1558"/>
      <c r="L19" s="1558"/>
      <c r="M19" s="1558" t="s">
        <v>876</v>
      </c>
      <c r="N19" s="1558"/>
      <c r="O19" s="1558"/>
      <c r="P19" s="1558"/>
      <c r="Q19" s="1558"/>
      <c r="R19" s="1558"/>
      <c r="S19" s="1558"/>
      <c r="T19" s="1558"/>
      <c r="U19" s="1558"/>
      <c r="V19" s="1558"/>
      <c r="W19" s="1558"/>
      <c r="X19" s="1558"/>
      <c r="Y19" s="1558"/>
      <c r="Z19" s="1558"/>
      <c r="AA19" s="1558"/>
      <c r="AB19" s="1558"/>
      <c r="AC19" s="1558"/>
      <c r="AD19" s="1558"/>
      <c r="AE19" s="28"/>
      <c r="AF19" s="1463" t="s">
        <v>8</v>
      </c>
      <c r="AG19" s="1463"/>
      <c r="AH19" s="1463"/>
      <c r="AI19" s="1463"/>
      <c r="AJ19" s="1463" t="s">
        <v>878</v>
      </c>
      <c r="AK19" s="1463"/>
      <c r="AL19" s="1463"/>
      <c r="AM19" s="1463"/>
      <c r="AN19" s="1463"/>
      <c r="AO19" s="1463"/>
      <c r="AP19" s="1463"/>
      <c r="AQ19" s="1463"/>
      <c r="AR19" s="1463"/>
      <c r="AS19" s="1463"/>
      <c r="AT19" s="1463"/>
      <c r="AU19" s="1463"/>
      <c r="AV19" s="1463"/>
      <c r="AW19" s="1463"/>
      <c r="AX19" s="1463"/>
      <c r="AY19" s="1463"/>
      <c r="AZ19" s="1463"/>
      <c r="BA19" s="1463"/>
      <c r="BB19" s="1463"/>
      <c r="BC19" s="1463"/>
      <c r="BD19" s="1463"/>
      <c r="BE19" s="1463"/>
      <c r="BF19" s="1463"/>
      <c r="BG19" s="1463"/>
      <c r="BH19" s="1463"/>
      <c r="BI19" s="1463"/>
      <c r="BJ19" s="1463"/>
      <c r="BK19" s="1463"/>
    </row>
    <row r="20" spans="3:92" ht="123.75" customHeight="1">
      <c r="C20" s="115"/>
      <c r="D20" s="1559" t="s">
        <v>966</v>
      </c>
      <c r="E20" s="1560"/>
      <c r="F20" s="1560"/>
      <c r="G20" s="1561"/>
      <c r="H20" s="1559" t="s">
        <v>1005</v>
      </c>
      <c r="I20" s="1560"/>
      <c r="J20" s="1560"/>
      <c r="K20" s="1560"/>
      <c r="L20" s="1561"/>
      <c r="M20" s="1559" t="s">
        <v>1725</v>
      </c>
      <c r="N20" s="1560"/>
      <c r="O20" s="1560"/>
      <c r="P20" s="1560"/>
      <c r="Q20" s="1560"/>
      <c r="R20" s="1560"/>
      <c r="S20" s="1560"/>
      <c r="T20" s="1560"/>
      <c r="U20" s="1560"/>
      <c r="V20" s="1560"/>
      <c r="W20" s="1560"/>
      <c r="X20" s="1560"/>
      <c r="Y20" s="1560"/>
      <c r="Z20" s="1560"/>
      <c r="AA20" s="1560"/>
      <c r="AB20" s="1560"/>
      <c r="AC20" s="1560"/>
      <c r="AD20" s="1561"/>
      <c r="AE20" s="29"/>
      <c r="AF20" s="1637" t="s">
        <v>1006</v>
      </c>
      <c r="AG20" s="1637"/>
      <c r="AH20" s="1637"/>
      <c r="AI20" s="1637"/>
      <c r="AJ20" s="1370" t="s">
        <v>1007</v>
      </c>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c r="BO20" s="116"/>
    </row>
    <row r="21" spans="3:92" ht="6.75" customHeight="1">
      <c r="C21" s="115"/>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1637"/>
      <c r="AG21" s="1637"/>
      <c r="AH21" s="1637"/>
      <c r="AI21" s="1637"/>
      <c r="AJ21" s="1370"/>
      <c r="AK21" s="1370"/>
      <c r="AL21" s="1370"/>
      <c r="AM21" s="1370"/>
      <c r="AN21" s="1370"/>
      <c r="AO21" s="1370"/>
      <c r="AP21" s="1370"/>
      <c r="AQ21" s="1370"/>
      <c r="AR21" s="1370"/>
      <c r="AS21" s="1370"/>
      <c r="AT21" s="1370"/>
      <c r="AU21" s="1370"/>
      <c r="AV21" s="1370"/>
      <c r="AW21" s="1370"/>
      <c r="AX21" s="1370"/>
      <c r="AY21" s="1370"/>
      <c r="AZ21" s="1370"/>
      <c r="BA21" s="1370"/>
      <c r="BB21" s="1370"/>
      <c r="BC21" s="1370"/>
      <c r="BD21" s="1370"/>
      <c r="BE21" s="1370"/>
      <c r="BF21" s="1370"/>
      <c r="BG21" s="1370"/>
      <c r="BH21" s="1370"/>
      <c r="BI21" s="1370"/>
      <c r="BJ21" s="1370"/>
      <c r="BK21" s="1370"/>
    </row>
    <row r="22" spans="3:92" ht="32.25" customHeight="1">
      <c r="C22" s="115"/>
      <c r="D22" s="1510" t="s">
        <v>882</v>
      </c>
      <c r="E22" s="1511"/>
      <c r="F22" s="1511"/>
      <c r="G22" s="1511"/>
      <c r="H22" s="1511"/>
      <c r="I22" s="1511"/>
      <c r="J22" s="1511"/>
      <c r="K22" s="1511"/>
      <c r="L22" s="1511"/>
      <c r="M22" s="1511"/>
      <c r="N22" s="1511"/>
      <c r="O22" s="1511"/>
      <c r="P22" s="1511"/>
      <c r="Q22" s="1511"/>
      <c r="R22" s="1511"/>
      <c r="S22" s="1511"/>
      <c r="T22" s="1511"/>
      <c r="U22" s="1511"/>
      <c r="V22" s="1511"/>
      <c r="W22" s="1511"/>
      <c r="X22" s="1511"/>
      <c r="Y22" s="1511"/>
      <c r="Z22" s="1511"/>
      <c r="AA22" s="1511"/>
      <c r="AB22" s="1511"/>
      <c r="AC22" s="1511"/>
      <c r="AD22" s="1512"/>
      <c r="AE22" s="26"/>
      <c r="AF22" s="1637"/>
      <c r="AG22" s="1637"/>
      <c r="AH22" s="1637"/>
      <c r="AI22" s="1637"/>
      <c r="AJ22" s="1651"/>
      <c r="AK22" s="1651"/>
      <c r="AL22" s="1651"/>
      <c r="AM22" s="1651"/>
      <c r="AN22" s="1651"/>
      <c r="AO22" s="1651"/>
      <c r="AP22" s="1651"/>
      <c r="AQ22" s="1651"/>
      <c r="AR22" s="1651"/>
      <c r="AS22" s="1651"/>
      <c r="AT22" s="1651"/>
      <c r="AU22" s="1651"/>
      <c r="AV22" s="1651"/>
      <c r="AW22" s="1651"/>
      <c r="AX22" s="1651"/>
      <c r="AY22" s="1651"/>
      <c r="AZ22" s="1651"/>
      <c r="BA22" s="1651"/>
      <c r="BB22" s="1651"/>
      <c r="BC22" s="1651"/>
      <c r="BD22" s="1651"/>
      <c r="BE22" s="1651"/>
      <c r="BF22" s="1651"/>
      <c r="BG22" s="1651"/>
      <c r="BH22" s="1651"/>
      <c r="BI22" s="1651"/>
      <c r="BJ22" s="1651"/>
      <c r="BK22" s="1651"/>
    </row>
    <row r="23" spans="3:92" ht="6" customHeight="1">
      <c r="C23" s="115"/>
      <c r="D23" s="27"/>
      <c r="E23" s="27"/>
      <c r="F23" s="27"/>
      <c r="G23" s="27"/>
      <c r="H23" s="27"/>
      <c r="I23" s="27"/>
      <c r="J23" s="27"/>
      <c r="K23" s="27"/>
      <c r="L23" s="27"/>
      <c r="M23" s="27"/>
      <c r="N23" s="27"/>
      <c r="O23" s="28"/>
      <c r="P23" s="28"/>
      <c r="Q23" s="28"/>
      <c r="R23" s="28"/>
      <c r="S23" s="28"/>
      <c r="T23" s="28"/>
      <c r="U23" s="28"/>
      <c r="V23" s="28"/>
      <c r="W23" s="28"/>
      <c r="X23" s="28"/>
      <c r="Y23" s="28"/>
      <c r="Z23" s="28"/>
      <c r="AA23" s="28"/>
      <c r="AB23" s="28"/>
      <c r="AC23" s="28"/>
      <c r="AD23" s="28"/>
      <c r="AE23" s="26"/>
      <c r="AF23" s="1637" t="s">
        <v>58</v>
      </c>
      <c r="AG23" s="1637"/>
      <c r="AH23" s="1637"/>
      <c r="AI23" s="1638"/>
      <c r="AJ23" s="1255" t="s">
        <v>1008</v>
      </c>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row>
    <row r="24" spans="3:92" ht="35.25" customHeight="1">
      <c r="C24" s="115"/>
      <c r="D24" s="1545" t="s">
        <v>884</v>
      </c>
      <c r="E24" s="1546"/>
      <c r="F24" s="1545" t="s">
        <v>885</v>
      </c>
      <c r="G24" s="1546"/>
      <c r="H24" s="250" t="s">
        <v>27</v>
      </c>
      <c r="I24" s="1545" t="s">
        <v>886</v>
      </c>
      <c r="J24" s="1547"/>
      <c r="K24" s="1547"/>
      <c r="L24" s="1546"/>
      <c r="M24" s="250" t="s">
        <v>71</v>
      </c>
      <c r="N24" s="31"/>
      <c r="O24" s="1639" t="s">
        <v>270</v>
      </c>
      <c r="P24" s="1640"/>
      <c r="Q24" s="1640"/>
      <c r="R24" s="1640"/>
      <c r="S24" s="1640"/>
      <c r="T24" s="1640"/>
      <c r="U24" s="1640"/>
      <c r="V24" s="1640"/>
      <c r="W24" s="1640"/>
      <c r="X24" s="1640"/>
      <c r="Y24" s="1640"/>
      <c r="Z24" s="1640"/>
      <c r="AA24" s="1640"/>
      <c r="AB24" s="1640"/>
      <c r="AC24" s="1640"/>
      <c r="AD24" s="1641"/>
      <c r="AE24" s="26"/>
      <c r="AF24" s="1637"/>
      <c r="AG24" s="1637"/>
      <c r="AH24" s="1637"/>
      <c r="AI24" s="1638"/>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row>
    <row r="25" spans="3:92" ht="78.75" customHeight="1">
      <c r="C25" s="115"/>
      <c r="D25" s="517" t="s">
        <v>267</v>
      </c>
      <c r="E25" s="419" t="s">
        <v>887</v>
      </c>
      <c r="F25" s="1465" t="s">
        <v>94</v>
      </c>
      <c r="G25" s="798"/>
      <c r="H25" s="418" t="s">
        <v>970</v>
      </c>
      <c r="I25" s="1642" t="s">
        <v>1734</v>
      </c>
      <c r="J25" s="1642"/>
      <c r="K25" s="1642"/>
      <c r="L25" s="1642"/>
      <c r="M25" s="420">
        <v>0.95</v>
      </c>
      <c r="N25" s="32"/>
      <c r="O25" s="522"/>
      <c r="P25" s="523"/>
      <c r="Q25" s="523"/>
      <c r="R25" s="523"/>
      <c r="S25" s="523"/>
      <c r="T25" s="523"/>
      <c r="U25" s="523"/>
      <c r="V25" s="523"/>
      <c r="W25" s="523"/>
      <c r="X25" s="523"/>
      <c r="Y25" s="523"/>
      <c r="Z25" s="523"/>
      <c r="AA25" s="523"/>
      <c r="AB25" s="523"/>
      <c r="AC25" s="523"/>
      <c r="AD25" s="524"/>
      <c r="AE25" s="26"/>
      <c r="AF25" s="1637"/>
      <c r="AG25" s="1637"/>
      <c r="AH25" s="1637"/>
      <c r="AI25" s="1638"/>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row>
    <row r="26" spans="3:92" ht="122.25" customHeight="1">
      <c r="C26" s="115"/>
      <c r="D26" s="518" t="s">
        <v>889</v>
      </c>
      <c r="E26" s="519" t="s">
        <v>1687</v>
      </c>
      <c r="F26" s="1643" t="s">
        <v>94</v>
      </c>
      <c r="G26" s="1643"/>
      <c r="H26" s="520" t="s">
        <v>888</v>
      </c>
      <c r="I26" s="1644" t="s">
        <v>1735</v>
      </c>
      <c r="J26" s="1644"/>
      <c r="K26" s="1644"/>
      <c r="L26" s="1644"/>
      <c r="M26" s="521">
        <v>1</v>
      </c>
      <c r="N26" s="32"/>
      <c r="O26" s="1628"/>
      <c r="P26" s="829"/>
      <c r="Q26" s="829"/>
      <c r="R26" s="829"/>
      <c r="S26" s="829"/>
      <c r="T26" s="829"/>
      <c r="U26" s="829"/>
      <c r="V26" s="829"/>
      <c r="W26" s="829"/>
      <c r="X26" s="829"/>
      <c r="Y26" s="829"/>
      <c r="Z26" s="829"/>
      <c r="AA26" s="829"/>
      <c r="AB26" s="829"/>
      <c r="AC26" s="33"/>
      <c r="AD26" s="525"/>
      <c r="AE26" s="33"/>
      <c r="AF26" s="1645" t="s">
        <v>891</v>
      </c>
      <c r="AG26" s="1645"/>
      <c r="AH26" s="1645"/>
      <c r="AI26" s="1645"/>
      <c r="AJ26" s="1646" t="s">
        <v>1009</v>
      </c>
      <c r="AK26" s="1647"/>
      <c r="AL26" s="1647"/>
      <c r="AM26" s="1647"/>
      <c r="AN26" s="1647"/>
      <c r="AO26" s="1647"/>
      <c r="AP26" s="1647"/>
      <c r="AQ26" s="1647"/>
      <c r="AR26" s="1647"/>
      <c r="AS26" s="1647"/>
      <c r="AT26" s="1647"/>
      <c r="AU26" s="1647"/>
      <c r="AV26" s="1647"/>
      <c r="AW26" s="1647"/>
      <c r="AX26" s="1647"/>
      <c r="AY26" s="1647"/>
      <c r="AZ26" s="1647"/>
      <c r="BA26" s="1647"/>
      <c r="BB26" s="1647"/>
      <c r="BC26" s="1647"/>
      <c r="BD26" s="1647"/>
      <c r="BE26" s="1647"/>
      <c r="BF26" s="1647"/>
      <c r="BG26" s="1647"/>
      <c r="BH26" s="1647"/>
      <c r="BI26" s="1647"/>
      <c r="BJ26" s="1647"/>
      <c r="BK26" s="1647"/>
      <c r="BR26" s="119">
        <f>CK29</f>
        <v>8.3333333333333329E-2</v>
      </c>
      <c r="CB26" s="120"/>
      <c r="CC26" s="120"/>
      <c r="CD26" s="120"/>
      <c r="CE26" s="120"/>
      <c r="CF26" s="120"/>
      <c r="CG26" s="120"/>
      <c r="CH26" s="120"/>
      <c r="CI26" s="120"/>
      <c r="CJ26" s="120"/>
      <c r="CK26" s="120"/>
      <c r="CL26" s="120"/>
      <c r="CM26" s="120"/>
      <c r="CN26" s="120"/>
    </row>
    <row r="27" spans="3:92" ht="117.75" customHeight="1">
      <c r="C27" s="115"/>
      <c r="D27" s="1649"/>
      <c r="E27" s="1650"/>
      <c r="F27" s="1468"/>
      <c r="G27" s="1468"/>
      <c r="H27" s="1468"/>
      <c r="I27" s="829"/>
      <c r="J27" s="829"/>
      <c r="K27" s="829"/>
      <c r="L27" s="829"/>
      <c r="M27" s="1648"/>
      <c r="N27" s="32"/>
      <c r="O27" s="1628"/>
      <c r="P27" s="829"/>
      <c r="Q27" s="829"/>
      <c r="R27" s="829"/>
      <c r="S27" s="829"/>
      <c r="T27" s="829"/>
      <c r="U27" s="829"/>
      <c r="V27" s="829"/>
      <c r="W27" s="829"/>
      <c r="X27" s="829"/>
      <c r="Y27" s="829"/>
      <c r="Z27" s="829"/>
      <c r="AA27" s="829"/>
      <c r="AB27" s="829"/>
      <c r="AC27" s="33"/>
      <c r="AD27" s="525"/>
      <c r="AE27" s="33"/>
      <c r="AF27" s="1629" t="s">
        <v>1010</v>
      </c>
      <c r="AG27" s="1629"/>
      <c r="AH27" s="1629"/>
      <c r="AI27" s="1514"/>
      <c r="AJ27" s="1630" t="s">
        <v>1011</v>
      </c>
      <c r="AK27" s="1630"/>
      <c r="AL27" s="1630"/>
      <c r="AM27" s="1630"/>
      <c r="AN27" s="1630"/>
      <c r="AO27" s="1630"/>
      <c r="AP27" s="1630"/>
      <c r="AQ27" s="1630"/>
      <c r="AR27" s="1630"/>
      <c r="AS27" s="1630"/>
      <c r="AT27" s="1630"/>
      <c r="AU27" s="1630"/>
      <c r="AV27" s="1630"/>
      <c r="AW27" s="1630"/>
      <c r="AX27" s="1630"/>
      <c r="AY27" s="1630"/>
      <c r="AZ27" s="1630"/>
      <c r="BA27" s="1630"/>
      <c r="BB27" s="1630"/>
      <c r="BC27" s="1630"/>
      <c r="BD27" s="1630"/>
      <c r="BE27" s="1630"/>
      <c r="BF27" s="1630"/>
      <c r="BG27" s="1630"/>
      <c r="BH27" s="1630"/>
      <c r="BI27" s="1630"/>
      <c r="BJ27" s="1630"/>
      <c r="BK27" s="1630"/>
      <c r="CB27" s="1513" t="s">
        <v>896</v>
      </c>
      <c r="CC27" s="1513"/>
      <c r="CD27" s="1513"/>
      <c r="CE27" s="1513"/>
      <c r="CF27" s="1513"/>
      <c r="CG27" s="1513"/>
      <c r="CH27" s="1513"/>
      <c r="CI27" s="1513"/>
      <c r="CJ27" s="1513"/>
      <c r="CK27" s="1513"/>
      <c r="CL27" s="1513"/>
      <c r="CM27" s="1513"/>
      <c r="CN27" s="1513"/>
    </row>
    <row r="28" spans="3:92" ht="102.75" customHeight="1">
      <c r="C28" s="115"/>
      <c r="D28" s="1649"/>
      <c r="E28" s="1650"/>
      <c r="F28" s="1468"/>
      <c r="G28" s="1468"/>
      <c r="H28" s="1468"/>
      <c r="I28" s="829"/>
      <c r="J28" s="829"/>
      <c r="K28" s="829"/>
      <c r="L28" s="829"/>
      <c r="M28" s="1648"/>
      <c r="N28" s="32"/>
      <c r="O28" s="1628"/>
      <c r="P28" s="829"/>
      <c r="Q28" s="829"/>
      <c r="R28" s="829"/>
      <c r="S28" s="829"/>
      <c r="T28" s="829"/>
      <c r="U28" s="829"/>
      <c r="V28" s="829"/>
      <c r="W28" s="829"/>
      <c r="X28" s="829"/>
      <c r="Y28" s="829"/>
      <c r="Z28" s="829"/>
      <c r="AA28" s="829"/>
      <c r="AB28" s="829"/>
      <c r="AC28" s="33"/>
      <c r="AD28" s="525"/>
      <c r="AE28" s="33"/>
      <c r="AF28" s="1633" t="s">
        <v>898</v>
      </c>
      <c r="AG28" s="1633"/>
      <c r="AH28" s="1633"/>
      <c r="AI28" s="1633"/>
      <c r="AJ28" s="1634" t="s">
        <v>1012</v>
      </c>
      <c r="AK28" s="1347"/>
      <c r="AL28" s="1347"/>
      <c r="AM28" s="1347"/>
      <c r="AN28" s="1347"/>
      <c r="AO28" s="1347"/>
      <c r="AP28" s="1347"/>
      <c r="AQ28" s="1347"/>
      <c r="AR28" s="1347"/>
      <c r="AS28" s="1347"/>
      <c r="AT28" s="1347"/>
      <c r="AU28" s="1347"/>
      <c r="AV28" s="1347"/>
      <c r="AW28" s="1347"/>
      <c r="AX28" s="1347"/>
      <c r="AY28" s="1347"/>
      <c r="AZ28" s="1347"/>
      <c r="BA28" s="1347"/>
      <c r="BB28" s="1347"/>
      <c r="BC28" s="1347"/>
      <c r="BD28" s="1347"/>
      <c r="BE28" s="1347"/>
      <c r="BF28" s="1347"/>
      <c r="BG28" s="1347"/>
      <c r="BH28" s="1347"/>
      <c r="BI28" s="1347"/>
      <c r="BJ28" s="1347"/>
      <c r="BK28" s="1347"/>
      <c r="CB28" s="121"/>
      <c r="CC28" s="1505" t="s">
        <v>79</v>
      </c>
      <c r="CD28" s="1505"/>
      <c r="CE28" s="1505"/>
      <c r="CF28" s="1505"/>
      <c r="CG28" s="1505"/>
      <c r="CH28" s="121"/>
      <c r="CI28" s="121"/>
      <c r="CJ28" s="1506" t="s">
        <v>900</v>
      </c>
      <c r="CK28" s="1506"/>
      <c r="CL28" s="1506"/>
      <c r="CM28" s="1506"/>
      <c r="CN28" s="1506"/>
    </row>
    <row r="29" spans="3:92" ht="16.5" customHeight="1">
      <c r="C29" s="115"/>
      <c r="D29" s="516"/>
      <c r="E29" s="1650"/>
      <c r="F29" s="1468"/>
      <c r="G29" s="1468"/>
      <c r="H29" s="1468"/>
      <c r="I29" s="829"/>
      <c r="J29" s="829"/>
      <c r="K29" s="829"/>
      <c r="L29" s="829"/>
      <c r="M29" s="1648"/>
      <c r="N29" s="32"/>
      <c r="O29" s="1631"/>
      <c r="P29" s="1632"/>
      <c r="Q29" s="1632"/>
      <c r="R29" s="1632"/>
      <c r="S29" s="1632"/>
      <c r="T29" s="1632"/>
      <c r="U29" s="1632"/>
      <c r="V29" s="1632"/>
      <c r="W29" s="1632"/>
      <c r="X29" s="1632"/>
      <c r="Y29" s="1632"/>
      <c r="Z29" s="1632"/>
      <c r="AA29" s="1632"/>
      <c r="AB29" s="1632"/>
      <c r="AC29" s="526"/>
      <c r="AD29" s="527"/>
      <c r="AE29" s="33"/>
      <c r="AF29" s="1633"/>
      <c r="AG29" s="1633"/>
      <c r="AH29" s="1633"/>
      <c r="AI29" s="1633"/>
      <c r="AJ29" s="1635"/>
      <c r="AK29" s="1636"/>
      <c r="AL29" s="1636"/>
      <c r="AM29" s="1636"/>
      <c r="AN29" s="1636"/>
      <c r="AO29" s="1636"/>
      <c r="AP29" s="1636"/>
      <c r="AQ29" s="1636"/>
      <c r="AR29" s="1636"/>
      <c r="AS29" s="1636"/>
      <c r="AT29" s="1636"/>
      <c r="AU29" s="1636"/>
      <c r="AV29" s="1636"/>
      <c r="AW29" s="1636"/>
      <c r="AX29" s="1636"/>
      <c r="AY29" s="1636"/>
      <c r="AZ29" s="1636"/>
      <c r="BA29" s="1636"/>
      <c r="BB29" s="1636"/>
      <c r="BC29" s="1636"/>
      <c r="BD29" s="1636"/>
      <c r="BE29" s="1636"/>
      <c r="BF29" s="1636"/>
      <c r="BG29" s="1636"/>
      <c r="BH29" s="1636"/>
      <c r="BI29" s="1636"/>
      <c r="BJ29" s="1636"/>
      <c r="BK29" s="1636"/>
      <c r="CB29" s="122"/>
      <c r="CC29" s="122"/>
      <c r="CD29" s="1507">
        <f>COUNTIF(P37:BK66, "P")</f>
        <v>36</v>
      </c>
      <c r="CE29" s="1507"/>
      <c r="CF29" s="1507"/>
      <c r="CG29" s="1508"/>
      <c r="CH29" s="1508"/>
      <c r="CI29" s="1508"/>
      <c r="CJ29" s="1508"/>
      <c r="CK29" s="1526">
        <f>IFERROR(CD31/CD29,"")</f>
        <v>8.3333333333333329E-2</v>
      </c>
      <c r="CL29" s="1526"/>
      <c r="CM29" s="1526"/>
      <c r="CN29" s="123"/>
    </row>
    <row r="30" spans="3:92" ht="11.25" customHeight="1" thickBot="1">
      <c r="C30" s="124"/>
      <c r="D30" s="125"/>
      <c r="E30" s="125"/>
      <c r="F30" s="126"/>
      <c r="G30" s="126"/>
      <c r="H30" s="126"/>
      <c r="I30" s="126"/>
      <c r="J30" s="126"/>
      <c r="K30" s="126"/>
      <c r="L30" s="126"/>
      <c r="M30" s="126"/>
      <c r="N30" s="126"/>
      <c r="O30" s="127"/>
      <c r="P30" s="127"/>
      <c r="Q30" s="127"/>
      <c r="R30" s="127"/>
      <c r="S30" s="127"/>
      <c r="T30" s="127"/>
      <c r="U30" s="127"/>
      <c r="V30" s="127"/>
      <c r="W30" s="127"/>
      <c r="X30" s="127"/>
      <c r="Y30" s="127"/>
      <c r="Z30" s="128"/>
      <c r="AA30" s="128"/>
      <c r="AB30" s="128"/>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CB30" s="130"/>
      <c r="CC30" s="1505" t="s">
        <v>80</v>
      </c>
      <c r="CD30" s="1505"/>
      <c r="CE30" s="1505"/>
      <c r="CF30" s="1505"/>
      <c r="CG30" s="1505"/>
      <c r="CH30" s="131"/>
      <c r="CI30" s="131"/>
      <c r="CJ30" s="1506" t="s">
        <v>901</v>
      </c>
      <c r="CK30" s="1506"/>
      <c r="CL30" s="1506"/>
      <c r="CM30" s="1506"/>
      <c r="CN30" s="1506"/>
    </row>
    <row r="31" spans="3:92" ht="14.25" customHeight="1" thickBot="1">
      <c r="C31" s="115"/>
      <c r="D31" s="38"/>
      <c r="E31" s="38"/>
      <c r="F31" s="39"/>
      <c r="G31" s="39"/>
      <c r="H31" s="39"/>
      <c r="I31" s="39"/>
      <c r="J31" s="39"/>
      <c r="K31" s="39"/>
      <c r="L31" s="39"/>
      <c r="M31" s="39"/>
      <c r="N31" s="39"/>
      <c r="O31" s="40"/>
      <c r="P31" s="40"/>
      <c r="Q31" s="40"/>
      <c r="R31" s="40"/>
      <c r="S31" s="40"/>
      <c r="T31" s="40"/>
      <c r="U31" s="40"/>
      <c r="V31" s="40"/>
      <c r="W31" s="40"/>
      <c r="X31" s="40"/>
      <c r="Y31" s="40"/>
      <c r="Z31" s="41"/>
      <c r="AA31" s="41"/>
      <c r="AB31" s="41"/>
      <c r="AC31" s="41"/>
      <c r="AD31" s="41"/>
      <c r="AE31" s="14"/>
      <c r="AF31" s="14"/>
      <c r="AG31" s="14"/>
      <c r="AH31" s="14"/>
      <c r="AI31" s="14"/>
      <c r="AJ31" s="14"/>
      <c r="AK31" s="14"/>
      <c r="AL31" s="14"/>
      <c r="AM31" s="14"/>
      <c r="AN31" s="14"/>
      <c r="AO31" s="14"/>
      <c r="AP31" s="14"/>
      <c r="AQ31" s="14"/>
      <c r="AR31" s="14"/>
      <c r="AS31" s="44"/>
      <c r="AT31" s="44"/>
      <c r="AU31" s="44"/>
      <c r="AV31" s="45"/>
      <c r="AW31" s="45"/>
      <c r="AX31" s="45"/>
      <c r="AY31" s="45"/>
      <c r="AZ31" s="45"/>
      <c r="BA31" s="45"/>
      <c r="BB31" s="45"/>
      <c r="BC31" s="45"/>
      <c r="BD31" s="46"/>
      <c r="BE31" s="46"/>
      <c r="BF31" s="46"/>
      <c r="BG31" s="46"/>
      <c r="BH31" s="46"/>
      <c r="BI31" s="47"/>
      <c r="BJ31" s="47"/>
      <c r="BK31" s="47"/>
      <c r="CB31" s="122"/>
      <c r="CC31" s="122"/>
      <c r="CD31" s="1507">
        <f>COUNTIF(P37:BK66, "E")</f>
        <v>3</v>
      </c>
      <c r="CE31" s="1507"/>
      <c r="CF31" s="1507"/>
      <c r="CG31" s="1508"/>
      <c r="CH31" s="1508"/>
      <c r="CI31" s="1508"/>
      <c r="CJ31" s="1508"/>
      <c r="CK31" s="1509">
        <v>0.9</v>
      </c>
      <c r="CL31" s="1507"/>
      <c r="CM31" s="1507"/>
      <c r="CN31" s="123"/>
    </row>
    <row r="32" spans="3:92" ht="36.75" customHeight="1">
      <c r="C32" s="1510" t="s">
        <v>24</v>
      </c>
      <c r="D32" s="1511"/>
      <c r="E32" s="1511"/>
      <c r="F32" s="1511"/>
      <c r="G32" s="1511"/>
      <c r="H32" s="1511"/>
      <c r="I32" s="1511"/>
      <c r="J32" s="1511"/>
      <c r="K32" s="1511"/>
      <c r="L32" s="15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1511"/>
      <c r="AO32" s="1511"/>
      <c r="AP32" s="1511"/>
      <c r="AQ32" s="1511"/>
      <c r="AR32" s="1511"/>
      <c r="AS32" s="1511"/>
      <c r="AT32" s="1511"/>
      <c r="AU32" s="1511"/>
      <c r="AV32" s="1511"/>
      <c r="AW32" s="1511"/>
      <c r="AX32" s="1511"/>
      <c r="AY32" s="1511"/>
      <c r="AZ32" s="1511"/>
      <c r="BA32" s="1511"/>
      <c r="BB32" s="1511"/>
      <c r="BC32" s="1511"/>
      <c r="BD32" s="1511"/>
      <c r="BE32" s="1511"/>
      <c r="BF32" s="1511"/>
      <c r="BG32" s="1511"/>
      <c r="BH32" s="1511"/>
      <c r="BI32" s="1511"/>
      <c r="BJ32" s="1511"/>
      <c r="BK32" s="1512"/>
      <c r="CB32" s="121"/>
      <c r="CC32" s="121"/>
      <c r="CD32" s="121"/>
      <c r="CE32" s="121"/>
      <c r="CF32" s="121"/>
      <c r="CG32" s="121"/>
      <c r="CH32" s="121"/>
      <c r="CI32" s="121"/>
      <c r="CJ32" s="121"/>
      <c r="CK32" s="121"/>
      <c r="CL32" s="121"/>
      <c r="CM32" s="132"/>
      <c r="CN32" s="132"/>
    </row>
    <row r="33" spans="2:92" ht="8.25" customHeight="1">
      <c r="C33" s="190"/>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CB33" s="120"/>
      <c r="CC33" s="120"/>
      <c r="CD33" s="120"/>
      <c r="CE33" s="120"/>
      <c r="CF33" s="120"/>
      <c r="CG33" s="120"/>
      <c r="CH33" s="120"/>
      <c r="CI33" s="120"/>
      <c r="CJ33" s="120"/>
      <c r="CK33" s="120"/>
      <c r="CL33" s="120"/>
      <c r="CM33" s="120"/>
      <c r="CN33" s="120"/>
    </row>
    <row r="34" spans="2:92" ht="42.75" customHeight="1">
      <c r="C34" s="190"/>
      <c r="D34" s="1427" t="s">
        <v>25</v>
      </c>
      <c r="E34" s="1428"/>
      <c r="F34" s="1429"/>
      <c r="G34" s="1427" t="s">
        <v>26</v>
      </c>
      <c r="H34" s="1429"/>
      <c r="I34" s="1280" t="s">
        <v>27</v>
      </c>
      <c r="J34" s="1280" t="s">
        <v>902</v>
      </c>
      <c r="K34" s="1280" t="s">
        <v>910</v>
      </c>
      <c r="L34" s="1280"/>
      <c r="M34" s="1280" t="s">
        <v>30</v>
      </c>
      <c r="N34" s="1280"/>
      <c r="O34" s="1280" t="s">
        <v>31</v>
      </c>
      <c r="P34" s="1463" t="s">
        <v>903</v>
      </c>
      <c r="Q34" s="1463"/>
      <c r="R34" s="1463"/>
      <c r="S34" s="1463"/>
      <c r="T34" s="1463"/>
      <c r="U34" s="1463"/>
      <c r="V34" s="1463"/>
      <c r="W34" s="1463"/>
      <c r="X34" s="1463"/>
      <c r="Y34" s="1463"/>
      <c r="Z34" s="1463"/>
      <c r="AA34" s="1463"/>
      <c r="AB34" s="1463"/>
      <c r="AC34" s="1463"/>
      <c r="AD34" s="1463"/>
      <c r="AE34" s="1463"/>
      <c r="AF34" s="1463"/>
      <c r="AG34" s="1463"/>
      <c r="AH34" s="1463"/>
      <c r="AI34" s="1463"/>
      <c r="AJ34" s="1463"/>
      <c r="AK34" s="1463"/>
      <c r="AL34" s="1463"/>
      <c r="AM34" s="1463"/>
      <c r="AN34" s="1463"/>
      <c r="AO34" s="1463"/>
      <c r="AP34" s="1463"/>
      <c r="AQ34" s="1463"/>
      <c r="AR34" s="1463"/>
      <c r="AS34" s="1463"/>
      <c r="AT34" s="1463"/>
      <c r="AU34" s="1463"/>
      <c r="AV34" s="1463"/>
      <c r="AW34" s="1463"/>
      <c r="AX34" s="1463"/>
      <c r="AY34" s="1463"/>
      <c r="AZ34" s="1463"/>
      <c r="BA34" s="1463"/>
      <c r="BB34" s="1463"/>
      <c r="BC34" s="1463"/>
      <c r="BD34" s="1463"/>
      <c r="BE34" s="1463"/>
      <c r="BF34" s="1463"/>
      <c r="BG34" s="1463"/>
      <c r="BH34" s="1463"/>
      <c r="BI34" s="1463"/>
      <c r="BJ34" s="1463"/>
      <c r="BK34" s="1463"/>
      <c r="CB34" s="120"/>
      <c r="CC34" s="120"/>
      <c r="CD34" s="120"/>
      <c r="CE34" s="120"/>
      <c r="CF34" s="120"/>
      <c r="CG34" s="120"/>
      <c r="CH34" s="120"/>
      <c r="CI34" s="120"/>
      <c r="CJ34" s="120"/>
      <c r="CK34" s="120"/>
      <c r="CL34" s="120"/>
      <c r="CM34" s="120"/>
      <c r="CN34" s="120"/>
    </row>
    <row r="35" spans="2:92" s="51" customFormat="1" ht="22.5" customHeight="1">
      <c r="B35" s="50"/>
      <c r="C35" s="193"/>
      <c r="D35" s="1442"/>
      <c r="E35" s="1498"/>
      <c r="F35" s="1443"/>
      <c r="G35" s="1442"/>
      <c r="H35" s="1443"/>
      <c r="I35" s="1280"/>
      <c r="J35" s="1280"/>
      <c r="K35" s="1280"/>
      <c r="L35" s="1280"/>
      <c r="M35" s="1280"/>
      <c r="N35" s="1280"/>
      <c r="O35" s="1280"/>
      <c r="P35" s="1625" t="s">
        <v>33</v>
      </c>
      <c r="Q35" s="1626"/>
      <c r="R35" s="1626"/>
      <c r="S35" s="1627"/>
      <c r="T35" s="1622" t="s">
        <v>34</v>
      </c>
      <c r="U35" s="1623"/>
      <c r="V35" s="1623"/>
      <c r="W35" s="1624"/>
      <c r="X35" s="1625" t="s">
        <v>35</v>
      </c>
      <c r="Y35" s="1626"/>
      <c r="Z35" s="1626"/>
      <c r="AA35" s="1627"/>
      <c r="AB35" s="1622" t="s">
        <v>36</v>
      </c>
      <c r="AC35" s="1623"/>
      <c r="AD35" s="1623"/>
      <c r="AE35" s="1624"/>
      <c r="AF35" s="1625" t="s">
        <v>37</v>
      </c>
      <c r="AG35" s="1626"/>
      <c r="AH35" s="1626"/>
      <c r="AI35" s="1627"/>
      <c r="AJ35" s="1622" t="s">
        <v>38</v>
      </c>
      <c r="AK35" s="1623"/>
      <c r="AL35" s="1623"/>
      <c r="AM35" s="1624"/>
      <c r="AN35" s="1625" t="s">
        <v>39</v>
      </c>
      <c r="AO35" s="1626"/>
      <c r="AP35" s="1626"/>
      <c r="AQ35" s="1627"/>
      <c r="AR35" s="1622" t="s">
        <v>40</v>
      </c>
      <c r="AS35" s="1623"/>
      <c r="AT35" s="1623"/>
      <c r="AU35" s="1624"/>
      <c r="AV35" s="1625" t="s">
        <v>41</v>
      </c>
      <c r="AW35" s="1626"/>
      <c r="AX35" s="1626"/>
      <c r="AY35" s="1627"/>
      <c r="AZ35" s="1622" t="s">
        <v>42</v>
      </c>
      <c r="BA35" s="1623"/>
      <c r="BB35" s="1623"/>
      <c r="BC35" s="1624"/>
      <c r="BD35" s="1625" t="s">
        <v>43</v>
      </c>
      <c r="BE35" s="1626"/>
      <c r="BF35" s="1626"/>
      <c r="BG35" s="1627"/>
      <c r="BH35" s="1622" t="s">
        <v>44</v>
      </c>
      <c r="BI35" s="1623"/>
      <c r="BJ35" s="1623"/>
      <c r="BK35" s="1624"/>
      <c r="BL35" s="50"/>
      <c r="CB35" s="134"/>
      <c r="CC35" s="134"/>
      <c r="CD35" s="134"/>
      <c r="CE35" s="134"/>
      <c r="CF35" s="134"/>
      <c r="CG35" s="134"/>
      <c r="CH35" s="134"/>
      <c r="CI35" s="134"/>
      <c r="CJ35" s="134"/>
      <c r="CK35" s="134"/>
      <c r="CL35" s="134"/>
      <c r="CM35" s="134"/>
      <c r="CN35" s="134"/>
    </row>
    <row r="36" spans="2:92" s="51" customFormat="1" ht="32.25" customHeight="1">
      <c r="B36" s="50"/>
      <c r="C36" s="193"/>
      <c r="D36" s="1430"/>
      <c r="E36" s="1431"/>
      <c r="F36" s="1432"/>
      <c r="G36" s="1430"/>
      <c r="H36" s="1432"/>
      <c r="I36" s="1280"/>
      <c r="J36" s="1280"/>
      <c r="K36" s="249" t="s">
        <v>45</v>
      </c>
      <c r="L36" s="249" t="s">
        <v>46</v>
      </c>
      <c r="M36" s="1280"/>
      <c r="N36" s="1280"/>
      <c r="O36" s="1280"/>
      <c r="P36" s="252">
        <v>1</v>
      </c>
      <c r="Q36" s="252">
        <v>2</v>
      </c>
      <c r="R36" s="252">
        <v>3</v>
      </c>
      <c r="S36" s="252">
        <v>4</v>
      </c>
      <c r="T36" s="253">
        <v>1</v>
      </c>
      <c r="U36" s="253">
        <v>2</v>
      </c>
      <c r="V36" s="253">
        <v>3</v>
      </c>
      <c r="W36" s="253">
        <v>4</v>
      </c>
      <c r="X36" s="252">
        <v>1</v>
      </c>
      <c r="Y36" s="252">
        <v>2</v>
      </c>
      <c r="Z36" s="252">
        <v>3</v>
      </c>
      <c r="AA36" s="252">
        <v>4</v>
      </c>
      <c r="AB36" s="253">
        <v>1</v>
      </c>
      <c r="AC36" s="253">
        <v>2</v>
      </c>
      <c r="AD36" s="253">
        <v>3</v>
      </c>
      <c r="AE36" s="253">
        <v>4</v>
      </c>
      <c r="AF36" s="252">
        <v>1</v>
      </c>
      <c r="AG36" s="252">
        <v>2</v>
      </c>
      <c r="AH36" s="252">
        <v>3</v>
      </c>
      <c r="AI36" s="252">
        <v>4</v>
      </c>
      <c r="AJ36" s="253">
        <v>1</v>
      </c>
      <c r="AK36" s="253">
        <v>2</v>
      </c>
      <c r="AL36" s="253">
        <v>3</v>
      </c>
      <c r="AM36" s="253">
        <v>4</v>
      </c>
      <c r="AN36" s="252">
        <v>1</v>
      </c>
      <c r="AO36" s="252">
        <v>2</v>
      </c>
      <c r="AP36" s="252">
        <v>3</v>
      </c>
      <c r="AQ36" s="252">
        <v>4</v>
      </c>
      <c r="AR36" s="253">
        <v>1</v>
      </c>
      <c r="AS36" s="253">
        <v>2</v>
      </c>
      <c r="AT36" s="253">
        <v>3</v>
      </c>
      <c r="AU36" s="253">
        <v>4</v>
      </c>
      <c r="AV36" s="252">
        <v>1</v>
      </c>
      <c r="AW36" s="252">
        <v>2</v>
      </c>
      <c r="AX36" s="252">
        <v>3</v>
      </c>
      <c r="AY36" s="252">
        <v>4</v>
      </c>
      <c r="AZ36" s="253">
        <v>1</v>
      </c>
      <c r="BA36" s="253">
        <v>2</v>
      </c>
      <c r="BB36" s="253">
        <v>3</v>
      </c>
      <c r="BC36" s="253">
        <v>4</v>
      </c>
      <c r="BD36" s="252">
        <v>1</v>
      </c>
      <c r="BE36" s="252">
        <v>2</v>
      </c>
      <c r="BF36" s="252">
        <v>3</v>
      </c>
      <c r="BG36" s="252">
        <v>4</v>
      </c>
      <c r="BH36" s="253">
        <v>1</v>
      </c>
      <c r="BI36" s="253">
        <v>2</v>
      </c>
      <c r="BJ36" s="253">
        <v>3</v>
      </c>
      <c r="BK36" s="253">
        <v>4</v>
      </c>
      <c r="BL36" s="50"/>
    </row>
    <row r="37" spans="2:92" s="51" customFormat="1" ht="59.25" customHeight="1">
      <c r="B37" s="50"/>
      <c r="C37" s="133"/>
      <c r="D37" s="1285" t="s">
        <v>1013</v>
      </c>
      <c r="E37" s="1433"/>
      <c r="F37" s="1434"/>
      <c r="G37" s="1273" t="s">
        <v>1726</v>
      </c>
      <c r="H37" s="1274"/>
      <c r="I37" s="1271" t="s">
        <v>54</v>
      </c>
      <c r="J37" s="1248" t="s">
        <v>1014</v>
      </c>
      <c r="K37" s="1413">
        <v>45413</v>
      </c>
      <c r="L37" s="1413">
        <v>45442</v>
      </c>
      <c r="M37" s="1248" t="str">
        <f t="shared" ref="M37" ca="1" si="0">IF(K37&gt;TODAY(),"SIN INICIAR",IF(O37=1,"TERMINADO",IF(K37&gt;0,"EN CURSO","")))</f>
        <v>TERMINADO</v>
      </c>
      <c r="N37" s="1248"/>
      <c r="O37" s="1249">
        <f>IFERROR(COUNTIF(P38:BK38,"E")/COUNTIF(P37:BK37,"P"),0)</f>
        <v>1</v>
      </c>
      <c r="P37" s="254"/>
      <c r="Q37" s="254"/>
      <c r="R37" s="254"/>
      <c r="S37" s="254"/>
      <c r="T37" s="136"/>
      <c r="U37" s="136"/>
      <c r="V37" s="136"/>
      <c r="W37" s="136"/>
      <c r="X37" s="254"/>
      <c r="Y37" s="254"/>
      <c r="Z37" s="254"/>
      <c r="AA37" s="254"/>
      <c r="AB37" s="136"/>
      <c r="AC37" s="136"/>
      <c r="AD37" s="136"/>
      <c r="AE37" s="136"/>
      <c r="AF37" s="254"/>
      <c r="AG37" s="254"/>
      <c r="AH37" s="254" t="s">
        <v>50</v>
      </c>
      <c r="AI37" s="254"/>
      <c r="AJ37" s="136"/>
      <c r="AK37" s="136"/>
      <c r="AL37" s="136"/>
      <c r="AM37" s="136"/>
      <c r="AN37" s="254"/>
      <c r="AO37" s="254"/>
      <c r="AP37" s="254"/>
      <c r="AQ37" s="254"/>
      <c r="AR37" s="136"/>
      <c r="AS37" s="136"/>
      <c r="AT37" s="136"/>
      <c r="AU37" s="136"/>
      <c r="AV37" s="254"/>
      <c r="AW37" s="254"/>
      <c r="AX37" s="254"/>
      <c r="AY37" s="254"/>
      <c r="AZ37" s="136"/>
      <c r="BA37" s="136"/>
      <c r="BB37" s="136"/>
      <c r="BC37" s="136"/>
      <c r="BD37" s="254"/>
      <c r="BE37" s="254"/>
      <c r="BF37" s="254"/>
      <c r="BG37" s="254"/>
      <c r="BH37" s="136"/>
      <c r="BI37" s="136"/>
      <c r="BJ37" s="136"/>
      <c r="BK37" s="136"/>
      <c r="BL37" s="50"/>
      <c r="BN37" s="1491"/>
      <c r="BO37" s="1491"/>
      <c r="BP37" s="1491"/>
      <c r="BQ37" s="1491"/>
    </row>
    <row r="38" spans="2:92" s="51" customFormat="1" ht="60" customHeight="1">
      <c r="B38" s="50"/>
      <c r="C38" s="133"/>
      <c r="D38" s="1435"/>
      <c r="E38" s="1436"/>
      <c r="F38" s="1437"/>
      <c r="G38" s="1275"/>
      <c r="H38" s="1276"/>
      <c r="I38" s="1272"/>
      <c r="J38" s="1248"/>
      <c r="K38" s="1414"/>
      <c r="L38" s="1414"/>
      <c r="M38" s="1248"/>
      <c r="N38" s="1248"/>
      <c r="O38" s="1249"/>
      <c r="P38" s="53"/>
      <c r="Q38" s="53"/>
      <c r="R38" s="53"/>
      <c r="S38" s="53"/>
      <c r="T38" s="53"/>
      <c r="U38" s="53"/>
      <c r="V38" s="53"/>
      <c r="W38" s="53"/>
      <c r="X38" s="53"/>
      <c r="Y38" s="53"/>
      <c r="Z38" s="53"/>
      <c r="AA38" s="53"/>
      <c r="AB38" s="53"/>
      <c r="AC38" s="53"/>
      <c r="AD38" s="53"/>
      <c r="AE38" s="53"/>
      <c r="AF38" s="53"/>
      <c r="AG38" s="53"/>
      <c r="AH38" s="53" t="s">
        <v>51</v>
      </c>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0"/>
      <c r="BO38" s="50"/>
      <c r="BP38" s="50"/>
      <c r="BQ38" s="50"/>
      <c r="BR38" s="50"/>
      <c r="BS38" s="50"/>
    </row>
    <row r="39" spans="2:92" s="51" customFormat="1" ht="51.75" customHeight="1">
      <c r="B39" s="50"/>
      <c r="C39" s="133"/>
      <c r="D39" s="1285" t="s">
        <v>1015</v>
      </c>
      <c r="E39" s="1433"/>
      <c r="F39" s="1434"/>
      <c r="G39" s="1273" t="s">
        <v>1726</v>
      </c>
      <c r="H39" s="1274"/>
      <c r="I39" s="1271" t="s">
        <v>54</v>
      </c>
      <c r="J39" s="1248" t="s">
        <v>908</v>
      </c>
      <c r="K39" s="1247">
        <v>45352</v>
      </c>
      <c r="L39" s="1247">
        <v>45381</v>
      </c>
      <c r="M39" s="1248" t="str">
        <f t="shared" ref="M39" ca="1" si="1">IF(K39&gt;TODAY(),"SIN INICIAR",IF(O39=1,"TERMINADO",IF(K39&gt;0,"EN CURSO","")))</f>
        <v>TERMINADO</v>
      </c>
      <c r="N39" s="1248"/>
      <c r="O39" s="1249">
        <f t="shared" ref="O39" si="2">IFERROR(COUNTIF(P40:BK40,"E")/COUNTIF(P39:BK39,"P"),0)</f>
        <v>1</v>
      </c>
      <c r="P39" s="254"/>
      <c r="Q39" s="254"/>
      <c r="R39" s="254"/>
      <c r="S39" s="254"/>
      <c r="T39" s="136"/>
      <c r="U39" s="136"/>
      <c r="V39" s="136"/>
      <c r="W39" s="136"/>
      <c r="X39" s="254"/>
      <c r="Y39" s="254"/>
      <c r="Z39" s="254"/>
      <c r="AA39" s="254" t="s">
        <v>50</v>
      </c>
      <c r="AB39" s="136"/>
      <c r="AC39" s="136"/>
      <c r="AD39" s="136"/>
      <c r="AE39" s="136"/>
      <c r="AF39" s="254"/>
      <c r="AG39" s="254"/>
      <c r="AH39" s="254"/>
      <c r="AI39" s="254"/>
      <c r="AJ39" s="136"/>
      <c r="AK39" s="136"/>
      <c r="AL39" s="136"/>
      <c r="AM39" s="136"/>
      <c r="AN39" s="254"/>
      <c r="AO39" s="254"/>
      <c r="AP39" s="254"/>
      <c r="AQ39" s="254"/>
      <c r="AR39" s="136"/>
      <c r="AS39" s="136"/>
      <c r="AT39" s="136"/>
      <c r="AU39" s="136"/>
      <c r="AV39" s="254"/>
      <c r="AW39" s="254"/>
      <c r="AX39" s="254"/>
      <c r="AY39" s="254"/>
      <c r="AZ39" s="136"/>
      <c r="BA39" s="136"/>
      <c r="BB39" s="136"/>
      <c r="BC39" s="136"/>
      <c r="BD39" s="254"/>
      <c r="BE39" s="254"/>
      <c r="BF39" s="254"/>
      <c r="BG39" s="254"/>
      <c r="BH39" s="136"/>
      <c r="BI39" s="136"/>
      <c r="BJ39" s="136"/>
      <c r="BK39" s="136"/>
      <c r="BL39" s="50"/>
    </row>
    <row r="40" spans="2:92" s="51" customFormat="1" ht="69" customHeight="1">
      <c r="B40" s="50"/>
      <c r="C40" s="133"/>
      <c r="D40" s="1435"/>
      <c r="E40" s="1436"/>
      <c r="F40" s="1437"/>
      <c r="G40" s="1275"/>
      <c r="H40" s="1276"/>
      <c r="I40" s="1272"/>
      <c r="J40" s="1248"/>
      <c r="K40" s="1248"/>
      <c r="L40" s="1248"/>
      <c r="M40" s="1248"/>
      <c r="N40" s="1248"/>
      <c r="O40" s="1249"/>
      <c r="P40" s="53"/>
      <c r="Q40" s="53"/>
      <c r="R40" s="53"/>
      <c r="S40" s="53"/>
      <c r="T40" s="53"/>
      <c r="U40" s="53"/>
      <c r="V40" s="53"/>
      <c r="W40" s="53"/>
      <c r="X40" s="53"/>
      <c r="Y40" s="53"/>
      <c r="Z40" s="53"/>
      <c r="AA40" s="53" t="s">
        <v>51</v>
      </c>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0"/>
    </row>
    <row r="41" spans="2:92" s="51" customFormat="1" ht="57.75" customHeight="1">
      <c r="B41" s="50"/>
      <c r="C41" s="133"/>
      <c r="D41" s="1285" t="s">
        <v>1016</v>
      </c>
      <c r="E41" s="1433"/>
      <c r="F41" s="1434"/>
      <c r="G41" s="1273" t="s">
        <v>1726</v>
      </c>
      <c r="H41" s="1274"/>
      <c r="I41" s="1271" t="s">
        <v>54</v>
      </c>
      <c r="J41" s="1248" t="s">
        <v>1017</v>
      </c>
      <c r="K41" s="1413">
        <v>45413</v>
      </c>
      <c r="L41" s="1413">
        <v>45442</v>
      </c>
      <c r="M41" s="1248" t="str">
        <f t="shared" ref="M41" ca="1" si="3">IF(K41&gt;TODAY(),"SIN INICIAR",IF(O41=1,"TERMINADO",IF(K41&gt;0,"EN CURSO","")))</f>
        <v>TERMINADO</v>
      </c>
      <c r="N41" s="1248"/>
      <c r="O41" s="1249">
        <f t="shared" ref="O41" si="4">IFERROR(COUNTIF(P42:BK42,"E")/COUNTIF(P41:BK41,"P"),0)</f>
        <v>1</v>
      </c>
      <c r="P41" s="254"/>
      <c r="Q41" s="254"/>
      <c r="R41" s="254"/>
      <c r="S41" s="254"/>
      <c r="T41" s="136"/>
      <c r="U41" s="136"/>
      <c r="V41" s="136"/>
      <c r="W41" s="136"/>
      <c r="X41" s="254"/>
      <c r="Y41" s="254"/>
      <c r="Z41" s="254"/>
      <c r="AA41" s="254"/>
      <c r="AB41" s="136"/>
      <c r="AC41" s="136"/>
      <c r="AD41" s="136"/>
      <c r="AE41" s="136"/>
      <c r="AF41" s="254"/>
      <c r="AG41" s="254"/>
      <c r="AH41" s="254" t="s">
        <v>50</v>
      </c>
      <c r="AI41" s="254"/>
      <c r="AJ41" s="136"/>
      <c r="AK41" s="136"/>
      <c r="AL41" s="136"/>
      <c r="AM41" s="136"/>
      <c r="AN41" s="254"/>
      <c r="AO41" s="254"/>
      <c r="AP41" s="254"/>
      <c r="AQ41" s="254"/>
      <c r="AR41" s="136"/>
      <c r="AS41" s="136"/>
      <c r="AT41" s="136"/>
      <c r="AU41" s="136"/>
      <c r="AV41" s="254"/>
      <c r="AW41" s="254"/>
      <c r="AX41" s="254"/>
      <c r="AY41" s="254"/>
      <c r="AZ41" s="136"/>
      <c r="BA41" s="136"/>
      <c r="BB41" s="136"/>
      <c r="BC41" s="136"/>
      <c r="BD41" s="254"/>
      <c r="BE41" s="254"/>
      <c r="BF41" s="254"/>
      <c r="BG41" s="254"/>
      <c r="BH41" s="136"/>
      <c r="BI41" s="136"/>
      <c r="BJ41" s="136"/>
      <c r="BK41" s="136"/>
      <c r="BL41" s="50"/>
    </row>
    <row r="42" spans="2:92" s="51" customFormat="1" ht="57.75" customHeight="1">
      <c r="B42" s="50"/>
      <c r="C42" s="133"/>
      <c r="D42" s="1435"/>
      <c r="E42" s="1436"/>
      <c r="F42" s="1437"/>
      <c r="G42" s="1275"/>
      <c r="H42" s="1276"/>
      <c r="I42" s="1272"/>
      <c r="J42" s="1248"/>
      <c r="K42" s="1414"/>
      <c r="L42" s="1414"/>
      <c r="M42" s="1248"/>
      <c r="N42" s="1248"/>
      <c r="O42" s="1249"/>
      <c r="P42" s="53"/>
      <c r="Q42" s="53"/>
      <c r="R42" s="53"/>
      <c r="S42" s="53"/>
      <c r="T42" s="53"/>
      <c r="U42" s="53"/>
      <c r="V42" s="53"/>
      <c r="W42" s="53"/>
      <c r="X42" s="53"/>
      <c r="Y42" s="53"/>
      <c r="Z42" s="53"/>
      <c r="AA42" s="53"/>
      <c r="AB42" s="53"/>
      <c r="AC42" s="53"/>
      <c r="AD42" s="53"/>
      <c r="AE42" s="53"/>
      <c r="AF42" s="53"/>
      <c r="AG42" s="53"/>
      <c r="AH42" s="53" t="s">
        <v>51</v>
      </c>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0"/>
    </row>
    <row r="43" spans="2:92" s="51" customFormat="1" ht="25.5" customHeight="1">
      <c r="B43" s="50"/>
      <c r="C43" s="133"/>
      <c r="D43" s="1427" t="s">
        <v>25</v>
      </c>
      <c r="E43" s="1428"/>
      <c r="F43" s="1429"/>
      <c r="G43" s="1427" t="s">
        <v>26</v>
      </c>
      <c r="H43" s="1429"/>
      <c r="I43" s="1280" t="s">
        <v>27</v>
      </c>
      <c r="J43" s="1280" t="s">
        <v>902</v>
      </c>
      <c r="K43" s="1280" t="s">
        <v>29</v>
      </c>
      <c r="L43" s="1280"/>
      <c r="M43" s="1280" t="s">
        <v>30</v>
      </c>
      <c r="N43" s="1280"/>
      <c r="O43" s="1463" t="s">
        <v>911</v>
      </c>
      <c r="P43" s="1463" t="s">
        <v>912</v>
      </c>
      <c r="Q43" s="1463"/>
      <c r="R43" s="1463"/>
      <c r="S43" s="1463"/>
      <c r="T43" s="1463"/>
      <c r="U43" s="1463"/>
      <c r="V43" s="1463"/>
      <c r="W43" s="1463"/>
      <c r="X43" s="1463"/>
      <c r="Y43" s="1463"/>
      <c r="Z43" s="1463"/>
      <c r="AA43" s="1463"/>
      <c r="AB43" s="1463"/>
      <c r="AC43" s="1463"/>
      <c r="AD43" s="1463"/>
      <c r="AE43" s="1463"/>
      <c r="AF43" s="1463"/>
      <c r="AG43" s="1463"/>
      <c r="AH43" s="1463"/>
      <c r="AI43" s="1463"/>
      <c r="AJ43" s="1463"/>
      <c r="AK43" s="1463"/>
      <c r="AL43" s="1463"/>
      <c r="AM43" s="1463"/>
      <c r="AN43" s="1463"/>
      <c r="AO43" s="1463"/>
      <c r="AP43" s="1463"/>
      <c r="AQ43" s="1463"/>
      <c r="AR43" s="1463"/>
      <c r="AS43" s="1463"/>
      <c r="AT43" s="1463"/>
      <c r="AU43" s="1463"/>
      <c r="AV43" s="1463"/>
      <c r="AW43" s="1463"/>
      <c r="AX43" s="1463"/>
      <c r="AY43" s="1463"/>
      <c r="AZ43" s="1463"/>
      <c r="BA43" s="1463"/>
      <c r="BB43" s="1463"/>
      <c r="BC43" s="1463"/>
      <c r="BD43" s="1463"/>
      <c r="BE43" s="1463"/>
      <c r="BF43" s="1463"/>
      <c r="BG43" s="1463"/>
      <c r="BH43" s="1463"/>
      <c r="BI43" s="1463"/>
      <c r="BJ43" s="1463"/>
      <c r="BK43" s="1463"/>
      <c r="BL43" s="50"/>
    </row>
    <row r="44" spans="2:92" s="51" customFormat="1" ht="24" customHeight="1">
      <c r="B44" s="50"/>
      <c r="C44" s="133"/>
      <c r="D44" s="1430"/>
      <c r="E44" s="1431"/>
      <c r="F44" s="1432"/>
      <c r="G44" s="1430"/>
      <c r="H44" s="1432"/>
      <c r="I44" s="1280"/>
      <c r="J44" s="1280"/>
      <c r="K44" s="249" t="s">
        <v>45</v>
      </c>
      <c r="L44" s="249" t="s">
        <v>46</v>
      </c>
      <c r="M44" s="1280"/>
      <c r="N44" s="1280"/>
      <c r="O44" s="1463"/>
      <c r="P44" s="1463"/>
      <c r="Q44" s="1463"/>
      <c r="R44" s="1463"/>
      <c r="S44" s="1463"/>
      <c r="T44" s="1463"/>
      <c r="U44" s="1463"/>
      <c r="V44" s="1463"/>
      <c r="W44" s="1463"/>
      <c r="X44" s="1463"/>
      <c r="Y44" s="1463"/>
      <c r="Z44" s="1463"/>
      <c r="AA44" s="1463"/>
      <c r="AB44" s="1463"/>
      <c r="AC44" s="1463"/>
      <c r="AD44" s="1463"/>
      <c r="AE44" s="1463"/>
      <c r="AF44" s="1463"/>
      <c r="AG44" s="1463"/>
      <c r="AH44" s="1463"/>
      <c r="AI44" s="1463"/>
      <c r="AJ44" s="1463"/>
      <c r="AK44" s="1463"/>
      <c r="AL44" s="1463"/>
      <c r="AM44" s="1463"/>
      <c r="AN44" s="1463"/>
      <c r="AO44" s="1463"/>
      <c r="AP44" s="1463"/>
      <c r="AQ44" s="1463"/>
      <c r="AR44" s="1463"/>
      <c r="AS44" s="1463"/>
      <c r="AT44" s="1463"/>
      <c r="AU44" s="1463"/>
      <c r="AV44" s="1463"/>
      <c r="AW44" s="1463"/>
      <c r="AX44" s="1463"/>
      <c r="AY44" s="1463"/>
      <c r="AZ44" s="1463"/>
      <c r="BA44" s="1463"/>
      <c r="BB44" s="1463"/>
      <c r="BC44" s="1463"/>
      <c r="BD44" s="1463"/>
      <c r="BE44" s="1463"/>
      <c r="BF44" s="1463"/>
      <c r="BG44" s="1463"/>
      <c r="BH44" s="1463"/>
      <c r="BI44" s="1463"/>
      <c r="BJ44" s="1463"/>
      <c r="BK44" s="1463"/>
      <c r="BL44" s="50"/>
    </row>
    <row r="45" spans="2:92" s="51" customFormat="1" ht="42.75" customHeight="1">
      <c r="B45" s="50"/>
      <c r="C45" s="133"/>
      <c r="D45" s="1285" t="s">
        <v>1018</v>
      </c>
      <c r="E45" s="1433"/>
      <c r="F45" s="1434"/>
      <c r="G45" s="1273" t="s">
        <v>1727</v>
      </c>
      <c r="H45" s="1274"/>
      <c r="I45" s="1271" t="s">
        <v>54</v>
      </c>
      <c r="J45" s="1271" t="s">
        <v>1688</v>
      </c>
      <c r="K45" s="1413">
        <v>45474</v>
      </c>
      <c r="L45" s="1413">
        <v>45503</v>
      </c>
      <c r="M45" s="1273" t="str">
        <f t="shared" ref="M45" ca="1" si="5">IF(K45&gt;TODAY(),"SIN INICIAR",IF(O45=1,"TERMINADO",IF(K45&gt;0,"EN CURSO","")))</f>
        <v>EN CURSO</v>
      </c>
      <c r="N45" s="1274"/>
      <c r="O45" s="1325">
        <f t="shared" ref="O45" si="6">IFERROR(COUNTIF(P46:BK46,"E")/COUNTIF(P45:BK45,"P"),0)</f>
        <v>0</v>
      </c>
      <c r="P45" s="135"/>
      <c r="Q45" s="135"/>
      <c r="R45" s="135"/>
      <c r="S45" s="135"/>
      <c r="T45" s="136"/>
      <c r="U45" s="136"/>
      <c r="V45" s="136"/>
      <c r="W45" s="136"/>
      <c r="X45" s="135"/>
      <c r="Y45" s="135"/>
      <c r="Z45" s="135"/>
      <c r="AA45" s="135"/>
      <c r="AB45" s="136"/>
      <c r="AC45" s="136"/>
      <c r="AD45" s="136"/>
      <c r="AE45" s="136"/>
      <c r="AF45" s="135"/>
      <c r="AG45" s="135"/>
      <c r="AH45" s="135"/>
      <c r="AI45" s="135"/>
      <c r="AJ45" s="136"/>
      <c r="AK45" s="136"/>
      <c r="AL45" s="136" t="s">
        <v>50</v>
      </c>
      <c r="AM45" s="136"/>
      <c r="AN45" s="135"/>
      <c r="AO45" s="135"/>
      <c r="AP45" s="135"/>
      <c r="AQ45" s="135"/>
      <c r="AR45" s="136"/>
      <c r="AS45" s="136"/>
      <c r="AT45" s="136"/>
      <c r="AU45" s="136"/>
      <c r="AV45" s="135"/>
      <c r="AW45" s="135"/>
      <c r="AX45" s="135"/>
      <c r="AY45" s="135"/>
      <c r="AZ45" s="136"/>
      <c r="BA45" s="136"/>
      <c r="BB45" s="136"/>
      <c r="BC45" s="136"/>
      <c r="BD45" s="135"/>
      <c r="BE45" s="135"/>
      <c r="BF45" s="135"/>
      <c r="BG45" s="135"/>
      <c r="BH45" s="136"/>
      <c r="BI45" s="136"/>
      <c r="BJ45" s="136"/>
      <c r="BK45" s="136"/>
      <c r="BL45" s="50"/>
    </row>
    <row r="46" spans="2:92" s="51" customFormat="1" ht="46.5" customHeight="1">
      <c r="B46" s="50"/>
      <c r="C46" s="133"/>
      <c r="D46" s="1435"/>
      <c r="E46" s="1436"/>
      <c r="F46" s="1437"/>
      <c r="G46" s="1275"/>
      <c r="H46" s="1276"/>
      <c r="I46" s="1272"/>
      <c r="J46" s="1272"/>
      <c r="K46" s="1414"/>
      <c r="L46" s="1414"/>
      <c r="M46" s="1275"/>
      <c r="N46" s="1276"/>
      <c r="O46" s="1444"/>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0"/>
    </row>
    <row r="47" spans="2:92" s="51" customFormat="1" ht="39" customHeight="1">
      <c r="B47" s="50"/>
      <c r="C47" s="133"/>
      <c r="D47" s="1285" t="s">
        <v>1019</v>
      </c>
      <c r="E47" s="1433"/>
      <c r="F47" s="1434"/>
      <c r="G47" s="1273" t="s">
        <v>1020</v>
      </c>
      <c r="H47" s="1274"/>
      <c r="I47" s="1271" t="s">
        <v>65</v>
      </c>
      <c r="J47" s="1248" t="s">
        <v>981</v>
      </c>
      <c r="K47" s="1413">
        <v>45444</v>
      </c>
      <c r="L47" s="1413">
        <v>45473</v>
      </c>
      <c r="M47" s="1248" t="str">
        <f t="shared" ref="M47" ca="1" si="7">IF(K47&gt;TODAY(),"SIN INICIAR",IF(O47=1,"TERMINADO",IF(K47&gt;0,"EN CURSO","")))</f>
        <v>EN CURSO</v>
      </c>
      <c r="N47" s="1248"/>
      <c r="O47" s="1249">
        <f t="shared" ref="O47" si="8">IFERROR(COUNTIF(P48:BK48,"E")/COUNTIF(P47:BK47,"P"),0)</f>
        <v>0</v>
      </c>
      <c r="P47" s="135"/>
      <c r="Q47" s="135"/>
      <c r="R47" s="135"/>
      <c r="S47" s="135"/>
      <c r="T47" s="136"/>
      <c r="U47" s="136"/>
      <c r="V47" s="136"/>
      <c r="W47" s="136"/>
      <c r="X47" s="135"/>
      <c r="Y47" s="135"/>
      <c r="Z47" s="135"/>
      <c r="AA47" s="135"/>
      <c r="AB47" s="136"/>
      <c r="AC47" s="136"/>
      <c r="AD47" s="136"/>
      <c r="AE47" s="136"/>
      <c r="AF47" s="135"/>
      <c r="AG47" s="135"/>
      <c r="AH47" s="135"/>
      <c r="AI47" s="135"/>
      <c r="AJ47" s="136"/>
      <c r="AK47" s="136"/>
      <c r="AL47" s="136" t="s">
        <v>50</v>
      </c>
      <c r="AM47" s="136"/>
      <c r="AN47" s="135"/>
      <c r="AO47" s="135"/>
      <c r="AP47" s="135"/>
      <c r="AQ47" s="135"/>
      <c r="AR47" s="136"/>
      <c r="AS47" s="136"/>
      <c r="AT47" s="136"/>
      <c r="AU47" s="136"/>
      <c r="AV47" s="135"/>
      <c r="AW47" s="135"/>
      <c r="AX47" s="135"/>
      <c r="AY47" s="135"/>
      <c r="AZ47" s="136"/>
      <c r="BA47" s="136"/>
      <c r="BB47" s="136"/>
      <c r="BC47" s="136"/>
      <c r="BD47" s="135"/>
      <c r="BE47" s="135"/>
      <c r="BF47" s="135"/>
      <c r="BG47" s="135"/>
      <c r="BH47" s="136"/>
      <c r="BI47" s="136"/>
      <c r="BJ47" s="136"/>
      <c r="BK47" s="136"/>
      <c r="BL47" s="50"/>
    </row>
    <row r="48" spans="2:92" s="51" customFormat="1" ht="39" customHeight="1">
      <c r="B48" s="50"/>
      <c r="C48" s="133"/>
      <c r="D48" s="1435"/>
      <c r="E48" s="1436"/>
      <c r="F48" s="1437"/>
      <c r="G48" s="1275"/>
      <c r="H48" s="1276"/>
      <c r="I48" s="1272"/>
      <c r="J48" s="1248"/>
      <c r="K48" s="1414"/>
      <c r="L48" s="1414"/>
      <c r="M48" s="1248"/>
      <c r="N48" s="1248"/>
      <c r="O48" s="1249"/>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0"/>
    </row>
    <row r="49" spans="2:64" s="51" customFormat="1" ht="46.5" customHeight="1">
      <c r="B49" s="50"/>
      <c r="C49" s="133"/>
      <c r="D49" s="1285" t="s">
        <v>1021</v>
      </c>
      <c r="E49" s="1433"/>
      <c r="F49" s="1434"/>
      <c r="G49" s="1273" t="s">
        <v>1020</v>
      </c>
      <c r="H49" s="1274"/>
      <c r="I49" s="1271" t="s">
        <v>48</v>
      </c>
      <c r="J49" s="1248" t="s">
        <v>981</v>
      </c>
      <c r="K49" s="1247">
        <v>45505</v>
      </c>
      <c r="L49" s="1247">
        <v>45534</v>
      </c>
      <c r="M49" s="1248" t="str">
        <f t="shared" ref="M49" ca="1" si="9">IF(K49&gt;TODAY(),"SIN INICIAR",IF(O49=1,"TERMINADO",IF(K49&gt;0,"EN CURSO","")))</f>
        <v>SIN INICIAR</v>
      </c>
      <c r="N49" s="1248"/>
      <c r="O49" s="1249">
        <f t="shared" ref="O49" si="10">IFERROR(COUNTIF(P50:BK50,"E")/COUNTIF(P49:BK49,"P"),0)</f>
        <v>0</v>
      </c>
      <c r="P49" s="135"/>
      <c r="Q49" s="135"/>
      <c r="R49" s="135"/>
      <c r="S49" s="135"/>
      <c r="T49" s="136"/>
      <c r="U49" s="136"/>
      <c r="V49" s="136"/>
      <c r="W49" s="136"/>
      <c r="X49" s="135"/>
      <c r="Y49" s="135"/>
      <c r="Z49" s="135"/>
      <c r="AA49" s="135"/>
      <c r="AB49" s="136"/>
      <c r="AC49" s="136"/>
      <c r="AD49" s="136"/>
      <c r="AE49" s="136"/>
      <c r="AF49" s="135"/>
      <c r="AG49" s="135"/>
      <c r="AH49" s="135"/>
      <c r="AI49" s="135"/>
      <c r="AJ49" s="136"/>
      <c r="AK49" s="136"/>
      <c r="AL49" s="136"/>
      <c r="AM49" s="136"/>
      <c r="AN49" s="135"/>
      <c r="AO49" s="135"/>
      <c r="AP49" s="135"/>
      <c r="AQ49" s="135"/>
      <c r="AR49" s="136"/>
      <c r="AS49" s="136"/>
      <c r="AT49" s="136" t="s">
        <v>50</v>
      </c>
      <c r="AU49" s="136"/>
      <c r="AV49" s="135"/>
      <c r="AW49" s="135"/>
      <c r="AX49" s="135"/>
      <c r="AY49" s="135"/>
      <c r="AZ49" s="136"/>
      <c r="BA49" s="136"/>
      <c r="BB49" s="136"/>
      <c r="BC49" s="136"/>
      <c r="BD49" s="135"/>
      <c r="BE49" s="135"/>
      <c r="BF49" s="135"/>
      <c r="BG49" s="135"/>
      <c r="BH49" s="136"/>
      <c r="BI49" s="136"/>
      <c r="BJ49" s="136"/>
      <c r="BK49" s="136"/>
      <c r="BL49" s="50"/>
    </row>
    <row r="50" spans="2:64" s="51" customFormat="1" ht="46.5" customHeight="1">
      <c r="B50" s="50"/>
      <c r="C50" s="133"/>
      <c r="D50" s="1435"/>
      <c r="E50" s="1436"/>
      <c r="F50" s="1437"/>
      <c r="G50" s="1275"/>
      <c r="H50" s="1276"/>
      <c r="I50" s="1272"/>
      <c r="J50" s="1248"/>
      <c r="K50" s="1248"/>
      <c r="L50" s="1248"/>
      <c r="M50" s="1248"/>
      <c r="N50" s="1248"/>
      <c r="O50" s="1249"/>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0"/>
    </row>
    <row r="51" spans="2:64" s="51" customFormat="1" ht="37.5" customHeight="1">
      <c r="B51" s="50"/>
      <c r="C51" s="133"/>
      <c r="D51" s="1617" t="s">
        <v>1022</v>
      </c>
      <c r="E51" s="1618"/>
      <c r="F51" s="1618"/>
      <c r="G51" s="1452" t="s">
        <v>1729</v>
      </c>
      <c r="H51" s="1452"/>
      <c r="I51" s="1274" t="s">
        <v>927</v>
      </c>
      <c r="J51" s="1248" t="s">
        <v>908</v>
      </c>
      <c r="K51" s="1247">
        <v>45473</v>
      </c>
      <c r="L51" s="1247">
        <v>45657</v>
      </c>
      <c r="M51" s="1248" t="str">
        <f t="shared" ref="M51" ca="1" si="11">IF(K51&gt;TODAY(),"SIN INICIAR",IF(O51=1,"TERMINADO",IF(K51&gt;0,"EN CURSO","")))</f>
        <v>EN CURSO</v>
      </c>
      <c r="N51" s="1248"/>
      <c r="O51" s="1249">
        <f t="shared" ref="O51" si="12">IFERROR(COUNTIF(P52:BK52,"E")/COUNTIF(P51:BK51,"P"),0)</f>
        <v>0</v>
      </c>
      <c r="P51" s="135"/>
      <c r="Q51" s="135"/>
      <c r="R51" s="135"/>
      <c r="S51" s="135"/>
      <c r="T51" s="136"/>
      <c r="U51" s="136"/>
      <c r="V51" s="136"/>
      <c r="W51" s="136"/>
      <c r="X51" s="135"/>
      <c r="Y51" s="135"/>
      <c r="Z51" s="135"/>
      <c r="AA51" s="135"/>
      <c r="AB51" s="136"/>
      <c r="AC51" s="136"/>
      <c r="AD51" s="136"/>
      <c r="AE51" s="136"/>
      <c r="AF51" s="135"/>
      <c r="AG51" s="135"/>
      <c r="AH51" s="135"/>
      <c r="AI51" s="135"/>
      <c r="AJ51" s="136"/>
      <c r="AK51" s="136"/>
      <c r="AL51" s="136"/>
      <c r="AM51" s="136" t="s">
        <v>50</v>
      </c>
      <c r="AN51" s="135"/>
      <c r="AO51" s="135"/>
      <c r="AP51" s="135"/>
      <c r="AQ51" s="135" t="s">
        <v>50</v>
      </c>
      <c r="AR51" s="136"/>
      <c r="AS51" s="136"/>
      <c r="AT51" s="136"/>
      <c r="AU51" s="136" t="s">
        <v>50</v>
      </c>
      <c r="AV51" s="135"/>
      <c r="AW51" s="135"/>
      <c r="AX51" s="135"/>
      <c r="AY51" s="135" t="s">
        <v>50</v>
      </c>
      <c r="AZ51" s="136"/>
      <c r="BA51" s="136"/>
      <c r="BB51" s="136"/>
      <c r="BC51" s="136" t="s">
        <v>50</v>
      </c>
      <c r="BD51" s="135"/>
      <c r="BE51" s="135"/>
      <c r="BF51" s="135"/>
      <c r="BG51" s="135" t="s">
        <v>50</v>
      </c>
      <c r="BH51" s="136"/>
      <c r="BI51" s="136"/>
      <c r="BJ51" s="136"/>
      <c r="BK51" s="136" t="s">
        <v>50</v>
      </c>
      <c r="BL51" s="50"/>
    </row>
    <row r="52" spans="2:64" s="51" customFormat="1" ht="37.5" customHeight="1">
      <c r="B52" s="50"/>
      <c r="C52" s="133"/>
      <c r="D52" s="1619"/>
      <c r="E52" s="1620"/>
      <c r="F52" s="1620"/>
      <c r="G52" s="1621"/>
      <c r="H52" s="1621"/>
      <c r="I52" s="1276"/>
      <c r="J52" s="1248"/>
      <c r="K52" s="1248"/>
      <c r="L52" s="1248"/>
      <c r="M52" s="1248"/>
      <c r="N52" s="1248"/>
      <c r="O52" s="1249"/>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0"/>
    </row>
    <row r="53" spans="2:64" s="51" customFormat="1" ht="25.5" customHeight="1">
      <c r="B53" s="50"/>
      <c r="C53" s="133"/>
      <c r="D53" s="1427" t="s">
        <v>25</v>
      </c>
      <c r="E53" s="1428"/>
      <c r="F53" s="1429"/>
      <c r="G53" s="1427" t="s">
        <v>26</v>
      </c>
      <c r="H53" s="1429"/>
      <c r="I53" s="1280" t="s">
        <v>27</v>
      </c>
      <c r="J53" s="1280" t="s">
        <v>902</v>
      </c>
      <c r="K53" s="1280" t="s">
        <v>29</v>
      </c>
      <c r="L53" s="1280"/>
      <c r="M53" s="1280" t="s">
        <v>30</v>
      </c>
      <c r="N53" s="1280"/>
      <c r="O53" s="1463" t="s">
        <v>929</v>
      </c>
      <c r="P53" s="1463" t="s">
        <v>912</v>
      </c>
      <c r="Q53" s="1463"/>
      <c r="R53" s="1463"/>
      <c r="S53" s="1463"/>
      <c r="T53" s="1463"/>
      <c r="U53" s="1463"/>
      <c r="V53" s="1463"/>
      <c r="W53" s="1463"/>
      <c r="X53" s="1463"/>
      <c r="Y53" s="1463"/>
      <c r="Z53" s="1463"/>
      <c r="AA53" s="1463"/>
      <c r="AB53" s="1463"/>
      <c r="AC53" s="1463"/>
      <c r="AD53" s="1463"/>
      <c r="AE53" s="1463"/>
      <c r="AF53" s="1463"/>
      <c r="AG53" s="1463"/>
      <c r="AH53" s="1463"/>
      <c r="AI53" s="1463"/>
      <c r="AJ53" s="1463"/>
      <c r="AK53" s="1463"/>
      <c r="AL53" s="1463"/>
      <c r="AM53" s="1463"/>
      <c r="AN53" s="1463"/>
      <c r="AO53" s="1463"/>
      <c r="AP53" s="1463"/>
      <c r="AQ53" s="1463"/>
      <c r="AR53" s="1463"/>
      <c r="AS53" s="1463"/>
      <c r="AT53" s="1463"/>
      <c r="AU53" s="1463"/>
      <c r="AV53" s="1463"/>
      <c r="AW53" s="1463"/>
      <c r="AX53" s="1463"/>
      <c r="AY53" s="1463"/>
      <c r="AZ53" s="1463"/>
      <c r="BA53" s="1463"/>
      <c r="BB53" s="1463"/>
      <c r="BC53" s="1463"/>
      <c r="BD53" s="1463"/>
      <c r="BE53" s="1463"/>
      <c r="BF53" s="1463"/>
      <c r="BG53" s="1463"/>
      <c r="BH53" s="1463"/>
      <c r="BI53" s="1463"/>
      <c r="BJ53" s="1463"/>
      <c r="BK53" s="1463"/>
      <c r="BL53" s="50"/>
    </row>
    <row r="54" spans="2:64" s="51" customFormat="1" ht="24" customHeight="1">
      <c r="B54" s="50"/>
      <c r="C54" s="133"/>
      <c r="D54" s="1430"/>
      <c r="E54" s="1431"/>
      <c r="F54" s="1432"/>
      <c r="G54" s="1442"/>
      <c r="H54" s="1443"/>
      <c r="I54" s="1280"/>
      <c r="J54" s="1280"/>
      <c r="K54" s="249" t="s">
        <v>45</v>
      </c>
      <c r="L54" s="249" t="s">
        <v>46</v>
      </c>
      <c r="M54" s="1280"/>
      <c r="N54" s="1280"/>
      <c r="O54" s="1463"/>
      <c r="P54" s="1463"/>
      <c r="Q54" s="1463"/>
      <c r="R54" s="1463"/>
      <c r="S54" s="1463"/>
      <c r="T54" s="1463"/>
      <c r="U54" s="1463"/>
      <c r="V54" s="1463"/>
      <c r="W54" s="1463"/>
      <c r="X54" s="1463"/>
      <c r="Y54" s="1463"/>
      <c r="Z54" s="1463"/>
      <c r="AA54" s="1463"/>
      <c r="AB54" s="1463"/>
      <c r="AC54" s="1463"/>
      <c r="AD54" s="1463"/>
      <c r="AE54" s="1463"/>
      <c r="AF54" s="1463"/>
      <c r="AG54" s="1463"/>
      <c r="AH54" s="1463"/>
      <c r="AI54" s="1463"/>
      <c r="AJ54" s="1463"/>
      <c r="AK54" s="1463"/>
      <c r="AL54" s="1463"/>
      <c r="AM54" s="1463"/>
      <c r="AN54" s="1463"/>
      <c r="AO54" s="1463"/>
      <c r="AP54" s="1463"/>
      <c r="AQ54" s="1463"/>
      <c r="AR54" s="1463"/>
      <c r="AS54" s="1463"/>
      <c r="AT54" s="1463"/>
      <c r="AU54" s="1463"/>
      <c r="AV54" s="1463"/>
      <c r="AW54" s="1463"/>
      <c r="AX54" s="1463"/>
      <c r="AY54" s="1463"/>
      <c r="AZ54" s="1463"/>
      <c r="BA54" s="1463"/>
      <c r="BB54" s="1463"/>
      <c r="BC54" s="1463"/>
      <c r="BD54" s="1463"/>
      <c r="BE54" s="1463"/>
      <c r="BF54" s="1463"/>
      <c r="BG54" s="1463"/>
      <c r="BH54" s="1463"/>
      <c r="BI54" s="1463"/>
      <c r="BJ54" s="1463"/>
      <c r="BK54" s="1463"/>
      <c r="BL54" s="50"/>
    </row>
    <row r="55" spans="2:64" s="51" customFormat="1" ht="37.5" customHeight="1">
      <c r="B55" s="50"/>
      <c r="C55" s="133"/>
      <c r="D55" s="1285" t="s">
        <v>930</v>
      </c>
      <c r="E55" s="1433"/>
      <c r="F55" s="1433"/>
      <c r="G55" s="1273" t="s">
        <v>1727</v>
      </c>
      <c r="H55" s="1274"/>
      <c r="I55" s="1274" t="s">
        <v>927</v>
      </c>
      <c r="J55" s="1248" t="s">
        <v>908</v>
      </c>
      <c r="K55" s="1247">
        <v>45444</v>
      </c>
      <c r="L55" s="1247">
        <v>45657</v>
      </c>
      <c r="M55" s="1248" t="str">
        <f t="shared" ref="M55" ca="1" si="13">IF(K55&gt;TODAY(),"SIN INICIAR",IF(O55=1,"TERMINADO",IF(K55&gt;0,"EN CURSO","")))</f>
        <v>EN CURSO</v>
      </c>
      <c r="N55" s="1248"/>
      <c r="O55" s="1249">
        <f t="shared" ref="O55:O65" si="14">IFERROR(COUNTIF(P56:BK56,"E")/COUNTIF(P55:BK55,"P"),0)</f>
        <v>0</v>
      </c>
      <c r="P55" s="135"/>
      <c r="Q55" s="135"/>
      <c r="R55" s="135"/>
      <c r="S55" s="135"/>
      <c r="T55" s="136"/>
      <c r="U55" s="136"/>
      <c r="V55" s="136"/>
      <c r="W55" s="136"/>
      <c r="X55" s="135"/>
      <c r="Y55" s="135"/>
      <c r="Z55" s="135"/>
      <c r="AA55" s="135"/>
      <c r="AB55" s="136"/>
      <c r="AC55" s="136"/>
      <c r="AD55" s="136"/>
      <c r="AE55" s="136"/>
      <c r="AF55" s="135"/>
      <c r="AG55" s="135"/>
      <c r="AH55" s="135"/>
      <c r="AI55" s="135"/>
      <c r="AJ55" s="136"/>
      <c r="AK55" s="136"/>
      <c r="AL55" s="136"/>
      <c r="AM55" s="136" t="s">
        <v>50</v>
      </c>
      <c r="AN55" s="135"/>
      <c r="AO55" s="135"/>
      <c r="AP55" s="135"/>
      <c r="AQ55" s="135" t="s">
        <v>50</v>
      </c>
      <c r="AR55" s="136"/>
      <c r="AS55" s="136"/>
      <c r="AT55" s="136"/>
      <c r="AU55" s="136" t="s">
        <v>50</v>
      </c>
      <c r="AV55" s="135"/>
      <c r="AW55" s="135"/>
      <c r="AX55" s="135"/>
      <c r="AY55" s="135" t="s">
        <v>50</v>
      </c>
      <c r="AZ55" s="136"/>
      <c r="BA55" s="136"/>
      <c r="BB55" s="136"/>
      <c r="BC55" s="136" t="s">
        <v>50</v>
      </c>
      <c r="BD55" s="135"/>
      <c r="BE55" s="135"/>
      <c r="BF55" s="135"/>
      <c r="BG55" s="135" t="s">
        <v>50</v>
      </c>
      <c r="BH55" s="136"/>
      <c r="BI55" s="136"/>
      <c r="BJ55" s="136"/>
      <c r="BK55" s="136" t="s">
        <v>50</v>
      </c>
      <c r="BL55" s="50"/>
    </row>
    <row r="56" spans="2:64" s="51" customFormat="1" ht="37.5" customHeight="1">
      <c r="B56" s="50"/>
      <c r="C56" s="133"/>
      <c r="D56" s="1435"/>
      <c r="E56" s="1436"/>
      <c r="F56" s="1436"/>
      <c r="G56" s="1275"/>
      <c r="H56" s="1276"/>
      <c r="I56" s="1276"/>
      <c r="J56" s="1248"/>
      <c r="K56" s="1248"/>
      <c r="L56" s="1248"/>
      <c r="M56" s="1248"/>
      <c r="N56" s="1248"/>
      <c r="O56" s="1249"/>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0"/>
    </row>
    <row r="57" spans="2:64" s="51" customFormat="1" ht="42" customHeight="1">
      <c r="B57" s="50"/>
      <c r="C57" s="133"/>
      <c r="D57" s="1285" t="s">
        <v>932</v>
      </c>
      <c r="E57" s="1433"/>
      <c r="F57" s="1434"/>
      <c r="G57" s="1273" t="s">
        <v>1727</v>
      </c>
      <c r="H57" s="1274"/>
      <c r="I57" s="1271" t="s">
        <v>927</v>
      </c>
      <c r="J57" s="1248" t="s">
        <v>908</v>
      </c>
      <c r="K57" s="1247">
        <v>45444</v>
      </c>
      <c r="L57" s="1247">
        <v>45657</v>
      </c>
      <c r="M57" s="1248" t="str">
        <f t="shared" ref="M57" ca="1" si="15">IF(K57&gt;TODAY(),"SIN INICIAR",IF(O57=1,"TERMINADO",IF(K57&gt;0,"EN CURSO","")))</f>
        <v>EN CURSO</v>
      </c>
      <c r="N57" s="1248"/>
      <c r="O57" s="1249">
        <f t="shared" ref="O57" si="16">IFERROR(COUNTIF(P58:BK58,"E")/COUNTIF(P57:BK57,"P"),0)</f>
        <v>0</v>
      </c>
      <c r="P57" s="135"/>
      <c r="Q57" s="135"/>
      <c r="R57" s="135"/>
      <c r="S57" s="135"/>
      <c r="T57" s="136"/>
      <c r="U57" s="136"/>
      <c r="V57" s="136"/>
      <c r="W57" s="136"/>
      <c r="X57" s="135"/>
      <c r="Y57" s="135"/>
      <c r="Z57" s="135"/>
      <c r="AA57" s="135"/>
      <c r="AB57" s="136"/>
      <c r="AC57" s="136"/>
      <c r="AD57" s="136"/>
      <c r="AE57" s="136"/>
      <c r="AF57" s="135"/>
      <c r="AG57" s="135"/>
      <c r="AH57" s="135"/>
      <c r="AI57" s="135"/>
      <c r="AJ57" s="136"/>
      <c r="AK57" s="136"/>
      <c r="AL57" s="136"/>
      <c r="AM57" s="136" t="s">
        <v>50</v>
      </c>
      <c r="AN57" s="135"/>
      <c r="AO57" s="135"/>
      <c r="AP57" s="135"/>
      <c r="AQ57" s="135" t="s">
        <v>50</v>
      </c>
      <c r="AR57" s="136"/>
      <c r="AS57" s="136"/>
      <c r="AT57" s="136"/>
      <c r="AU57" s="136" t="s">
        <v>50</v>
      </c>
      <c r="AV57" s="135"/>
      <c r="AW57" s="135"/>
      <c r="AX57" s="135"/>
      <c r="AY57" s="135" t="s">
        <v>50</v>
      </c>
      <c r="AZ57" s="136"/>
      <c r="BA57" s="136"/>
      <c r="BB57" s="136"/>
      <c r="BC57" s="136" t="s">
        <v>50</v>
      </c>
      <c r="BD57" s="135"/>
      <c r="BE57" s="135"/>
      <c r="BF57" s="135"/>
      <c r="BG57" s="135" t="s">
        <v>50</v>
      </c>
      <c r="BH57" s="136"/>
      <c r="BI57" s="136"/>
      <c r="BJ57" s="136"/>
      <c r="BK57" s="136" t="s">
        <v>50</v>
      </c>
      <c r="BL57" s="50"/>
    </row>
    <row r="58" spans="2:64" s="51" customFormat="1" ht="42" customHeight="1">
      <c r="B58" s="50"/>
      <c r="C58" s="133"/>
      <c r="D58" s="1435"/>
      <c r="E58" s="1436"/>
      <c r="F58" s="1437"/>
      <c r="G58" s="1275"/>
      <c r="H58" s="1276"/>
      <c r="I58" s="1272"/>
      <c r="J58" s="1248"/>
      <c r="K58" s="1248"/>
      <c r="L58" s="1248"/>
      <c r="M58" s="1248"/>
      <c r="N58" s="1248"/>
      <c r="O58" s="1249"/>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0"/>
    </row>
    <row r="59" spans="2:64" s="51" customFormat="1" ht="45" customHeight="1">
      <c r="B59" s="50"/>
      <c r="C59" s="133"/>
      <c r="D59" s="1285" t="s">
        <v>933</v>
      </c>
      <c r="E59" s="1433"/>
      <c r="F59" s="1434"/>
      <c r="G59" s="1455" t="s">
        <v>907</v>
      </c>
      <c r="H59" s="1456"/>
      <c r="I59" s="1271" t="s">
        <v>927</v>
      </c>
      <c r="J59" s="1248" t="s">
        <v>908</v>
      </c>
      <c r="K59" s="1247">
        <v>45444</v>
      </c>
      <c r="L59" s="1247">
        <v>45657</v>
      </c>
      <c r="M59" s="1248" t="str">
        <f t="shared" ref="M59" ca="1" si="17">IF(K59&gt;TODAY(),"SIN INICIAR",IF(O59=1,"TERMINADO",IF(K59&gt;0,"EN CURSO","")))</f>
        <v>EN CURSO</v>
      </c>
      <c r="N59" s="1248"/>
      <c r="O59" s="1249">
        <f t="shared" ref="O59" si="18">IFERROR(COUNTIF(P60:BK60,"E")/COUNTIF(P59:BK59,"P"),0)</f>
        <v>0</v>
      </c>
      <c r="P59" s="135"/>
      <c r="Q59" s="135"/>
      <c r="R59" s="135"/>
      <c r="S59" s="135"/>
      <c r="T59" s="136"/>
      <c r="U59" s="136"/>
      <c r="V59" s="136"/>
      <c r="W59" s="136"/>
      <c r="X59" s="135"/>
      <c r="Y59" s="135"/>
      <c r="Z59" s="135"/>
      <c r="AA59" s="135"/>
      <c r="AB59" s="136"/>
      <c r="AC59" s="136"/>
      <c r="AD59" s="136"/>
      <c r="AE59" s="136"/>
      <c r="AF59" s="135"/>
      <c r="AG59" s="135"/>
      <c r="AH59" s="135"/>
      <c r="AI59" s="135"/>
      <c r="AJ59" s="136"/>
      <c r="AK59" s="136"/>
      <c r="AL59" s="136"/>
      <c r="AM59" s="136" t="s">
        <v>50</v>
      </c>
      <c r="AN59" s="135"/>
      <c r="AO59" s="135"/>
      <c r="AP59" s="135"/>
      <c r="AQ59" s="135" t="s">
        <v>50</v>
      </c>
      <c r="AR59" s="136"/>
      <c r="AS59" s="136"/>
      <c r="AT59" s="136"/>
      <c r="AU59" s="136" t="s">
        <v>50</v>
      </c>
      <c r="AV59" s="135"/>
      <c r="AW59" s="135"/>
      <c r="AX59" s="135"/>
      <c r="AY59" s="135" t="s">
        <v>50</v>
      </c>
      <c r="AZ59" s="136"/>
      <c r="BA59" s="136"/>
      <c r="BB59" s="136"/>
      <c r="BC59" s="136" t="s">
        <v>50</v>
      </c>
      <c r="BD59" s="135"/>
      <c r="BE59" s="135"/>
      <c r="BF59" s="135"/>
      <c r="BG59" s="135" t="s">
        <v>50</v>
      </c>
      <c r="BH59" s="136"/>
      <c r="BI59" s="136"/>
      <c r="BJ59" s="136"/>
      <c r="BK59" s="136" t="s">
        <v>50</v>
      </c>
      <c r="BL59" s="50"/>
    </row>
    <row r="60" spans="2:64" s="51" customFormat="1" ht="45" customHeight="1">
      <c r="B60" s="50"/>
      <c r="C60" s="133"/>
      <c r="D60" s="1435"/>
      <c r="E60" s="1436"/>
      <c r="F60" s="1437"/>
      <c r="G60" s="1615"/>
      <c r="H60" s="1616"/>
      <c r="I60" s="1272"/>
      <c r="J60" s="1248"/>
      <c r="K60" s="1248"/>
      <c r="L60" s="1248"/>
      <c r="M60" s="1248"/>
      <c r="N60" s="1248"/>
      <c r="O60" s="1249"/>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0"/>
    </row>
    <row r="61" spans="2:64" s="51" customFormat="1" ht="25.5" customHeight="1">
      <c r="B61" s="50"/>
      <c r="C61" s="133"/>
      <c r="D61" s="1427" t="s">
        <v>25</v>
      </c>
      <c r="E61" s="1428"/>
      <c r="F61" s="1429"/>
      <c r="G61" s="1427" t="s">
        <v>26</v>
      </c>
      <c r="H61" s="1429"/>
      <c r="I61" s="1280" t="s">
        <v>27</v>
      </c>
      <c r="J61" s="1280" t="s">
        <v>902</v>
      </c>
      <c r="K61" s="1280" t="s">
        <v>29</v>
      </c>
      <c r="L61" s="1280"/>
      <c r="M61" s="1280" t="s">
        <v>30</v>
      </c>
      <c r="N61" s="1280"/>
      <c r="O61" s="1463" t="s">
        <v>935</v>
      </c>
      <c r="P61" s="1463" t="s">
        <v>912</v>
      </c>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463"/>
      <c r="AM61" s="1463"/>
      <c r="AN61" s="1463"/>
      <c r="AO61" s="1463"/>
      <c r="AP61" s="1463"/>
      <c r="AQ61" s="1463"/>
      <c r="AR61" s="1463"/>
      <c r="AS61" s="1463"/>
      <c r="AT61" s="1463"/>
      <c r="AU61" s="1463"/>
      <c r="AV61" s="1463"/>
      <c r="AW61" s="1463"/>
      <c r="AX61" s="1463"/>
      <c r="AY61" s="1463"/>
      <c r="AZ61" s="1463"/>
      <c r="BA61" s="1463"/>
      <c r="BB61" s="1463"/>
      <c r="BC61" s="1463"/>
      <c r="BD61" s="1463"/>
      <c r="BE61" s="1463"/>
      <c r="BF61" s="1463"/>
      <c r="BG61" s="1463"/>
      <c r="BH61" s="1463"/>
      <c r="BI61" s="1463"/>
      <c r="BJ61" s="1463"/>
      <c r="BK61" s="1463"/>
      <c r="BL61" s="50"/>
    </row>
    <row r="62" spans="2:64" s="51" customFormat="1" ht="24" customHeight="1">
      <c r="B62" s="50"/>
      <c r="C62" s="133"/>
      <c r="D62" s="1430"/>
      <c r="E62" s="1431"/>
      <c r="F62" s="1432"/>
      <c r="G62" s="1430"/>
      <c r="H62" s="1432"/>
      <c r="I62" s="1280"/>
      <c r="J62" s="1280"/>
      <c r="K62" s="249" t="s">
        <v>45</v>
      </c>
      <c r="L62" s="249" t="s">
        <v>46</v>
      </c>
      <c r="M62" s="1280"/>
      <c r="N62" s="1280"/>
      <c r="O62" s="1463"/>
      <c r="P62" s="1463"/>
      <c r="Q62" s="1463"/>
      <c r="R62" s="1463"/>
      <c r="S62" s="1463"/>
      <c r="T62" s="1463"/>
      <c r="U62" s="1463"/>
      <c r="V62" s="1463"/>
      <c r="W62" s="1463"/>
      <c r="X62" s="1463"/>
      <c r="Y62" s="1463"/>
      <c r="Z62" s="1463"/>
      <c r="AA62" s="1463"/>
      <c r="AB62" s="1463"/>
      <c r="AC62" s="1463"/>
      <c r="AD62" s="1463"/>
      <c r="AE62" s="1463"/>
      <c r="AF62" s="1463"/>
      <c r="AG62" s="1463"/>
      <c r="AH62" s="1463"/>
      <c r="AI62" s="1463"/>
      <c r="AJ62" s="1463"/>
      <c r="AK62" s="1463"/>
      <c r="AL62" s="1463"/>
      <c r="AM62" s="1463"/>
      <c r="AN62" s="1463"/>
      <c r="AO62" s="1463"/>
      <c r="AP62" s="1463"/>
      <c r="AQ62" s="1463"/>
      <c r="AR62" s="1463"/>
      <c r="AS62" s="1463"/>
      <c r="AT62" s="1463"/>
      <c r="AU62" s="1463"/>
      <c r="AV62" s="1463"/>
      <c r="AW62" s="1463"/>
      <c r="AX62" s="1463"/>
      <c r="AY62" s="1463"/>
      <c r="AZ62" s="1463"/>
      <c r="BA62" s="1463"/>
      <c r="BB62" s="1463"/>
      <c r="BC62" s="1463"/>
      <c r="BD62" s="1463"/>
      <c r="BE62" s="1463"/>
      <c r="BF62" s="1463"/>
      <c r="BG62" s="1463"/>
      <c r="BH62" s="1463"/>
      <c r="BI62" s="1463"/>
      <c r="BJ62" s="1463"/>
      <c r="BK62" s="1463"/>
      <c r="BL62" s="50"/>
    </row>
    <row r="63" spans="2:64" s="51" customFormat="1" ht="33" customHeight="1">
      <c r="B63" s="50"/>
      <c r="C63" s="133"/>
      <c r="D63" s="1285" t="s">
        <v>930</v>
      </c>
      <c r="E63" s="1433"/>
      <c r="F63" s="1434"/>
      <c r="G63" s="1273" t="s">
        <v>936</v>
      </c>
      <c r="H63" s="1274"/>
      <c r="I63" s="1271" t="s">
        <v>54</v>
      </c>
      <c r="J63" s="1248" t="s">
        <v>908</v>
      </c>
      <c r="K63" s="1247">
        <v>45627</v>
      </c>
      <c r="L63" s="1247">
        <v>45657</v>
      </c>
      <c r="M63" s="1248" t="str">
        <f t="shared" ref="M63" ca="1" si="19">IF(K63&gt;TODAY(),"SIN INICIAR",IF(O63=1,"TERMINADO",IF(K63&gt;0,"EN CURSO","")))</f>
        <v>SIN INICIAR</v>
      </c>
      <c r="N63" s="1248"/>
      <c r="O63" s="1249">
        <f t="shared" si="14"/>
        <v>0</v>
      </c>
      <c r="P63" s="137"/>
      <c r="Q63" s="137"/>
      <c r="R63" s="137"/>
      <c r="S63" s="137"/>
      <c r="T63" s="138"/>
      <c r="U63" s="138"/>
      <c r="V63" s="138"/>
      <c r="W63" s="138"/>
      <c r="X63" s="137"/>
      <c r="Y63" s="137"/>
      <c r="Z63" s="137"/>
      <c r="AA63" s="137"/>
      <c r="AB63" s="138"/>
      <c r="AC63" s="138"/>
      <c r="AD63" s="138"/>
      <c r="AE63" s="138"/>
      <c r="AF63" s="137"/>
      <c r="AG63" s="137"/>
      <c r="AH63" s="137"/>
      <c r="AI63" s="137"/>
      <c r="AJ63" s="138"/>
      <c r="AK63" s="138"/>
      <c r="AL63" s="138"/>
      <c r="AM63" s="138"/>
      <c r="AN63" s="138"/>
      <c r="AO63" s="138"/>
      <c r="AP63" s="137"/>
      <c r="AQ63" s="137"/>
      <c r="AR63" s="138"/>
      <c r="AS63" s="138"/>
      <c r="AT63" s="138"/>
      <c r="AU63" s="138"/>
      <c r="AV63" s="137"/>
      <c r="AW63" s="137"/>
      <c r="AX63" s="137"/>
      <c r="AY63" s="137"/>
      <c r="AZ63" s="138"/>
      <c r="BA63" s="138"/>
      <c r="BB63" s="138"/>
      <c r="BC63" s="138"/>
      <c r="BD63" s="137"/>
      <c r="BE63" s="137"/>
      <c r="BF63" s="137"/>
      <c r="BG63" s="137"/>
      <c r="BH63" s="138"/>
      <c r="BI63" s="138"/>
      <c r="BJ63" s="138"/>
      <c r="BK63" s="138" t="s">
        <v>50</v>
      </c>
      <c r="BL63" s="50"/>
    </row>
    <row r="64" spans="2:64" s="51" customFormat="1" ht="33" customHeight="1">
      <c r="B64" s="50"/>
      <c r="C64" s="133"/>
      <c r="D64" s="1435"/>
      <c r="E64" s="1436"/>
      <c r="F64" s="1437"/>
      <c r="G64" s="1275"/>
      <c r="H64" s="1276"/>
      <c r="I64" s="1272"/>
      <c r="J64" s="1248"/>
      <c r="K64" s="1248"/>
      <c r="L64" s="1248"/>
      <c r="M64" s="1248"/>
      <c r="N64" s="1248"/>
      <c r="O64" s="124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50"/>
    </row>
    <row r="65" spans="1:92" s="51" customFormat="1" ht="33" customHeight="1">
      <c r="B65" s="50"/>
      <c r="C65" s="133"/>
      <c r="D65" s="1285" t="s">
        <v>932</v>
      </c>
      <c r="E65" s="1433"/>
      <c r="F65" s="1434"/>
      <c r="G65" s="1273" t="s">
        <v>936</v>
      </c>
      <c r="H65" s="1274"/>
      <c r="I65" s="1271" t="s">
        <v>54</v>
      </c>
      <c r="J65" s="1248" t="s">
        <v>908</v>
      </c>
      <c r="K65" s="1247">
        <v>45627</v>
      </c>
      <c r="L65" s="1247">
        <v>45657</v>
      </c>
      <c r="M65" s="1248" t="str">
        <f t="shared" ref="M65" ca="1" si="20">IF(K65&gt;TODAY(),"SIN INICIAR",IF(O65=1,"TERMINADO",IF(K65&gt;0,"EN CURSO","")))</f>
        <v>SIN INICIAR</v>
      </c>
      <c r="N65" s="1248"/>
      <c r="O65" s="1249">
        <f t="shared" si="14"/>
        <v>0</v>
      </c>
      <c r="P65" s="137"/>
      <c r="Q65" s="137"/>
      <c r="R65" s="137"/>
      <c r="S65" s="137"/>
      <c r="T65" s="138"/>
      <c r="U65" s="138"/>
      <c r="V65" s="138"/>
      <c r="W65" s="138"/>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t="s">
        <v>50</v>
      </c>
      <c r="BL65" s="50"/>
    </row>
    <row r="66" spans="1:92" s="51" customFormat="1" ht="33" customHeight="1">
      <c r="B66" s="50"/>
      <c r="C66" s="133"/>
      <c r="D66" s="1435"/>
      <c r="E66" s="1436"/>
      <c r="F66" s="1437"/>
      <c r="G66" s="1275"/>
      <c r="H66" s="1276"/>
      <c r="I66" s="1272"/>
      <c r="J66" s="1248"/>
      <c r="K66" s="1248"/>
      <c r="L66" s="1248"/>
      <c r="M66" s="1271"/>
      <c r="N66" s="1271"/>
      <c r="O66" s="1325"/>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50"/>
    </row>
    <row r="67" spans="1:92" s="58" customFormat="1" ht="37.5" customHeight="1">
      <c r="B67" s="57"/>
      <c r="C67" s="141"/>
      <c r="D67" s="1482"/>
      <c r="E67" s="59"/>
      <c r="F67" s="1614" t="s">
        <v>68</v>
      </c>
      <c r="G67" s="1614"/>
      <c r="H67" s="1613"/>
      <c r="I67" s="1613"/>
      <c r="J67" s="1613"/>
      <c r="K67" s="1613"/>
      <c r="L67" s="1613"/>
      <c r="M67" s="1613"/>
      <c r="N67" s="1613"/>
      <c r="O67" s="1613"/>
      <c r="P67" s="1490" t="s">
        <v>33</v>
      </c>
      <c r="Q67" s="1480"/>
      <c r="R67" s="1480"/>
      <c r="S67" s="1480"/>
      <c r="T67" s="1481" t="s">
        <v>34</v>
      </c>
      <c r="U67" s="1481"/>
      <c r="V67" s="1481"/>
      <c r="W67" s="1481"/>
      <c r="X67" s="1480" t="s">
        <v>35</v>
      </c>
      <c r="Y67" s="1480"/>
      <c r="Z67" s="1480"/>
      <c r="AA67" s="1480"/>
      <c r="AB67" s="1481" t="s">
        <v>36</v>
      </c>
      <c r="AC67" s="1481"/>
      <c r="AD67" s="1481"/>
      <c r="AE67" s="1481"/>
      <c r="AF67" s="1480" t="s">
        <v>37</v>
      </c>
      <c r="AG67" s="1480"/>
      <c r="AH67" s="1480"/>
      <c r="AI67" s="1480"/>
      <c r="AJ67" s="1481" t="s">
        <v>38</v>
      </c>
      <c r="AK67" s="1481"/>
      <c r="AL67" s="1481"/>
      <c r="AM67" s="1481"/>
      <c r="AN67" s="1480" t="s">
        <v>39</v>
      </c>
      <c r="AO67" s="1480"/>
      <c r="AP67" s="1480"/>
      <c r="AQ67" s="1480"/>
      <c r="AR67" s="1481" t="s">
        <v>40</v>
      </c>
      <c r="AS67" s="1481"/>
      <c r="AT67" s="1481"/>
      <c r="AU67" s="1481"/>
      <c r="AV67" s="1480" t="s">
        <v>41</v>
      </c>
      <c r="AW67" s="1480"/>
      <c r="AX67" s="1480"/>
      <c r="AY67" s="1480"/>
      <c r="AZ67" s="1481" t="s">
        <v>42</v>
      </c>
      <c r="BA67" s="1481"/>
      <c r="BB67" s="1481"/>
      <c r="BC67" s="1481"/>
      <c r="BD67" s="1480" t="s">
        <v>43</v>
      </c>
      <c r="BE67" s="1480"/>
      <c r="BF67" s="1480"/>
      <c r="BG67" s="1480"/>
      <c r="BH67" s="1481" t="s">
        <v>44</v>
      </c>
      <c r="BI67" s="1481"/>
      <c r="BJ67" s="1481"/>
      <c r="BK67" s="1481"/>
      <c r="BL67" s="57"/>
    </row>
    <row r="68" spans="1:92" ht="24" customHeight="1">
      <c r="C68" s="115"/>
      <c r="D68" s="1482"/>
      <c r="E68" s="59"/>
      <c r="F68" s="1613" t="s">
        <v>69</v>
      </c>
      <c r="G68" s="1613"/>
      <c r="H68" s="1613"/>
      <c r="I68" s="1613"/>
      <c r="J68" s="1613"/>
      <c r="K68" s="1613"/>
      <c r="L68" s="1613"/>
      <c r="M68" s="1613"/>
      <c r="N68" s="1613"/>
      <c r="O68" s="1613"/>
      <c r="P68" s="1488">
        <f>COUNTIF($P$37:$S$66,"P")</f>
        <v>0</v>
      </c>
      <c r="Q68" s="1440"/>
      <c r="R68" s="1440"/>
      <c r="S68" s="1440"/>
      <c r="T68" s="1440">
        <f>COUNTIF($T$37:$W$66,"P")</f>
        <v>0</v>
      </c>
      <c r="U68" s="1440"/>
      <c r="V68" s="1440"/>
      <c r="W68" s="1440"/>
      <c r="X68" s="1440">
        <f>COUNTIF($X$37:$AA$66,"P")</f>
        <v>1</v>
      </c>
      <c r="Y68" s="1440"/>
      <c r="Z68" s="1440"/>
      <c r="AA68" s="1440"/>
      <c r="AB68" s="1440">
        <f>COUNTIF($AB$37:$AE$66,"P")</f>
        <v>0</v>
      </c>
      <c r="AC68" s="1440"/>
      <c r="AD68" s="1440"/>
      <c r="AE68" s="1440"/>
      <c r="AF68" s="1440">
        <f>COUNTIF($AF$37:$AI$66,"P")</f>
        <v>2</v>
      </c>
      <c r="AG68" s="1440"/>
      <c r="AH68" s="1440"/>
      <c r="AI68" s="1440"/>
      <c r="AJ68" s="1440">
        <f>COUNTIF($AJ$37:$AM$66,"P")</f>
        <v>6</v>
      </c>
      <c r="AK68" s="1440"/>
      <c r="AL68" s="1440"/>
      <c r="AM68" s="1440"/>
      <c r="AN68" s="1440">
        <f>COUNTIF($AN$37:$AQ$66,"P")</f>
        <v>4</v>
      </c>
      <c r="AO68" s="1440"/>
      <c r="AP68" s="1440"/>
      <c r="AQ68" s="1440"/>
      <c r="AR68" s="1440">
        <f>COUNTIF($AR$37:$AU$66,"P")</f>
        <v>5</v>
      </c>
      <c r="AS68" s="1440"/>
      <c r="AT68" s="1440"/>
      <c r="AU68" s="1440"/>
      <c r="AV68" s="1440">
        <f>COUNTIF($AV$37:$AY$66,"P")</f>
        <v>4</v>
      </c>
      <c r="AW68" s="1440"/>
      <c r="AX68" s="1440"/>
      <c r="AY68" s="1440"/>
      <c r="AZ68" s="1440">
        <f>COUNTIF($AZ$37:$BC$66,"P")</f>
        <v>4</v>
      </c>
      <c r="BA68" s="1440"/>
      <c r="BB68" s="1440"/>
      <c r="BC68" s="1440"/>
      <c r="BD68" s="1440">
        <f>COUNTIF($BD$37:$BG$66,"P")</f>
        <v>4</v>
      </c>
      <c r="BE68" s="1440"/>
      <c r="BF68" s="1440"/>
      <c r="BG68" s="1440"/>
      <c r="BH68" s="1440">
        <f>COUNTIF($BH$37:$BK$66,"P")</f>
        <v>6</v>
      </c>
      <c r="BI68" s="1440"/>
      <c r="BJ68" s="1440"/>
      <c r="BK68" s="1487"/>
    </row>
    <row r="69" spans="1:92" ht="24" customHeight="1">
      <c r="C69" s="115"/>
      <c r="D69" s="1482"/>
      <c r="E69" s="59"/>
      <c r="F69" s="1613" t="s">
        <v>70</v>
      </c>
      <c r="G69" s="1613"/>
      <c r="H69" s="1613"/>
      <c r="I69" s="1613"/>
      <c r="J69" s="1613"/>
      <c r="K69" s="1613"/>
      <c r="L69" s="1613"/>
      <c r="M69" s="1613"/>
      <c r="N69" s="1613"/>
      <c r="O69" s="1613"/>
      <c r="P69" s="1488">
        <f>COUNTIF($P$37:$S$66,"E")</f>
        <v>0</v>
      </c>
      <c r="Q69" s="1440"/>
      <c r="R69" s="1440"/>
      <c r="S69" s="1440"/>
      <c r="T69" s="1440">
        <f>COUNTIF($T$37:$W$66,"E")</f>
        <v>0</v>
      </c>
      <c r="U69" s="1440"/>
      <c r="V69" s="1440"/>
      <c r="W69" s="1440"/>
      <c r="X69" s="1440">
        <f>COUNTIF($X$37:$AA$66,"E")</f>
        <v>1</v>
      </c>
      <c r="Y69" s="1440"/>
      <c r="Z69" s="1440"/>
      <c r="AA69" s="1440"/>
      <c r="AB69" s="1440">
        <f>COUNTIF($AB$37:$AE$66,"E")</f>
        <v>0</v>
      </c>
      <c r="AC69" s="1440"/>
      <c r="AD69" s="1440"/>
      <c r="AE69" s="1440"/>
      <c r="AF69" s="1440">
        <f>COUNTIF($AF$37:$AI$66,"E")</f>
        <v>2</v>
      </c>
      <c r="AG69" s="1440"/>
      <c r="AH69" s="1440"/>
      <c r="AI69" s="1440"/>
      <c r="AJ69" s="1440">
        <f>COUNTIF($AJ$37:$AM$66,"E")</f>
        <v>0</v>
      </c>
      <c r="AK69" s="1440"/>
      <c r="AL69" s="1440"/>
      <c r="AM69" s="1440"/>
      <c r="AN69" s="1440">
        <f>COUNTIF($AN$37:$AQ$66,"E")</f>
        <v>0</v>
      </c>
      <c r="AO69" s="1440"/>
      <c r="AP69" s="1440"/>
      <c r="AQ69" s="1440"/>
      <c r="AR69" s="1440">
        <f>COUNTIF($AR$37:$AU$66,"E")</f>
        <v>0</v>
      </c>
      <c r="AS69" s="1440"/>
      <c r="AT69" s="1440"/>
      <c r="AU69" s="1440"/>
      <c r="AV69" s="1440">
        <f>COUNTIF($AV$37:$AY$66,"E")</f>
        <v>0</v>
      </c>
      <c r="AW69" s="1440"/>
      <c r="AX69" s="1440"/>
      <c r="AY69" s="1440"/>
      <c r="AZ69" s="1440">
        <f>COUNTIF($AZ$37:$BC$66,"E")</f>
        <v>0</v>
      </c>
      <c r="BA69" s="1440"/>
      <c r="BB69" s="1440"/>
      <c r="BC69" s="1440"/>
      <c r="BD69" s="1440">
        <f>COUNTIF($BD$37:$BG$66,"E")</f>
        <v>0</v>
      </c>
      <c r="BE69" s="1440"/>
      <c r="BF69" s="1440"/>
      <c r="BG69" s="1440"/>
      <c r="BH69" s="1440">
        <f>COUNTIF($BH$37:$BK$66,"E")</f>
        <v>0</v>
      </c>
      <c r="BI69" s="1440"/>
      <c r="BJ69" s="1440"/>
      <c r="BK69" s="1487"/>
    </row>
    <row r="70" spans="1:92" ht="26.25" customHeight="1">
      <c r="C70" s="115"/>
      <c r="D70" s="1482"/>
      <c r="E70" s="59"/>
      <c r="F70" s="1613" t="s">
        <v>71</v>
      </c>
      <c r="G70" s="1613"/>
      <c r="H70" s="1613"/>
      <c r="I70" s="1613"/>
      <c r="J70" s="1613"/>
      <c r="K70" s="1613"/>
      <c r="L70" s="1613"/>
      <c r="M70" s="1613"/>
      <c r="N70" s="1613"/>
      <c r="O70" s="1613"/>
      <c r="P70" s="1478">
        <f>$M$25</f>
        <v>0.95</v>
      </c>
      <c r="Q70" s="1479"/>
      <c r="R70" s="1479"/>
      <c r="S70" s="1479"/>
      <c r="T70" s="1478">
        <f t="shared" ref="T70" si="21">$M$25</f>
        <v>0.95</v>
      </c>
      <c r="U70" s="1479"/>
      <c r="V70" s="1479"/>
      <c r="W70" s="1479"/>
      <c r="X70" s="1478">
        <f t="shared" ref="X70" si="22">$M$25</f>
        <v>0.95</v>
      </c>
      <c r="Y70" s="1479"/>
      <c r="Z70" s="1479"/>
      <c r="AA70" s="1479"/>
      <c r="AB70" s="1478">
        <f t="shared" ref="AB70" si="23">$M$25</f>
        <v>0.95</v>
      </c>
      <c r="AC70" s="1479"/>
      <c r="AD70" s="1479"/>
      <c r="AE70" s="1479"/>
      <c r="AF70" s="1478">
        <f t="shared" ref="AF70" si="24">$M$25</f>
        <v>0.95</v>
      </c>
      <c r="AG70" s="1479"/>
      <c r="AH70" s="1479"/>
      <c r="AI70" s="1479"/>
      <c r="AJ70" s="1478">
        <f t="shared" ref="AJ70" si="25">$M$25</f>
        <v>0.95</v>
      </c>
      <c r="AK70" s="1479"/>
      <c r="AL70" s="1479"/>
      <c r="AM70" s="1479"/>
      <c r="AN70" s="1478">
        <f t="shared" ref="AN70" si="26">$M$25</f>
        <v>0.95</v>
      </c>
      <c r="AO70" s="1479"/>
      <c r="AP70" s="1479"/>
      <c r="AQ70" s="1479"/>
      <c r="AR70" s="1478">
        <f t="shared" ref="AR70" si="27">$M$25</f>
        <v>0.95</v>
      </c>
      <c r="AS70" s="1479"/>
      <c r="AT70" s="1479"/>
      <c r="AU70" s="1479"/>
      <c r="AV70" s="1478">
        <f t="shared" ref="AV70" si="28">$M$25</f>
        <v>0.95</v>
      </c>
      <c r="AW70" s="1479"/>
      <c r="AX70" s="1479"/>
      <c r="AY70" s="1479"/>
      <c r="AZ70" s="1478">
        <f t="shared" ref="AZ70" si="29">$M$25</f>
        <v>0.95</v>
      </c>
      <c r="BA70" s="1479"/>
      <c r="BB70" s="1479"/>
      <c r="BC70" s="1479"/>
      <c r="BD70" s="1478">
        <f t="shared" ref="BD70" si="30">$M$25</f>
        <v>0.95</v>
      </c>
      <c r="BE70" s="1479"/>
      <c r="BF70" s="1479"/>
      <c r="BG70" s="1479"/>
      <c r="BH70" s="1478">
        <f t="shared" ref="BH70" si="31">$M$25</f>
        <v>0.95</v>
      </c>
      <c r="BI70" s="1479"/>
      <c r="BJ70" s="1479"/>
      <c r="BK70" s="1479"/>
    </row>
    <row r="71" spans="1:92" ht="26.25" customHeight="1" thickBot="1">
      <c r="C71" s="115"/>
      <c r="D71" s="61"/>
      <c r="E71" s="59"/>
      <c r="F71" s="1613" t="s">
        <v>270</v>
      </c>
      <c r="G71" s="1613"/>
      <c r="H71" s="1613"/>
      <c r="I71" s="1613"/>
      <c r="J71" s="1613"/>
      <c r="K71" s="1613"/>
      <c r="L71" s="1613"/>
      <c r="M71" s="1613"/>
      <c r="N71" s="1613"/>
      <c r="O71" s="1613"/>
      <c r="P71" s="1475" t="str">
        <f>IFERROR(P69/P68,"")</f>
        <v/>
      </c>
      <c r="Q71" s="1476"/>
      <c r="R71" s="1476"/>
      <c r="S71" s="1477"/>
      <c r="T71" s="1475" t="str">
        <f>IFERROR(T69/T68,"")</f>
        <v/>
      </c>
      <c r="U71" s="1476"/>
      <c r="V71" s="1476"/>
      <c r="W71" s="1477"/>
      <c r="X71" s="1475">
        <f>IFERROR(X69/X68,"")</f>
        <v>1</v>
      </c>
      <c r="Y71" s="1476"/>
      <c r="Z71" s="1476"/>
      <c r="AA71" s="1477"/>
      <c r="AB71" s="1475" t="str">
        <f>IFERROR(AB69/AB68,"")</f>
        <v/>
      </c>
      <c r="AC71" s="1476"/>
      <c r="AD71" s="1476"/>
      <c r="AE71" s="1477"/>
      <c r="AF71" s="1475">
        <f>IFERROR(AF69/AF68,"")</f>
        <v>1</v>
      </c>
      <c r="AG71" s="1476"/>
      <c r="AH71" s="1476"/>
      <c r="AI71" s="1477"/>
      <c r="AJ71" s="1475">
        <f>IFERROR(AJ69/AJ68,"")</f>
        <v>0</v>
      </c>
      <c r="AK71" s="1476"/>
      <c r="AL71" s="1476"/>
      <c r="AM71" s="1477"/>
      <c r="AN71" s="1475">
        <f>IFERROR(AN69/AN68,"")</f>
        <v>0</v>
      </c>
      <c r="AO71" s="1476"/>
      <c r="AP71" s="1476"/>
      <c r="AQ71" s="1477"/>
      <c r="AR71" s="1475">
        <f>IFERROR(AR69/AR68,"")</f>
        <v>0</v>
      </c>
      <c r="AS71" s="1476"/>
      <c r="AT71" s="1476"/>
      <c r="AU71" s="1477"/>
      <c r="AV71" s="1475">
        <f>IFERROR(AV69/AV68,"")</f>
        <v>0</v>
      </c>
      <c r="AW71" s="1476"/>
      <c r="AX71" s="1476"/>
      <c r="AY71" s="1477"/>
      <c r="AZ71" s="1475">
        <f>IFERROR(AZ69/AZ68,"")</f>
        <v>0</v>
      </c>
      <c r="BA71" s="1476"/>
      <c r="BB71" s="1476"/>
      <c r="BC71" s="1477"/>
      <c r="BD71" s="1475">
        <f>IFERROR(BD69/BD68,"")</f>
        <v>0</v>
      </c>
      <c r="BE71" s="1476"/>
      <c r="BF71" s="1476"/>
      <c r="BG71" s="1477"/>
      <c r="BH71" s="1475">
        <f>IFERROR(BH69/BH68,"")</f>
        <v>0</v>
      </c>
      <c r="BI71" s="1476"/>
      <c r="BJ71" s="1476"/>
      <c r="BK71" s="1477"/>
    </row>
    <row r="72" spans="1:92" ht="9.75" customHeight="1" thickBot="1">
      <c r="C72" s="115"/>
      <c r="D72" s="61"/>
      <c r="E72" s="59"/>
      <c r="F72" s="62"/>
      <c r="G72" s="62"/>
      <c r="H72" s="62"/>
      <c r="I72" s="62"/>
      <c r="J72" s="62"/>
      <c r="K72" s="62"/>
      <c r="L72" s="62"/>
      <c r="M72" s="62"/>
      <c r="N72" s="62"/>
      <c r="O72" s="62"/>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row>
    <row r="73" spans="1:92" ht="31.5" customHeight="1" thickBot="1">
      <c r="C73" s="1483" t="s">
        <v>73</v>
      </c>
      <c r="D73" s="1484"/>
      <c r="E73" s="1484"/>
      <c r="F73" s="1484"/>
      <c r="G73" s="1484"/>
      <c r="H73" s="1485"/>
      <c r="I73" s="1483" t="s">
        <v>74</v>
      </c>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1484"/>
      <c r="AK73" s="1484"/>
      <c r="AL73" s="1484"/>
      <c r="AM73" s="1484"/>
      <c r="AN73" s="1484"/>
      <c r="AO73" s="1484"/>
      <c r="AP73" s="1484"/>
      <c r="AQ73" s="1484"/>
      <c r="AR73" s="1484"/>
      <c r="AS73" s="1484"/>
      <c r="AT73" s="1484"/>
      <c r="AU73" s="1484"/>
      <c r="AV73" s="1484"/>
      <c r="AW73" s="1484"/>
      <c r="AX73" s="1484"/>
      <c r="AY73" s="1484"/>
      <c r="AZ73" s="1484"/>
      <c r="BA73" s="1484"/>
      <c r="BB73" s="1484"/>
      <c r="BC73" s="1484"/>
      <c r="BD73" s="1484"/>
      <c r="BE73" s="1484"/>
      <c r="BF73" s="1484"/>
      <c r="BG73" s="1484"/>
      <c r="BH73" s="1484"/>
      <c r="BI73" s="1484"/>
      <c r="BJ73" s="1484"/>
      <c r="BK73" s="1485"/>
    </row>
    <row r="74" spans="1:92" ht="13.5" customHeight="1">
      <c r="C74" s="142"/>
      <c r="D74" s="64"/>
      <c r="E74" s="64"/>
      <c r="F74" s="64"/>
      <c r="G74" s="64"/>
      <c r="H74" s="65"/>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row>
    <row r="75" spans="1:92" ht="13.5" customHeight="1">
      <c r="C75" s="115"/>
      <c r="D75" s="66"/>
      <c r="E75" s="66"/>
      <c r="F75" s="66"/>
      <c r="G75" s="66"/>
      <c r="H75" s="67"/>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row>
    <row r="76" spans="1:92" ht="13.5" customHeight="1">
      <c r="C76" s="115"/>
      <c r="D76" s="66"/>
      <c r="E76" s="66"/>
      <c r="F76" s="66"/>
      <c r="G76" s="66"/>
      <c r="H76" s="67"/>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row>
    <row r="77" spans="1:92" s="14" customFormat="1" ht="19.5" customHeight="1">
      <c r="A77" s="18"/>
      <c r="C77" s="115"/>
      <c r="D77" s="66"/>
      <c r="E77" s="1471" t="s">
        <v>75</v>
      </c>
      <c r="F77" s="1472"/>
      <c r="G77" s="143"/>
      <c r="H77" s="67"/>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row>
    <row r="78" spans="1:92" s="14" customFormat="1" ht="13.5" customHeight="1">
      <c r="A78" s="18"/>
      <c r="C78" s="115"/>
      <c r="D78" s="66"/>
      <c r="E78" s="1473"/>
      <c r="F78" s="1474"/>
      <c r="G78" s="143"/>
      <c r="H78" s="67"/>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row>
    <row r="79" spans="1:92" s="14" customFormat="1" ht="13.5" customHeight="1">
      <c r="A79" s="18"/>
      <c r="C79" s="115"/>
      <c r="D79" s="66"/>
      <c r="E79" s="66"/>
      <c r="F79" s="66"/>
      <c r="G79" s="66"/>
      <c r="H79" s="67"/>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row>
    <row r="80" spans="1:92" s="14" customFormat="1" ht="18" customHeight="1">
      <c r="A80" s="18"/>
      <c r="C80" s="115"/>
      <c r="D80" s="66"/>
      <c r="E80" s="1471" t="s">
        <v>76</v>
      </c>
      <c r="F80" s="1472"/>
      <c r="G80" s="143"/>
      <c r="H80" s="67"/>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row>
    <row r="81" spans="1:92" s="14" customFormat="1" ht="13.5" customHeight="1">
      <c r="A81" s="18"/>
      <c r="C81" s="115"/>
      <c r="D81" s="66"/>
      <c r="E81" s="1473"/>
      <c r="F81" s="1474"/>
      <c r="G81" s="143"/>
      <c r="H81" s="67"/>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row>
    <row r="82" spans="1:92" s="14" customFormat="1" ht="13.5" customHeight="1">
      <c r="A82" s="18"/>
      <c r="C82" s="115"/>
      <c r="D82" s="66"/>
      <c r="E82" s="66"/>
      <c r="F82" s="66"/>
      <c r="G82" s="66"/>
      <c r="H82" s="67"/>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row>
    <row r="83" spans="1:92" s="14" customFormat="1" ht="19.5" customHeight="1">
      <c r="A83" s="18"/>
      <c r="C83" s="115"/>
      <c r="D83" s="66"/>
      <c r="E83" s="1471" t="s">
        <v>77</v>
      </c>
      <c r="F83" s="1472"/>
      <c r="G83" s="143"/>
      <c r="H83" s="67"/>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row>
    <row r="84" spans="1:92" s="14" customFormat="1" ht="13.5" customHeight="1">
      <c r="A84" s="18"/>
      <c r="C84" s="115"/>
      <c r="D84" s="66"/>
      <c r="E84" s="1473"/>
      <c r="F84" s="1474"/>
      <c r="G84" s="143"/>
      <c r="H84" s="67"/>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row>
    <row r="85" spans="1:92" s="14" customFormat="1" ht="13.5" customHeight="1">
      <c r="A85" s="18"/>
      <c r="C85" s="115"/>
      <c r="D85" s="66"/>
      <c r="E85" s="66"/>
      <c r="F85" s="66"/>
      <c r="G85" s="66"/>
      <c r="H85" s="67"/>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row>
    <row r="86" spans="1:92" s="14" customFormat="1" ht="19.5" customHeight="1">
      <c r="A86" s="18"/>
      <c r="C86" s="115"/>
      <c r="D86" s="66"/>
      <c r="E86" s="1471" t="s">
        <v>78</v>
      </c>
      <c r="F86" s="1472"/>
      <c r="G86" s="143"/>
      <c r="H86" s="67"/>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row>
    <row r="87" spans="1:92" s="14" customFormat="1" ht="13.5" customHeight="1">
      <c r="A87" s="18"/>
      <c r="C87" s="115"/>
      <c r="D87" s="66"/>
      <c r="E87" s="1473"/>
      <c r="F87" s="1474"/>
      <c r="G87" s="143"/>
      <c r="H87" s="67"/>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row>
    <row r="88" spans="1:92" s="14" customFormat="1" ht="13.5" customHeight="1">
      <c r="A88" s="18"/>
      <c r="C88" s="115"/>
      <c r="D88" s="66"/>
      <c r="E88" s="66"/>
      <c r="F88" s="66"/>
      <c r="G88" s="66"/>
      <c r="H88" s="67"/>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row>
    <row r="89" spans="1:92" s="14" customFormat="1" ht="13.5" customHeight="1">
      <c r="A89" s="18"/>
      <c r="C89" s="115"/>
      <c r="D89" s="66"/>
      <c r="E89" s="66"/>
      <c r="F89" s="66"/>
      <c r="G89" s="66"/>
      <c r="H89" s="67"/>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row>
    <row r="90" spans="1:92" s="14" customFormat="1" ht="13.5" customHeight="1">
      <c r="A90" s="18"/>
      <c r="C90" s="115"/>
      <c r="D90" s="66"/>
      <c r="E90" s="66"/>
      <c r="F90" s="66"/>
      <c r="G90" s="66"/>
      <c r="H90" s="67"/>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row>
    <row r="91" spans="1:92" s="14" customFormat="1" ht="71.25" customHeight="1">
      <c r="A91" s="18"/>
      <c r="C91" s="115"/>
      <c r="D91" s="66"/>
      <c r="E91" s="66"/>
      <c r="F91" s="66"/>
      <c r="G91" s="66"/>
      <c r="H91" s="67"/>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row>
    <row r="92" spans="1:92" s="14" customFormat="1" ht="13.5" customHeight="1">
      <c r="A92" s="18"/>
      <c r="C92" s="115"/>
      <c r="D92" s="66"/>
      <c r="E92" s="66"/>
      <c r="F92" s="66"/>
      <c r="G92" s="66"/>
      <c r="H92" s="67"/>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row>
    <row r="93" spans="1:92" s="14" customFormat="1" ht="13.5" customHeight="1">
      <c r="A93" s="18"/>
      <c r="C93" s="115"/>
      <c r="D93" s="66"/>
      <c r="E93" s="66"/>
      <c r="F93" s="66"/>
      <c r="G93" s="66"/>
      <c r="H93" s="67"/>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row>
    <row r="94" spans="1:92" s="14" customFormat="1" ht="13.5" customHeight="1">
      <c r="A94" s="18"/>
      <c r="C94" s="115"/>
      <c r="D94" s="66"/>
      <c r="E94" s="66"/>
      <c r="F94" s="66"/>
      <c r="G94" s="66"/>
      <c r="H94" s="67"/>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row>
    <row r="95" spans="1:92" s="14" customFormat="1" ht="13.5" customHeight="1">
      <c r="A95" s="18"/>
      <c r="C95" s="115"/>
      <c r="D95" s="66"/>
      <c r="E95" s="66"/>
      <c r="F95" s="66"/>
      <c r="G95" s="66"/>
      <c r="H95" s="67"/>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row>
    <row r="96" spans="1:92" s="14" customFormat="1" ht="13.5" customHeight="1">
      <c r="A96" s="18"/>
      <c r="C96" s="115"/>
      <c r="D96" s="66"/>
      <c r="E96" s="66"/>
      <c r="F96" s="66"/>
      <c r="G96" s="66"/>
      <c r="H96" s="67"/>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row>
    <row r="97" spans="1:92" s="14" customFormat="1" ht="13.5" customHeight="1">
      <c r="A97" s="18"/>
      <c r="C97" s="115"/>
      <c r="D97" s="66"/>
      <c r="E97" s="66"/>
      <c r="F97" s="66"/>
      <c r="G97" s="66"/>
      <c r="H97" s="67"/>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row>
    <row r="98" spans="1:92" s="14" customFormat="1" ht="13.5" customHeight="1">
      <c r="A98" s="18"/>
      <c r="C98" s="115"/>
      <c r="D98" s="66"/>
      <c r="E98" s="66"/>
      <c r="F98" s="66"/>
      <c r="G98" s="66"/>
      <c r="H98" s="67"/>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row>
    <row r="99" spans="1:92" s="14" customFormat="1" ht="13.5" customHeight="1">
      <c r="A99" s="18"/>
      <c r="C99" s="115"/>
      <c r="D99" s="66"/>
      <c r="E99" s="66"/>
      <c r="F99" s="66"/>
      <c r="G99" s="66"/>
      <c r="H99" s="67"/>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row>
    <row r="100" spans="1:92" s="14" customFormat="1" ht="13.5" customHeight="1">
      <c r="A100" s="18"/>
      <c r="C100" s="115"/>
      <c r="D100" s="66"/>
      <c r="E100" s="66"/>
      <c r="F100" s="66"/>
      <c r="G100" s="66"/>
      <c r="H100" s="67"/>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row>
    <row r="101" spans="1:92" s="14" customFormat="1" ht="13.5" customHeight="1" thickBot="1">
      <c r="A101" s="18"/>
      <c r="C101" s="124"/>
      <c r="D101" s="144"/>
      <c r="E101" s="144"/>
      <c r="F101" s="144"/>
      <c r="G101" s="144"/>
      <c r="H101" s="145"/>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row>
    <row r="102" spans="1:92" s="14" customFormat="1" ht="9.75" hidden="1" customHeight="1" thickBot="1">
      <c r="A102" s="18"/>
      <c r="C102" s="124"/>
      <c r="D102" s="146"/>
      <c r="E102" s="146"/>
      <c r="F102" s="146"/>
      <c r="G102" s="146"/>
      <c r="H102" s="146"/>
      <c r="I102" s="146"/>
      <c r="J102" s="146"/>
      <c r="K102" s="146"/>
      <c r="L102" s="146"/>
      <c r="M102" s="146"/>
      <c r="N102" s="146"/>
      <c r="O102" s="146"/>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row>
    <row r="103" spans="1:92" s="14" customFormat="1" ht="7.5" hidden="1" customHeight="1" thickBot="1">
      <c r="A103" s="18"/>
      <c r="C103" s="18"/>
      <c r="D103" s="18"/>
      <c r="E103" s="18"/>
      <c r="F103" s="18"/>
      <c r="G103" s="18"/>
      <c r="H103" s="18"/>
      <c r="I103" s="18"/>
      <c r="J103" s="18"/>
      <c r="K103" s="18"/>
      <c r="L103" s="18"/>
      <c r="M103" s="18"/>
      <c r="N103" s="18"/>
      <c r="O103" s="18"/>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row>
    <row r="104" spans="1:92" ht="45.75" hidden="1" customHeight="1" thickBot="1">
      <c r="D104" s="1206" t="s">
        <v>937</v>
      </c>
      <c r="E104" s="1207"/>
      <c r="F104" s="1207"/>
      <c r="G104" s="1207"/>
      <c r="H104" s="1207"/>
      <c r="I104" s="1207"/>
      <c r="J104" s="1207"/>
      <c r="K104" s="1207"/>
      <c r="L104" s="1207"/>
      <c r="M104" s="1207"/>
      <c r="N104" s="1207"/>
      <c r="O104" s="1207"/>
      <c r="P104" s="1207"/>
      <c r="Q104" s="1207"/>
      <c r="R104" s="1207"/>
      <c r="S104" s="1207"/>
      <c r="T104" s="1207"/>
      <c r="U104" s="1207"/>
      <c r="V104" s="1207"/>
      <c r="W104" s="1207"/>
      <c r="X104" s="1207"/>
      <c r="Y104" s="1207"/>
      <c r="Z104" s="1207"/>
      <c r="AA104" s="1207"/>
      <c r="AB104" s="1207"/>
      <c r="AC104" s="1207"/>
      <c r="AD104" s="1207"/>
      <c r="AE104" s="1207"/>
      <c r="AF104" s="1207"/>
      <c r="AG104" s="1207"/>
      <c r="AH104" s="1207"/>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07"/>
      <c r="BF104" s="1207"/>
      <c r="BG104" s="1207"/>
      <c r="BH104" s="1207"/>
      <c r="BI104" s="1207"/>
      <c r="BJ104" s="1207"/>
      <c r="BK104" s="1207"/>
      <c r="BL104" s="1208"/>
    </row>
    <row r="105" spans="1:92" ht="13.5" hidden="1" thickBot="1">
      <c r="D105" s="422"/>
      <c r="E105" s="422"/>
      <c r="F105" s="422"/>
      <c r="G105" s="422"/>
      <c r="H105" s="422"/>
      <c r="I105" s="422"/>
      <c r="J105" s="422"/>
      <c r="K105" s="422"/>
      <c r="L105" s="422"/>
      <c r="M105" s="422"/>
      <c r="N105" s="422"/>
      <c r="O105" s="422"/>
      <c r="P105" s="424"/>
      <c r="Q105" s="424"/>
      <c r="R105" s="424"/>
      <c r="S105" s="424"/>
      <c r="T105" s="424"/>
      <c r="U105" s="424"/>
      <c r="V105" s="424"/>
      <c r="W105" s="424"/>
      <c r="X105" s="424"/>
      <c r="Y105" s="424"/>
      <c r="Z105" s="424"/>
      <c r="AA105" s="424"/>
      <c r="AB105" s="424"/>
      <c r="AC105" s="424"/>
      <c r="AD105" s="424"/>
      <c r="AE105" s="424"/>
      <c r="AF105" s="424"/>
      <c r="AG105" s="424"/>
      <c r="AH105" s="424"/>
      <c r="AI105" s="424"/>
      <c r="AJ105" s="424"/>
      <c r="AK105" s="424"/>
      <c r="AL105" s="424"/>
      <c r="AM105" s="424"/>
      <c r="AN105" s="424"/>
      <c r="AO105" s="424"/>
      <c r="AP105" s="424"/>
      <c r="AQ105" s="424"/>
      <c r="AR105" s="424"/>
      <c r="AS105" s="424"/>
      <c r="AT105" s="424"/>
      <c r="AU105" s="424"/>
      <c r="AV105" s="424"/>
      <c r="AW105" s="424"/>
      <c r="AX105" s="424"/>
      <c r="AY105" s="424"/>
      <c r="AZ105" s="424"/>
      <c r="BA105" s="424"/>
      <c r="BB105" s="424"/>
      <c r="BC105" s="424"/>
      <c r="BD105" s="424"/>
      <c r="BE105" s="424"/>
      <c r="BF105" s="424"/>
      <c r="BG105" s="424"/>
      <c r="BH105" s="424"/>
      <c r="BI105" s="424"/>
      <c r="BJ105" s="424"/>
      <c r="BK105" s="424"/>
      <c r="BL105" s="423"/>
    </row>
    <row r="106" spans="1:92" ht="44.25" hidden="1" customHeight="1">
      <c r="D106" s="1209" t="s">
        <v>1023</v>
      </c>
      <c r="E106" s="1202"/>
      <c r="F106" s="1202"/>
      <c r="G106" s="1202"/>
      <c r="H106" s="1210"/>
      <c r="I106" s="1211" t="s">
        <v>987</v>
      </c>
      <c r="J106" s="1202"/>
      <c r="K106" s="1202"/>
      <c r="L106" s="1202"/>
      <c r="M106" s="1202"/>
      <c r="N106" s="1675" t="s">
        <v>1024</v>
      </c>
      <c r="O106" s="1676"/>
      <c r="P106" s="1676"/>
      <c r="Q106" s="1676"/>
      <c r="R106" s="1676"/>
      <c r="S106" s="1676"/>
      <c r="T106" s="1676"/>
      <c r="U106" s="1676"/>
      <c r="V106" s="1676"/>
      <c r="W106" s="1676"/>
      <c r="X106" s="1676"/>
      <c r="Y106" s="1676"/>
      <c r="Z106" s="1676"/>
      <c r="AA106" s="1676"/>
      <c r="AB106" s="1676"/>
      <c r="AC106" s="1676"/>
      <c r="AD106" s="1676"/>
      <c r="AE106" s="1676"/>
      <c r="AF106" s="1676"/>
      <c r="AG106" s="1676"/>
      <c r="AH106" s="1676"/>
      <c r="AI106" s="1676"/>
      <c r="AJ106" s="1676"/>
      <c r="AK106" s="1676"/>
      <c r="AL106" s="1676"/>
      <c r="AM106" s="1676"/>
      <c r="AN106" s="1676"/>
      <c r="AO106" s="1676"/>
      <c r="AP106" s="1676"/>
      <c r="AQ106" s="1676"/>
      <c r="AR106" s="1676"/>
      <c r="AS106" s="1676"/>
      <c r="AT106" s="1676"/>
      <c r="AU106" s="1676"/>
      <c r="AV106" s="1676"/>
      <c r="AW106" s="1676"/>
      <c r="AX106" s="1676"/>
      <c r="AY106" s="1676"/>
      <c r="AZ106" s="1676"/>
      <c r="BA106" s="1676"/>
      <c r="BB106" s="1676"/>
      <c r="BC106" s="1676"/>
      <c r="BD106" s="1676"/>
      <c r="BE106" s="1676"/>
      <c r="BF106" s="1676"/>
      <c r="BG106" s="1676"/>
      <c r="BH106" s="1676"/>
      <c r="BI106" s="1676"/>
      <c r="BJ106" s="1676"/>
      <c r="BK106" s="1676"/>
      <c r="BL106" s="423"/>
    </row>
    <row r="107" spans="1:92" ht="44.25" hidden="1" customHeight="1">
      <c r="D107" s="1219" t="s">
        <v>1025</v>
      </c>
      <c r="E107" s="1220"/>
      <c r="F107" s="1220"/>
      <c r="G107" s="1220"/>
      <c r="H107" s="1220"/>
      <c r="I107" s="1194" t="s">
        <v>1026</v>
      </c>
      <c r="J107" s="1195"/>
      <c r="K107" s="1195"/>
      <c r="L107" s="1195"/>
      <c r="M107" s="1677"/>
      <c r="N107" s="1192" t="s">
        <v>990</v>
      </c>
      <c r="O107" s="1192"/>
      <c r="P107" s="1192"/>
      <c r="Q107" s="1192"/>
      <c r="R107" s="1192"/>
      <c r="S107" s="1192"/>
      <c r="T107" s="1192"/>
      <c r="U107" s="1192"/>
      <c r="V107" s="1192"/>
      <c r="W107" s="1192"/>
      <c r="X107" s="1192"/>
      <c r="Y107" s="1192"/>
      <c r="Z107" s="1192"/>
      <c r="AA107" s="1192"/>
      <c r="AB107" s="1192"/>
      <c r="AC107" s="1192"/>
      <c r="AD107" s="1192"/>
      <c r="AE107" s="1192"/>
      <c r="AF107" s="1192"/>
      <c r="AG107" s="1192"/>
      <c r="AH107" s="1192"/>
      <c r="AI107" s="1192"/>
      <c r="AJ107" s="1192"/>
      <c r="AK107" s="1192"/>
      <c r="AL107" s="1192"/>
      <c r="AM107" s="1192"/>
      <c r="AN107" s="1194" t="s">
        <v>944</v>
      </c>
      <c r="AO107" s="1195"/>
      <c r="AP107" s="1195"/>
      <c r="AQ107" s="1195"/>
      <c r="AR107" s="1195"/>
      <c r="AS107" s="1195"/>
      <c r="AT107" s="1195"/>
      <c r="AU107" s="1195"/>
      <c r="AV107" s="1195"/>
      <c r="AW107" s="1195"/>
      <c r="AX107" s="1195"/>
      <c r="AY107" s="1195"/>
      <c r="AZ107" s="1195"/>
      <c r="BA107" s="1195"/>
      <c r="BB107" s="1195"/>
      <c r="BC107" s="1195"/>
      <c r="BD107" s="1195"/>
      <c r="BE107" s="1195"/>
      <c r="BF107" s="1195"/>
      <c r="BG107" s="1195"/>
      <c r="BH107" s="1195"/>
      <c r="BI107" s="1195"/>
      <c r="BJ107" s="1195"/>
      <c r="BK107" s="1195"/>
      <c r="BL107" s="512"/>
    </row>
    <row r="108" spans="1:92" ht="21.75" hidden="1" customHeight="1">
      <c r="D108" s="1212" t="s">
        <v>1027</v>
      </c>
      <c r="E108" s="1213"/>
      <c r="F108" s="1213"/>
      <c r="G108" s="1213"/>
      <c r="H108" s="1213"/>
      <c r="I108" s="1421" t="s">
        <v>1028</v>
      </c>
      <c r="J108" s="1183"/>
      <c r="K108" s="1183"/>
      <c r="L108" s="1183"/>
      <c r="M108" s="1424"/>
      <c r="N108" s="1178" t="s">
        <v>1029</v>
      </c>
      <c r="O108" s="1193"/>
      <c r="P108" s="1193"/>
      <c r="Q108" s="1193"/>
      <c r="R108" s="1193"/>
      <c r="S108" s="1193"/>
      <c r="T108" s="1193"/>
      <c r="U108" s="1193"/>
      <c r="V108" s="1193"/>
      <c r="W108" s="1193"/>
      <c r="X108" s="1193"/>
      <c r="Y108" s="1193"/>
      <c r="Z108" s="1193"/>
      <c r="AA108" s="1193"/>
      <c r="AB108" s="1193"/>
      <c r="AC108" s="1193"/>
      <c r="AD108" s="1193"/>
      <c r="AE108" s="1193"/>
      <c r="AF108" s="1193"/>
      <c r="AG108" s="1193"/>
      <c r="AH108" s="1193"/>
      <c r="AI108" s="1193"/>
      <c r="AJ108" s="1193"/>
      <c r="AK108" s="1193"/>
      <c r="AL108" s="1193"/>
      <c r="AM108" s="1193"/>
      <c r="AN108" s="1197" t="s">
        <v>1030</v>
      </c>
      <c r="AO108" s="1186"/>
      <c r="AP108" s="1186"/>
      <c r="AQ108" s="1186"/>
      <c r="AR108" s="1186"/>
      <c r="AS108" s="1186"/>
      <c r="AT108" s="1186"/>
      <c r="AU108" s="1186"/>
      <c r="AV108" s="1186"/>
      <c r="AW108" s="1186"/>
      <c r="AX108" s="1186"/>
      <c r="AY108" s="1186"/>
      <c r="AZ108" s="1186"/>
      <c r="BA108" s="1186"/>
      <c r="BB108" s="1186"/>
      <c r="BC108" s="1186"/>
      <c r="BD108" s="1186"/>
      <c r="BE108" s="1186"/>
      <c r="BF108" s="1186"/>
      <c r="BG108" s="1186"/>
      <c r="BH108" s="1186"/>
      <c r="BI108" s="1186"/>
      <c r="BJ108" s="1186"/>
      <c r="BK108" s="1198"/>
      <c r="BL108" s="423"/>
    </row>
    <row r="109" spans="1:92" ht="21.75" hidden="1" customHeight="1">
      <c r="D109" s="1215"/>
      <c r="E109" s="1213"/>
      <c r="F109" s="1213"/>
      <c r="G109" s="1213"/>
      <c r="H109" s="1213"/>
      <c r="I109" s="1183"/>
      <c r="J109" s="1183"/>
      <c r="K109" s="1183"/>
      <c r="L109" s="1183"/>
      <c r="M109" s="1424"/>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3"/>
      <c r="AL109" s="1193"/>
      <c r="AM109" s="1193"/>
      <c r="AN109" s="1186"/>
      <c r="AO109" s="1186"/>
      <c r="AP109" s="1186"/>
      <c r="AQ109" s="1186"/>
      <c r="AR109" s="1186"/>
      <c r="AS109" s="1186"/>
      <c r="AT109" s="1186"/>
      <c r="AU109" s="1186"/>
      <c r="AV109" s="1186"/>
      <c r="AW109" s="1186"/>
      <c r="AX109" s="1186"/>
      <c r="AY109" s="1186"/>
      <c r="AZ109" s="1186"/>
      <c r="BA109" s="1186"/>
      <c r="BB109" s="1186"/>
      <c r="BC109" s="1186"/>
      <c r="BD109" s="1186"/>
      <c r="BE109" s="1186"/>
      <c r="BF109" s="1186"/>
      <c r="BG109" s="1186"/>
      <c r="BH109" s="1186"/>
      <c r="BI109" s="1186"/>
      <c r="BJ109" s="1186"/>
      <c r="BK109" s="1198"/>
      <c r="BL109" s="423"/>
    </row>
    <row r="110" spans="1:92" ht="21.75" hidden="1" customHeight="1">
      <c r="D110" s="1215"/>
      <c r="E110" s="1213"/>
      <c r="F110" s="1213"/>
      <c r="G110" s="1213"/>
      <c r="H110" s="1213"/>
      <c r="I110" s="1183"/>
      <c r="J110" s="1183"/>
      <c r="K110" s="1183"/>
      <c r="L110" s="1183"/>
      <c r="M110" s="1424"/>
      <c r="N110" s="1193"/>
      <c r="O110" s="1193"/>
      <c r="P110" s="1193"/>
      <c r="Q110" s="1193"/>
      <c r="R110" s="1193"/>
      <c r="S110" s="1193"/>
      <c r="T110" s="1193"/>
      <c r="U110" s="1193"/>
      <c r="V110" s="1193"/>
      <c r="W110" s="1193"/>
      <c r="X110" s="1193"/>
      <c r="Y110" s="1193"/>
      <c r="Z110" s="1193"/>
      <c r="AA110" s="1193"/>
      <c r="AB110" s="1193"/>
      <c r="AC110" s="1193"/>
      <c r="AD110" s="1193"/>
      <c r="AE110" s="1193"/>
      <c r="AF110" s="1193"/>
      <c r="AG110" s="1193"/>
      <c r="AH110" s="1193"/>
      <c r="AI110" s="1193"/>
      <c r="AJ110" s="1193"/>
      <c r="AK110" s="1193"/>
      <c r="AL110" s="1193"/>
      <c r="AM110" s="1193"/>
      <c r="AN110" s="1186"/>
      <c r="AO110" s="1186"/>
      <c r="AP110" s="1186"/>
      <c r="AQ110" s="1186"/>
      <c r="AR110" s="1186"/>
      <c r="AS110" s="1186"/>
      <c r="AT110" s="1186"/>
      <c r="AU110" s="1186"/>
      <c r="AV110" s="1186"/>
      <c r="AW110" s="1186"/>
      <c r="AX110" s="1186"/>
      <c r="AY110" s="1186"/>
      <c r="AZ110" s="1186"/>
      <c r="BA110" s="1186"/>
      <c r="BB110" s="1186"/>
      <c r="BC110" s="1186"/>
      <c r="BD110" s="1186"/>
      <c r="BE110" s="1186"/>
      <c r="BF110" s="1186"/>
      <c r="BG110" s="1186"/>
      <c r="BH110" s="1186"/>
      <c r="BI110" s="1186"/>
      <c r="BJ110" s="1186"/>
      <c r="BK110" s="1198"/>
      <c r="BL110" s="423"/>
    </row>
    <row r="111" spans="1:92" ht="21.75" hidden="1" customHeight="1">
      <c r="D111" s="1215"/>
      <c r="E111" s="1213"/>
      <c r="F111" s="1213"/>
      <c r="G111" s="1213"/>
      <c r="H111" s="1213"/>
      <c r="I111" s="1183"/>
      <c r="J111" s="1183"/>
      <c r="K111" s="1183"/>
      <c r="L111" s="1183"/>
      <c r="M111" s="1424"/>
      <c r="N111" s="1193"/>
      <c r="O111" s="1193"/>
      <c r="P111" s="1193"/>
      <c r="Q111" s="1193"/>
      <c r="R111" s="1193"/>
      <c r="S111" s="1193"/>
      <c r="T111" s="1193"/>
      <c r="U111" s="1193"/>
      <c r="V111" s="1193"/>
      <c r="W111" s="1193"/>
      <c r="X111" s="1193"/>
      <c r="Y111" s="1193"/>
      <c r="Z111" s="1193"/>
      <c r="AA111" s="1193"/>
      <c r="AB111" s="1193"/>
      <c r="AC111" s="1193"/>
      <c r="AD111" s="1193"/>
      <c r="AE111" s="1193"/>
      <c r="AF111" s="1193"/>
      <c r="AG111" s="1193"/>
      <c r="AH111" s="1193"/>
      <c r="AI111" s="1193"/>
      <c r="AJ111" s="1193"/>
      <c r="AK111" s="1193"/>
      <c r="AL111" s="1193"/>
      <c r="AM111" s="1193"/>
      <c r="AN111" s="1186"/>
      <c r="AO111" s="1186"/>
      <c r="AP111" s="1186"/>
      <c r="AQ111" s="1186"/>
      <c r="AR111" s="1186"/>
      <c r="AS111" s="1186"/>
      <c r="AT111" s="1186"/>
      <c r="AU111" s="1186"/>
      <c r="AV111" s="1186"/>
      <c r="AW111" s="1186"/>
      <c r="AX111" s="1186"/>
      <c r="AY111" s="1186"/>
      <c r="AZ111" s="1186"/>
      <c r="BA111" s="1186"/>
      <c r="BB111" s="1186"/>
      <c r="BC111" s="1186"/>
      <c r="BD111" s="1186"/>
      <c r="BE111" s="1186"/>
      <c r="BF111" s="1186"/>
      <c r="BG111" s="1186"/>
      <c r="BH111" s="1186"/>
      <c r="BI111" s="1186"/>
      <c r="BJ111" s="1186"/>
      <c r="BK111" s="1198"/>
      <c r="BL111" s="423"/>
    </row>
    <row r="112" spans="1:92" ht="21.75" hidden="1" customHeight="1">
      <c r="D112" s="1215"/>
      <c r="E112" s="1213"/>
      <c r="F112" s="1213"/>
      <c r="G112" s="1213"/>
      <c r="H112" s="1213"/>
      <c r="I112" s="1183"/>
      <c r="J112" s="1183"/>
      <c r="K112" s="1183"/>
      <c r="L112" s="1183"/>
      <c r="M112" s="1424"/>
      <c r="N112" s="1193"/>
      <c r="O112" s="1193"/>
      <c r="P112" s="1193"/>
      <c r="Q112" s="1193"/>
      <c r="R112" s="1193"/>
      <c r="S112" s="1193"/>
      <c r="T112" s="1193"/>
      <c r="U112" s="1193"/>
      <c r="V112" s="1193"/>
      <c r="W112" s="1193"/>
      <c r="X112" s="1193"/>
      <c r="Y112" s="1193"/>
      <c r="Z112" s="1193"/>
      <c r="AA112" s="1193"/>
      <c r="AB112" s="1193"/>
      <c r="AC112" s="1193"/>
      <c r="AD112" s="1193"/>
      <c r="AE112" s="1193"/>
      <c r="AF112" s="1193"/>
      <c r="AG112" s="1193"/>
      <c r="AH112" s="1193"/>
      <c r="AI112" s="1193"/>
      <c r="AJ112" s="1193"/>
      <c r="AK112" s="1193"/>
      <c r="AL112" s="1193"/>
      <c r="AM112" s="1193"/>
      <c r="AN112" s="1186"/>
      <c r="AO112" s="1186"/>
      <c r="AP112" s="1186"/>
      <c r="AQ112" s="1186"/>
      <c r="AR112" s="1186"/>
      <c r="AS112" s="1186"/>
      <c r="AT112" s="1186"/>
      <c r="AU112" s="1186"/>
      <c r="AV112" s="1186"/>
      <c r="AW112" s="1186"/>
      <c r="AX112" s="1186"/>
      <c r="AY112" s="1186"/>
      <c r="AZ112" s="1186"/>
      <c r="BA112" s="1186"/>
      <c r="BB112" s="1186"/>
      <c r="BC112" s="1186"/>
      <c r="BD112" s="1186"/>
      <c r="BE112" s="1186"/>
      <c r="BF112" s="1186"/>
      <c r="BG112" s="1186"/>
      <c r="BH112" s="1186"/>
      <c r="BI112" s="1186"/>
      <c r="BJ112" s="1186"/>
      <c r="BK112" s="1198"/>
      <c r="BL112" s="423"/>
    </row>
    <row r="113" spans="4:64" ht="21.75" hidden="1" customHeight="1">
      <c r="D113" s="1215"/>
      <c r="E113" s="1213"/>
      <c r="F113" s="1213"/>
      <c r="G113" s="1213"/>
      <c r="H113" s="1213"/>
      <c r="I113" s="1183"/>
      <c r="J113" s="1183"/>
      <c r="K113" s="1183"/>
      <c r="L113" s="1183"/>
      <c r="M113" s="1424"/>
      <c r="N113" s="1193"/>
      <c r="O113" s="1193"/>
      <c r="P113" s="1193"/>
      <c r="Q113" s="1193"/>
      <c r="R113" s="1193"/>
      <c r="S113" s="1193"/>
      <c r="T113" s="1193"/>
      <c r="U113" s="1193"/>
      <c r="V113" s="1193"/>
      <c r="W113" s="1193"/>
      <c r="X113" s="1193"/>
      <c r="Y113" s="1193"/>
      <c r="Z113" s="1193"/>
      <c r="AA113" s="1193"/>
      <c r="AB113" s="1193"/>
      <c r="AC113" s="1193"/>
      <c r="AD113" s="1193"/>
      <c r="AE113" s="1193"/>
      <c r="AF113" s="1193"/>
      <c r="AG113" s="1193"/>
      <c r="AH113" s="1193"/>
      <c r="AI113" s="1193"/>
      <c r="AJ113" s="1193"/>
      <c r="AK113" s="1193"/>
      <c r="AL113" s="1193"/>
      <c r="AM113" s="1193"/>
      <c r="AN113" s="1186"/>
      <c r="AO113" s="1186"/>
      <c r="AP113" s="1186"/>
      <c r="AQ113" s="1186"/>
      <c r="AR113" s="1186"/>
      <c r="AS113" s="1186"/>
      <c r="AT113" s="1186"/>
      <c r="AU113" s="1186"/>
      <c r="AV113" s="1186"/>
      <c r="AW113" s="1186"/>
      <c r="AX113" s="1186"/>
      <c r="AY113" s="1186"/>
      <c r="AZ113" s="1186"/>
      <c r="BA113" s="1186"/>
      <c r="BB113" s="1186"/>
      <c r="BC113" s="1186"/>
      <c r="BD113" s="1186"/>
      <c r="BE113" s="1186"/>
      <c r="BF113" s="1186"/>
      <c r="BG113" s="1186"/>
      <c r="BH113" s="1186"/>
      <c r="BI113" s="1186"/>
      <c r="BJ113" s="1186"/>
      <c r="BK113" s="1198"/>
      <c r="BL113" s="423"/>
    </row>
    <row r="114" spans="4:64" ht="21.75" hidden="1" customHeight="1">
      <c r="D114" s="1215"/>
      <c r="E114" s="1213"/>
      <c r="F114" s="1213"/>
      <c r="G114" s="1213"/>
      <c r="H114" s="1213"/>
      <c r="I114" s="1183"/>
      <c r="J114" s="1183"/>
      <c r="K114" s="1183"/>
      <c r="L114" s="1183"/>
      <c r="M114" s="1424"/>
      <c r="N114" s="1193"/>
      <c r="O114" s="1193"/>
      <c r="P114" s="1193"/>
      <c r="Q114" s="1193"/>
      <c r="R114" s="1193"/>
      <c r="S114" s="1193"/>
      <c r="T114" s="1193"/>
      <c r="U114" s="1193"/>
      <c r="V114" s="1193"/>
      <c r="W114" s="1193"/>
      <c r="X114" s="1193"/>
      <c r="Y114" s="1193"/>
      <c r="Z114" s="1193"/>
      <c r="AA114" s="1193"/>
      <c r="AB114" s="1193"/>
      <c r="AC114" s="1193"/>
      <c r="AD114" s="1193"/>
      <c r="AE114" s="1193"/>
      <c r="AF114" s="1193"/>
      <c r="AG114" s="1193"/>
      <c r="AH114" s="1193"/>
      <c r="AI114" s="1193"/>
      <c r="AJ114" s="1193"/>
      <c r="AK114" s="1193"/>
      <c r="AL114" s="1193"/>
      <c r="AM114" s="1193"/>
      <c r="AN114" s="1186"/>
      <c r="AO114" s="1186"/>
      <c r="AP114" s="1186"/>
      <c r="AQ114" s="1186"/>
      <c r="AR114" s="1186"/>
      <c r="AS114" s="1186"/>
      <c r="AT114" s="1186"/>
      <c r="AU114" s="1186"/>
      <c r="AV114" s="1186"/>
      <c r="AW114" s="1186"/>
      <c r="AX114" s="1186"/>
      <c r="AY114" s="1186"/>
      <c r="AZ114" s="1186"/>
      <c r="BA114" s="1186"/>
      <c r="BB114" s="1186"/>
      <c r="BC114" s="1186"/>
      <c r="BD114" s="1186"/>
      <c r="BE114" s="1186"/>
      <c r="BF114" s="1186"/>
      <c r="BG114" s="1186"/>
      <c r="BH114" s="1186"/>
      <c r="BI114" s="1186"/>
      <c r="BJ114" s="1186"/>
      <c r="BK114" s="1198"/>
      <c r="BL114" s="423"/>
    </row>
    <row r="115" spans="4:64" ht="21.75" hidden="1" customHeight="1">
      <c r="D115" s="1215"/>
      <c r="E115" s="1213"/>
      <c r="F115" s="1213"/>
      <c r="G115" s="1213"/>
      <c r="H115" s="1213"/>
      <c r="I115" s="1183"/>
      <c r="J115" s="1183"/>
      <c r="K115" s="1183"/>
      <c r="L115" s="1183"/>
      <c r="M115" s="1424"/>
      <c r="N115" s="1193"/>
      <c r="O115" s="1193"/>
      <c r="P115" s="1193"/>
      <c r="Q115" s="1193"/>
      <c r="R115" s="1193"/>
      <c r="S115" s="1193"/>
      <c r="T115" s="1193"/>
      <c r="U115" s="1193"/>
      <c r="V115" s="1193"/>
      <c r="W115" s="1193"/>
      <c r="X115" s="1193"/>
      <c r="Y115" s="1193"/>
      <c r="Z115" s="1193"/>
      <c r="AA115" s="1193"/>
      <c r="AB115" s="1193"/>
      <c r="AC115" s="1193"/>
      <c r="AD115" s="1193"/>
      <c r="AE115" s="1193"/>
      <c r="AF115" s="1193"/>
      <c r="AG115" s="1193"/>
      <c r="AH115" s="1193"/>
      <c r="AI115" s="1193"/>
      <c r="AJ115" s="1193"/>
      <c r="AK115" s="1193"/>
      <c r="AL115" s="1193"/>
      <c r="AM115" s="1193"/>
      <c r="AN115" s="1186"/>
      <c r="AO115" s="1186"/>
      <c r="AP115" s="1186"/>
      <c r="AQ115" s="1186"/>
      <c r="AR115" s="1186"/>
      <c r="AS115" s="1186"/>
      <c r="AT115" s="1186"/>
      <c r="AU115" s="1186"/>
      <c r="AV115" s="1186"/>
      <c r="AW115" s="1186"/>
      <c r="AX115" s="1186"/>
      <c r="AY115" s="1186"/>
      <c r="AZ115" s="1186"/>
      <c r="BA115" s="1186"/>
      <c r="BB115" s="1186"/>
      <c r="BC115" s="1186"/>
      <c r="BD115" s="1186"/>
      <c r="BE115" s="1186"/>
      <c r="BF115" s="1186"/>
      <c r="BG115" s="1186"/>
      <c r="BH115" s="1186"/>
      <c r="BI115" s="1186"/>
      <c r="BJ115" s="1186"/>
      <c r="BK115" s="1198"/>
      <c r="BL115" s="423"/>
    </row>
    <row r="116" spans="4:64" ht="21.75" hidden="1" customHeight="1">
      <c r="D116" s="1215"/>
      <c r="E116" s="1213"/>
      <c r="F116" s="1213"/>
      <c r="G116" s="1213"/>
      <c r="H116" s="1213"/>
      <c r="I116" s="1183"/>
      <c r="J116" s="1183"/>
      <c r="K116" s="1183"/>
      <c r="L116" s="1183"/>
      <c r="M116" s="1424"/>
      <c r="N116" s="1193"/>
      <c r="O116" s="1193"/>
      <c r="P116" s="1193"/>
      <c r="Q116" s="1193"/>
      <c r="R116" s="1193"/>
      <c r="S116" s="1193"/>
      <c r="T116" s="1193"/>
      <c r="U116" s="1193"/>
      <c r="V116" s="1193"/>
      <c r="W116" s="1193"/>
      <c r="X116" s="1193"/>
      <c r="Y116" s="1193"/>
      <c r="Z116" s="1193"/>
      <c r="AA116" s="1193"/>
      <c r="AB116" s="1193"/>
      <c r="AC116" s="1193"/>
      <c r="AD116" s="1193"/>
      <c r="AE116" s="1193"/>
      <c r="AF116" s="1193"/>
      <c r="AG116" s="1193"/>
      <c r="AH116" s="1193"/>
      <c r="AI116" s="1193"/>
      <c r="AJ116" s="1193"/>
      <c r="AK116" s="1193"/>
      <c r="AL116" s="1193"/>
      <c r="AM116" s="1193"/>
      <c r="AN116" s="1186"/>
      <c r="AO116" s="1186"/>
      <c r="AP116" s="1186"/>
      <c r="AQ116" s="1186"/>
      <c r="AR116" s="1186"/>
      <c r="AS116" s="1186"/>
      <c r="AT116" s="1186"/>
      <c r="AU116" s="1186"/>
      <c r="AV116" s="1186"/>
      <c r="AW116" s="1186"/>
      <c r="AX116" s="1186"/>
      <c r="AY116" s="1186"/>
      <c r="AZ116" s="1186"/>
      <c r="BA116" s="1186"/>
      <c r="BB116" s="1186"/>
      <c r="BC116" s="1186"/>
      <c r="BD116" s="1186"/>
      <c r="BE116" s="1186"/>
      <c r="BF116" s="1186"/>
      <c r="BG116" s="1186"/>
      <c r="BH116" s="1186"/>
      <c r="BI116" s="1186"/>
      <c r="BJ116" s="1186"/>
      <c r="BK116" s="1198"/>
      <c r="BL116" s="423"/>
    </row>
    <row r="117" spans="4:64" ht="21.75" hidden="1" customHeight="1">
      <c r="D117" s="1215"/>
      <c r="E117" s="1213"/>
      <c r="F117" s="1213"/>
      <c r="G117" s="1213"/>
      <c r="H117" s="1213"/>
      <c r="I117" s="1183"/>
      <c r="J117" s="1183"/>
      <c r="K117" s="1183"/>
      <c r="L117" s="1183"/>
      <c r="M117" s="1424"/>
      <c r="N117" s="1193"/>
      <c r="O117" s="1193"/>
      <c r="P117" s="1193"/>
      <c r="Q117" s="1193"/>
      <c r="R117" s="1193"/>
      <c r="S117" s="1193"/>
      <c r="T117" s="1193"/>
      <c r="U117" s="1193"/>
      <c r="V117" s="1193"/>
      <c r="W117" s="1193"/>
      <c r="X117" s="1193"/>
      <c r="Y117" s="1193"/>
      <c r="Z117" s="1193"/>
      <c r="AA117" s="1193"/>
      <c r="AB117" s="1193"/>
      <c r="AC117" s="1193"/>
      <c r="AD117" s="1193"/>
      <c r="AE117" s="1193"/>
      <c r="AF117" s="1193"/>
      <c r="AG117" s="1193"/>
      <c r="AH117" s="1193"/>
      <c r="AI117" s="1193"/>
      <c r="AJ117" s="1193"/>
      <c r="AK117" s="1193"/>
      <c r="AL117" s="1193"/>
      <c r="AM117" s="1193"/>
      <c r="AN117" s="1186"/>
      <c r="AO117" s="1186"/>
      <c r="AP117" s="1186"/>
      <c r="AQ117" s="1186"/>
      <c r="AR117" s="1186"/>
      <c r="AS117" s="1186"/>
      <c r="AT117" s="1186"/>
      <c r="AU117" s="1186"/>
      <c r="AV117" s="1186"/>
      <c r="AW117" s="1186"/>
      <c r="AX117" s="1186"/>
      <c r="AY117" s="1186"/>
      <c r="AZ117" s="1186"/>
      <c r="BA117" s="1186"/>
      <c r="BB117" s="1186"/>
      <c r="BC117" s="1186"/>
      <c r="BD117" s="1186"/>
      <c r="BE117" s="1186"/>
      <c r="BF117" s="1186"/>
      <c r="BG117" s="1186"/>
      <c r="BH117" s="1186"/>
      <c r="BI117" s="1186"/>
      <c r="BJ117" s="1186"/>
      <c r="BK117" s="1198"/>
      <c r="BL117" s="423"/>
    </row>
    <row r="118" spans="4:64" ht="21.75" hidden="1" customHeight="1">
      <c r="D118" s="1215"/>
      <c r="E118" s="1213"/>
      <c r="F118" s="1213"/>
      <c r="G118" s="1213"/>
      <c r="H118" s="1213"/>
      <c r="I118" s="1425"/>
      <c r="J118" s="1425"/>
      <c r="K118" s="1425"/>
      <c r="L118" s="1425"/>
      <c r="M118" s="1426"/>
      <c r="N118" s="1193"/>
      <c r="O118" s="1193"/>
      <c r="P118" s="1193"/>
      <c r="Q118" s="1193"/>
      <c r="R118" s="1193"/>
      <c r="S118" s="1193"/>
      <c r="T118" s="1193"/>
      <c r="U118" s="1193"/>
      <c r="V118" s="1193"/>
      <c r="W118" s="1193"/>
      <c r="X118" s="1193"/>
      <c r="Y118" s="1193"/>
      <c r="Z118" s="1193"/>
      <c r="AA118" s="1193"/>
      <c r="AB118" s="1193"/>
      <c r="AC118" s="1193"/>
      <c r="AD118" s="1193"/>
      <c r="AE118" s="1193"/>
      <c r="AF118" s="1193"/>
      <c r="AG118" s="1193"/>
      <c r="AH118" s="1193"/>
      <c r="AI118" s="1193"/>
      <c r="AJ118" s="1193"/>
      <c r="AK118" s="1193"/>
      <c r="AL118" s="1193"/>
      <c r="AM118" s="1193"/>
      <c r="AN118" s="1199"/>
      <c r="AO118" s="1199"/>
      <c r="AP118" s="1199"/>
      <c r="AQ118" s="1199"/>
      <c r="AR118" s="1199"/>
      <c r="AS118" s="1199"/>
      <c r="AT118" s="1199"/>
      <c r="AU118" s="1199"/>
      <c r="AV118" s="1199"/>
      <c r="AW118" s="1199"/>
      <c r="AX118" s="1199"/>
      <c r="AY118" s="1199"/>
      <c r="AZ118" s="1199"/>
      <c r="BA118" s="1199"/>
      <c r="BB118" s="1199"/>
      <c r="BC118" s="1199"/>
      <c r="BD118" s="1199"/>
      <c r="BE118" s="1199"/>
      <c r="BF118" s="1199"/>
      <c r="BG118" s="1199"/>
      <c r="BH118" s="1199"/>
      <c r="BI118" s="1199"/>
      <c r="BJ118" s="1199"/>
      <c r="BK118" s="1200"/>
      <c r="BL118" s="423"/>
    </row>
    <row r="119" spans="4:64" ht="38.25" hidden="1" customHeight="1">
      <c r="D119" s="1415" t="s">
        <v>949</v>
      </c>
      <c r="E119" s="1181"/>
      <c r="F119" s="1181"/>
      <c r="G119" s="1181"/>
      <c r="H119" s="1416"/>
      <c r="I119" s="1181" t="s">
        <v>1031</v>
      </c>
      <c r="J119" s="1181"/>
      <c r="K119" s="1181"/>
      <c r="L119" s="1181"/>
      <c r="M119" s="1181"/>
      <c r="N119" s="1185"/>
      <c r="O119" s="1185"/>
      <c r="P119" s="1185"/>
      <c r="Q119" s="1185"/>
      <c r="R119" s="1185"/>
      <c r="S119" s="1185"/>
      <c r="T119" s="1185"/>
      <c r="U119" s="1185"/>
      <c r="V119" s="1185"/>
      <c r="W119" s="1185"/>
      <c r="X119" s="1185"/>
      <c r="Y119" s="1185"/>
      <c r="Z119" s="1185"/>
      <c r="AA119" s="1185"/>
      <c r="AB119" s="1185"/>
      <c r="AC119" s="1185"/>
      <c r="AD119" s="1185"/>
      <c r="AE119" s="1185"/>
      <c r="AF119" s="1185"/>
      <c r="AG119" s="1185"/>
      <c r="AH119" s="1185"/>
      <c r="AI119" s="1185"/>
      <c r="AJ119" s="1185"/>
      <c r="AK119" s="1185"/>
      <c r="AL119" s="1185"/>
      <c r="AM119" s="1185"/>
      <c r="AN119" s="424"/>
      <c r="AO119" s="424"/>
      <c r="AP119" s="424"/>
      <c r="AQ119" s="424"/>
      <c r="AR119" s="424"/>
      <c r="AS119" s="424"/>
      <c r="AT119" s="424"/>
      <c r="AU119" s="424"/>
      <c r="AV119" s="424"/>
      <c r="AW119" s="424"/>
      <c r="AX119" s="424"/>
      <c r="AY119" s="424"/>
      <c r="AZ119" s="424"/>
      <c r="BA119" s="424"/>
      <c r="BB119" s="424"/>
      <c r="BC119" s="424"/>
      <c r="BD119" s="424"/>
      <c r="BE119" s="424"/>
      <c r="BF119" s="424"/>
      <c r="BG119" s="424"/>
      <c r="BH119" s="424"/>
      <c r="BI119" s="424"/>
      <c r="BJ119" s="424"/>
      <c r="BK119" s="513"/>
      <c r="BL119" s="423"/>
    </row>
    <row r="120" spans="4:64" ht="18.75" hidden="1" customHeight="1">
      <c r="D120" s="1417" t="s">
        <v>951</v>
      </c>
      <c r="E120" s="1179"/>
      <c r="F120" s="1179"/>
      <c r="G120" s="1179"/>
      <c r="H120" s="1678"/>
      <c r="I120" s="1421" t="s">
        <v>1032</v>
      </c>
      <c r="J120" s="1183"/>
      <c r="K120" s="1183"/>
      <c r="L120" s="1183"/>
      <c r="M120" s="1183"/>
      <c r="N120" s="1186"/>
      <c r="O120" s="1186"/>
      <c r="P120" s="1186"/>
      <c r="Q120" s="1186"/>
      <c r="R120" s="1186"/>
      <c r="S120" s="1186"/>
      <c r="T120" s="1186"/>
      <c r="U120" s="1186"/>
      <c r="V120" s="1186"/>
      <c r="W120" s="1186"/>
      <c r="X120" s="1186"/>
      <c r="Y120" s="1186"/>
      <c r="Z120" s="1186"/>
      <c r="AA120" s="1186"/>
      <c r="AB120" s="1186"/>
      <c r="AC120" s="1186"/>
      <c r="AD120" s="1186"/>
      <c r="AE120" s="1186"/>
      <c r="AF120" s="1186"/>
      <c r="AG120" s="1186"/>
      <c r="AH120" s="1186"/>
      <c r="AI120" s="1186"/>
      <c r="AJ120" s="1186"/>
      <c r="AK120" s="1186"/>
      <c r="AL120" s="1186"/>
      <c r="AM120" s="1186"/>
      <c r="AN120" s="424"/>
      <c r="AO120" s="424"/>
      <c r="AP120" s="424"/>
      <c r="AQ120" s="424"/>
      <c r="AR120" s="424"/>
      <c r="AS120" s="424"/>
      <c r="AT120" s="424"/>
      <c r="AU120" s="424"/>
      <c r="AV120" s="424"/>
      <c r="AW120" s="424"/>
      <c r="AX120" s="424"/>
      <c r="AY120" s="424"/>
      <c r="AZ120" s="424"/>
      <c r="BA120" s="424"/>
      <c r="BB120" s="424"/>
      <c r="BC120" s="424"/>
      <c r="BD120" s="424"/>
      <c r="BE120" s="424"/>
      <c r="BF120" s="424"/>
      <c r="BG120" s="424"/>
      <c r="BH120" s="424"/>
      <c r="BI120" s="424"/>
      <c r="BJ120" s="424"/>
      <c r="BK120" s="513"/>
      <c r="BL120" s="423"/>
    </row>
    <row r="121" spans="4:64" ht="18.75" hidden="1" customHeight="1">
      <c r="D121" s="1418"/>
      <c r="E121" s="1179"/>
      <c r="F121" s="1179"/>
      <c r="G121" s="1179"/>
      <c r="H121" s="1678"/>
      <c r="I121" s="1183"/>
      <c r="J121" s="1183"/>
      <c r="K121" s="1183"/>
      <c r="L121" s="1183"/>
      <c r="M121" s="1183"/>
      <c r="N121" s="1186"/>
      <c r="O121" s="1186"/>
      <c r="P121" s="1186"/>
      <c r="Q121" s="1186"/>
      <c r="R121" s="1186"/>
      <c r="S121" s="1186"/>
      <c r="T121" s="1186"/>
      <c r="U121" s="1186"/>
      <c r="V121" s="1186"/>
      <c r="W121" s="1186"/>
      <c r="X121" s="1186"/>
      <c r="Y121" s="1186"/>
      <c r="Z121" s="1186"/>
      <c r="AA121" s="1186"/>
      <c r="AB121" s="1186"/>
      <c r="AC121" s="1186"/>
      <c r="AD121" s="1186"/>
      <c r="AE121" s="1186"/>
      <c r="AF121" s="1186"/>
      <c r="AG121" s="1186"/>
      <c r="AH121" s="1186"/>
      <c r="AI121" s="1186"/>
      <c r="AJ121" s="1186"/>
      <c r="AK121" s="1186"/>
      <c r="AL121" s="1186"/>
      <c r="AM121" s="1186"/>
      <c r="AN121" s="424"/>
      <c r="AO121" s="424"/>
      <c r="AP121" s="424"/>
      <c r="AQ121" s="424"/>
      <c r="AR121" s="424"/>
      <c r="AS121" s="424"/>
      <c r="AT121" s="424"/>
      <c r="AU121" s="424"/>
      <c r="AV121" s="424"/>
      <c r="AW121" s="424"/>
      <c r="AX121" s="424"/>
      <c r="AY121" s="424"/>
      <c r="AZ121" s="424"/>
      <c r="BA121" s="424"/>
      <c r="BB121" s="424"/>
      <c r="BC121" s="424"/>
      <c r="BD121" s="424"/>
      <c r="BE121" s="424"/>
      <c r="BF121" s="424"/>
      <c r="BG121" s="424"/>
      <c r="BH121" s="424"/>
      <c r="BI121" s="424"/>
      <c r="BJ121" s="424"/>
      <c r="BK121" s="513"/>
      <c r="BL121" s="423"/>
    </row>
    <row r="122" spans="4:64" ht="18.75" hidden="1" customHeight="1">
      <c r="D122" s="1418"/>
      <c r="E122" s="1179"/>
      <c r="F122" s="1179"/>
      <c r="G122" s="1179"/>
      <c r="H122" s="1678"/>
      <c r="I122" s="1183"/>
      <c r="J122" s="1183"/>
      <c r="K122" s="1183"/>
      <c r="L122" s="1183"/>
      <c r="M122" s="1183"/>
      <c r="N122" s="1186"/>
      <c r="O122" s="1186"/>
      <c r="P122" s="1186"/>
      <c r="Q122" s="1186"/>
      <c r="R122" s="1186"/>
      <c r="S122" s="1186"/>
      <c r="T122" s="1186"/>
      <c r="U122" s="1186"/>
      <c r="V122" s="1186"/>
      <c r="W122" s="1186"/>
      <c r="X122" s="1186"/>
      <c r="Y122" s="1186"/>
      <c r="Z122" s="1186"/>
      <c r="AA122" s="1186"/>
      <c r="AB122" s="1186"/>
      <c r="AC122" s="1186"/>
      <c r="AD122" s="1186"/>
      <c r="AE122" s="1186"/>
      <c r="AF122" s="1186"/>
      <c r="AG122" s="1186"/>
      <c r="AH122" s="1186"/>
      <c r="AI122" s="1186"/>
      <c r="AJ122" s="1186"/>
      <c r="AK122" s="1186"/>
      <c r="AL122" s="1186"/>
      <c r="AM122" s="1186"/>
      <c r="AN122" s="424"/>
      <c r="AO122" s="424"/>
      <c r="AP122" s="424"/>
      <c r="AQ122" s="424"/>
      <c r="AR122" s="424"/>
      <c r="AS122" s="424"/>
      <c r="AT122" s="424"/>
      <c r="AU122" s="424"/>
      <c r="AV122" s="424"/>
      <c r="AW122" s="424"/>
      <c r="AX122" s="424"/>
      <c r="AY122" s="424"/>
      <c r="AZ122" s="424"/>
      <c r="BA122" s="424"/>
      <c r="BB122" s="424"/>
      <c r="BC122" s="424"/>
      <c r="BD122" s="424"/>
      <c r="BE122" s="424"/>
      <c r="BF122" s="424"/>
      <c r="BG122" s="424"/>
      <c r="BH122" s="424"/>
      <c r="BI122" s="424"/>
      <c r="BJ122" s="424"/>
      <c r="BK122" s="513"/>
      <c r="BL122" s="423"/>
    </row>
    <row r="123" spans="4:64" ht="18.75" hidden="1" customHeight="1">
      <c r="D123" s="1418"/>
      <c r="E123" s="1179"/>
      <c r="F123" s="1179"/>
      <c r="G123" s="1179"/>
      <c r="H123" s="1678"/>
      <c r="I123" s="1183"/>
      <c r="J123" s="1183"/>
      <c r="K123" s="1183"/>
      <c r="L123" s="1183"/>
      <c r="M123" s="1183"/>
      <c r="N123" s="1186"/>
      <c r="O123" s="1186"/>
      <c r="P123" s="1186"/>
      <c r="Q123" s="1186"/>
      <c r="R123" s="1186"/>
      <c r="S123" s="1186"/>
      <c r="T123" s="1186"/>
      <c r="U123" s="1186"/>
      <c r="V123" s="1186"/>
      <c r="W123" s="1186"/>
      <c r="X123" s="1186"/>
      <c r="Y123" s="1186"/>
      <c r="Z123" s="1186"/>
      <c r="AA123" s="1186"/>
      <c r="AB123" s="1186"/>
      <c r="AC123" s="1186"/>
      <c r="AD123" s="1186"/>
      <c r="AE123" s="1186"/>
      <c r="AF123" s="1186"/>
      <c r="AG123" s="1186"/>
      <c r="AH123" s="1186"/>
      <c r="AI123" s="1186"/>
      <c r="AJ123" s="1186"/>
      <c r="AK123" s="1186"/>
      <c r="AL123" s="1186"/>
      <c r="AM123" s="1186"/>
      <c r="AN123" s="424"/>
      <c r="AO123" s="424"/>
      <c r="AP123" s="424"/>
      <c r="AQ123" s="424"/>
      <c r="AR123" s="424"/>
      <c r="AS123" s="424"/>
      <c r="AT123" s="424"/>
      <c r="AU123" s="424"/>
      <c r="AV123" s="424"/>
      <c r="AW123" s="424"/>
      <c r="AX123" s="424"/>
      <c r="AY123" s="424"/>
      <c r="AZ123" s="424"/>
      <c r="BA123" s="424"/>
      <c r="BB123" s="424"/>
      <c r="BC123" s="424"/>
      <c r="BD123" s="424"/>
      <c r="BE123" s="424"/>
      <c r="BF123" s="424"/>
      <c r="BG123" s="424"/>
      <c r="BH123" s="424"/>
      <c r="BI123" s="424"/>
      <c r="BJ123" s="424"/>
      <c r="BK123" s="513"/>
      <c r="BL123" s="423"/>
    </row>
    <row r="124" spans="4:64" ht="18.75" hidden="1" customHeight="1">
      <c r="D124" s="1418"/>
      <c r="E124" s="1179"/>
      <c r="F124" s="1179"/>
      <c r="G124" s="1179"/>
      <c r="H124" s="1678"/>
      <c r="I124" s="1183"/>
      <c r="J124" s="1183"/>
      <c r="K124" s="1183"/>
      <c r="L124" s="1183"/>
      <c r="M124" s="1183"/>
      <c r="N124" s="1186"/>
      <c r="O124" s="1186"/>
      <c r="P124" s="1186"/>
      <c r="Q124" s="1186"/>
      <c r="R124" s="1186"/>
      <c r="S124" s="1186"/>
      <c r="T124" s="1186"/>
      <c r="U124" s="1186"/>
      <c r="V124" s="1186"/>
      <c r="W124" s="1186"/>
      <c r="X124" s="1186"/>
      <c r="Y124" s="1186"/>
      <c r="Z124" s="1186"/>
      <c r="AA124" s="1186"/>
      <c r="AB124" s="1186"/>
      <c r="AC124" s="1186"/>
      <c r="AD124" s="1186"/>
      <c r="AE124" s="1186"/>
      <c r="AF124" s="1186"/>
      <c r="AG124" s="1186"/>
      <c r="AH124" s="1186"/>
      <c r="AI124" s="1186"/>
      <c r="AJ124" s="1186"/>
      <c r="AK124" s="1186"/>
      <c r="AL124" s="1186"/>
      <c r="AM124" s="1186"/>
      <c r="AN124" s="424"/>
      <c r="AO124" s="424"/>
      <c r="AP124" s="424"/>
      <c r="AQ124" s="424"/>
      <c r="AR124" s="424"/>
      <c r="AS124" s="424"/>
      <c r="AT124" s="424"/>
      <c r="AU124" s="424"/>
      <c r="AV124" s="424"/>
      <c r="AW124" s="424"/>
      <c r="AX124" s="424"/>
      <c r="AY124" s="424"/>
      <c r="AZ124" s="424"/>
      <c r="BA124" s="424"/>
      <c r="BB124" s="424"/>
      <c r="BC124" s="424"/>
      <c r="BD124" s="424"/>
      <c r="BE124" s="424"/>
      <c r="BF124" s="424"/>
      <c r="BG124" s="424"/>
      <c r="BH124" s="424"/>
      <c r="BI124" s="424"/>
      <c r="BJ124" s="424"/>
      <c r="BK124" s="513"/>
      <c r="BL124" s="423"/>
    </row>
    <row r="125" spans="4:64" ht="18.75" hidden="1" customHeight="1">
      <c r="D125" s="1418"/>
      <c r="E125" s="1179"/>
      <c r="F125" s="1179"/>
      <c r="G125" s="1179"/>
      <c r="H125" s="1678"/>
      <c r="I125" s="1183"/>
      <c r="J125" s="1183"/>
      <c r="K125" s="1183"/>
      <c r="L125" s="1183"/>
      <c r="M125" s="1183"/>
      <c r="N125" s="1186"/>
      <c r="O125" s="1186"/>
      <c r="P125" s="1186"/>
      <c r="Q125" s="1186"/>
      <c r="R125" s="1186"/>
      <c r="S125" s="1186"/>
      <c r="T125" s="1186"/>
      <c r="U125" s="1186"/>
      <c r="V125" s="1186"/>
      <c r="W125" s="1186"/>
      <c r="X125" s="1186"/>
      <c r="Y125" s="1186"/>
      <c r="Z125" s="1186"/>
      <c r="AA125" s="1186"/>
      <c r="AB125" s="1186"/>
      <c r="AC125" s="1186"/>
      <c r="AD125" s="1186"/>
      <c r="AE125" s="1186"/>
      <c r="AF125" s="1186"/>
      <c r="AG125" s="1186"/>
      <c r="AH125" s="1186"/>
      <c r="AI125" s="1186"/>
      <c r="AJ125" s="1186"/>
      <c r="AK125" s="1186"/>
      <c r="AL125" s="1186"/>
      <c r="AM125" s="1186"/>
      <c r="AN125" s="424"/>
      <c r="AO125" s="424"/>
      <c r="AP125" s="424"/>
      <c r="AQ125" s="424"/>
      <c r="AR125" s="424"/>
      <c r="AS125" s="424"/>
      <c r="AT125" s="424"/>
      <c r="AU125" s="424"/>
      <c r="AV125" s="424"/>
      <c r="AW125" s="424"/>
      <c r="AX125" s="424"/>
      <c r="AY125" s="424"/>
      <c r="AZ125" s="424"/>
      <c r="BA125" s="424"/>
      <c r="BB125" s="424"/>
      <c r="BC125" s="424"/>
      <c r="BD125" s="424"/>
      <c r="BE125" s="424"/>
      <c r="BF125" s="424"/>
      <c r="BG125" s="424"/>
      <c r="BH125" s="424"/>
      <c r="BI125" s="424"/>
      <c r="BJ125" s="424"/>
      <c r="BK125" s="513"/>
      <c r="BL125" s="423"/>
    </row>
    <row r="126" spans="4:64" ht="18.75" hidden="1" customHeight="1">
      <c r="D126" s="1418"/>
      <c r="E126" s="1179"/>
      <c r="F126" s="1179"/>
      <c r="G126" s="1179"/>
      <c r="H126" s="1678"/>
      <c r="I126" s="1183"/>
      <c r="J126" s="1183"/>
      <c r="K126" s="1183"/>
      <c r="L126" s="1183"/>
      <c r="M126" s="1183"/>
      <c r="N126" s="1186"/>
      <c r="O126" s="1186"/>
      <c r="P126" s="1186"/>
      <c r="Q126" s="1186"/>
      <c r="R126" s="1186"/>
      <c r="S126" s="1186"/>
      <c r="T126" s="1186"/>
      <c r="U126" s="1186"/>
      <c r="V126" s="1186"/>
      <c r="W126" s="1186"/>
      <c r="X126" s="1186"/>
      <c r="Y126" s="1186"/>
      <c r="Z126" s="1186"/>
      <c r="AA126" s="1186"/>
      <c r="AB126" s="1186"/>
      <c r="AC126" s="1186"/>
      <c r="AD126" s="1186"/>
      <c r="AE126" s="1186"/>
      <c r="AF126" s="1186"/>
      <c r="AG126" s="1186"/>
      <c r="AH126" s="1186"/>
      <c r="AI126" s="1186"/>
      <c r="AJ126" s="1186"/>
      <c r="AK126" s="1186"/>
      <c r="AL126" s="1186"/>
      <c r="AM126" s="1186"/>
      <c r="AN126" s="424"/>
      <c r="AO126" s="424"/>
      <c r="AP126" s="424"/>
      <c r="AQ126" s="424"/>
      <c r="AR126" s="424"/>
      <c r="AS126" s="424"/>
      <c r="AT126" s="424"/>
      <c r="AU126" s="424"/>
      <c r="AV126" s="424"/>
      <c r="AW126" s="424"/>
      <c r="AX126" s="424"/>
      <c r="AY126" s="424"/>
      <c r="AZ126" s="424"/>
      <c r="BA126" s="424"/>
      <c r="BB126" s="424"/>
      <c r="BC126" s="424"/>
      <c r="BD126" s="424"/>
      <c r="BE126" s="424"/>
      <c r="BF126" s="424"/>
      <c r="BG126" s="424"/>
      <c r="BH126" s="424"/>
      <c r="BI126" s="424"/>
      <c r="BJ126" s="424"/>
      <c r="BK126" s="513"/>
      <c r="BL126" s="423"/>
    </row>
    <row r="127" spans="4:64" ht="18.75" hidden="1" customHeight="1">
      <c r="D127" s="1418"/>
      <c r="E127" s="1179"/>
      <c r="F127" s="1179"/>
      <c r="G127" s="1179"/>
      <c r="H127" s="1678"/>
      <c r="I127" s="1183"/>
      <c r="J127" s="1183"/>
      <c r="K127" s="1183"/>
      <c r="L127" s="1183"/>
      <c r="M127" s="1183"/>
      <c r="N127" s="1186"/>
      <c r="O127" s="1186"/>
      <c r="P127" s="1186"/>
      <c r="Q127" s="1186"/>
      <c r="R127" s="1186"/>
      <c r="S127" s="1186"/>
      <c r="T127" s="1186"/>
      <c r="U127" s="1186"/>
      <c r="V127" s="1186"/>
      <c r="W127" s="1186"/>
      <c r="X127" s="1186"/>
      <c r="Y127" s="1186"/>
      <c r="Z127" s="1186"/>
      <c r="AA127" s="1186"/>
      <c r="AB127" s="1186"/>
      <c r="AC127" s="1186"/>
      <c r="AD127" s="1186"/>
      <c r="AE127" s="1186"/>
      <c r="AF127" s="1186"/>
      <c r="AG127" s="1186"/>
      <c r="AH127" s="1186"/>
      <c r="AI127" s="1186"/>
      <c r="AJ127" s="1186"/>
      <c r="AK127" s="1186"/>
      <c r="AL127" s="1186"/>
      <c r="AM127" s="1186"/>
      <c r="AN127" s="424"/>
      <c r="AO127" s="424"/>
      <c r="AP127" s="424"/>
      <c r="AQ127" s="424"/>
      <c r="AR127" s="424"/>
      <c r="AS127" s="424"/>
      <c r="AT127" s="424"/>
      <c r="AU127" s="424"/>
      <c r="AV127" s="424"/>
      <c r="AW127" s="424"/>
      <c r="AX127" s="424"/>
      <c r="AY127" s="424"/>
      <c r="AZ127" s="424"/>
      <c r="BA127" s="424"/>
      <c r="BB127" s="424"/>
      <c r="BC127" s="424"/>
      <c r="BD127" s="424"/>
      <c r="BE127" s="424"/>
      <c r="BF127" s="424"/>
      <c r="BG127" s="424"/>
      <c r="BH127" s="424"/>
      <c r="BI127" s="424"/>
      <c r="BJ127" s="424"/>
      <c r="BK127" s="513"/>
      <c r="BL127" s="423"/>
    </row>
    <row r="128" spans="4:64" ht="18.75" hidden="1" customHeight="1">
      <c r="D128" s="1418"/>
      <c r="E128" s="1179"/>
      <c r="F128" s="1179"/>
      <c r="G128" s="1179"/>
      <c r="H128" s="1678"/>
      <c r="I128" s="1183"/>
      <c r="J128" s="1183"/>
      <c r="K128" s="1183"/>
      <c r="L128" s="1183"/>
      <c r="M128" s="1183"/>
      <c r="N128" s="1186"/>
      <c r="O128" s="1186"/>
      <c r="P128" s="1186"/>
      <c r="Q128" s="1186"/>
      <c r="R128" s="1186"/>
      <c r="S128" s="1186"/>
      <c r="T128" s="1186"/>
      <c r="U128" s="1186"/>
      <c r="V128" s="1186"/>
      <c r="W128" s="1186"/>
      <c r="X128" s="1186"/>
      <c r="Y128" s="1186"/>
      <c r="Z128" s="1186"/>
      <c r="AA128" s="1186"/>
      <c r="AB128" s="1186"/>
      <c r="AC128" s="1186"/>
      <c r="AD128" s="1186"/>
      <c r="AE128" s="1186"/>
      <c r="AF128" s="1186"/>
      <c r="AG128" s="1186"/>
      <c r="AH128" s="1186"/>
      <c r="AI128" s="1186"/>
      <c r="AJ128" s="1186"/>
      <c r="AK128" s="1186"/>
      <c r="AL128" s="1186"/>
      <c r="AM128" s="1186"/>
      <c r="AN128" s="424"/>
      <c r="AO128" s="424"/>
      <c r="AP128" s="424"/>
      <c r="AQ128" s="424"/>
      <c r="AR128" s="424"/>
      <c r="AS128" s="424"/>
      <c r="AT128" s="424"/>
      <c r="AU128" s="424"/>
      <c r="AV128" s="424"/>
      <c r="AW128" s="424"/>
      <c r="AX128" s="424"/>
      <c r="AY128" s="424"/>
      <c r="AZ128" s="424"/>
      <c r="BA128" s="424"/>
      <c r="BB128" s="424"/>
      <c r="BC128" s="424"/>
      <c r="BD128" s="424"/>
      <c r="BE128" s="424"/>
      <c r="BF128" s="424"/>
      <c r="BG128" s="424"/>
      <c r="BH128" s="424"/>
      <c r="BI128" s="424"/>
      <c r="BJ128" s="424"/>
      <c r="BK128" s="513"/>
      <c r="BL128" s="423"/>
    </row>
    <row r="129" spans="4:64" ht="18.75" hidden="1" customHeight="1">
      <c r="D129" s="1418"/>
      <c r="E129" s="1179"/>
      <c r="F129" s="1179"/>
      <c r="G129" s="1179"/>
      <c r="H129" s="1678"/>
      <c r="I129" s="1183"/>
      <c r="J129" s="1183"/>
      <c r="K129" s="1183"/>
      <c r="L129" s="1183"/>
      <c r="M129" s="1183"/>
      <c r="N129" s="1186"/>
      <c r="O129" s="1186"/>
      <c r="P129" s="1186"/>
      <c r="Q129" s="1186"/>
      <c r="R129" s="1186"/>
      <c r="S129" s="1186"/>
      <c r="T129" s="1186"/>
      <c r="U129" s="1186"/>
      <c r="V129" s="1186"/>
      <c r="W129" s="1186"/>
      <c r="X129" s="1186"/>
      <c r="Y129" s="1186"/>
      <c r="Z129" s="1186"/>
      <c r="AA129" s="1186"/>
      <c r="AB129" s="1186"/>
      <c r="AC129" s="1186"/>
      <c r="AD129" s="1186"/>
      <c r="AE129" s="1186"/>
      <c r="AF129" s="1186"/>
      <c r="AG129" s="1186"/>
      <c r="AH129" s="1186"/>
      <c r="AI129" s="1186"/>
      <c r="AJ129" s="1186"/>
      <c r="AK129" s="1186"/>
      <c r="AL129" s="1186"/>
      <c r="AM129" s="1186"/>
      <c r="AN129" s="424"/>
      <c r="AO129" s="424"/>
      <c r="AP129" s="424"/>
      <c r="AQ129" s="424"/>
      <c r="AR129" s="424"/>
      <c r="AS129" s="424"/>
      <c r="AT129" s="424"/>
      <c r="AU129" s="424"/>
      <c r="AV129" s="424"/>
      <c r="AW129" s="424"/>
      <c r="AX129" s="424"/>
      <c r="AY129" s="424"/>
      <c r="AZ129" s="424"/>
      <c r="BA129" s="424"/>
      <c r="BB129" s="424"/>
      <c r="BC129" s="424"/>
      <c r="BD129" s="424"/>
      <c r="BE129" s="424"/>
      <c r="BF129" s="424"/>
      <c r="BG129" s="424"/>
      <c r="BH129" s="424"/>
      <c r="BI129" s="424"/>
      <c r="BJ129" s="424"/>
      <c r="BK129" s="513"/>
      <c r="BL129" s="423"/>
    </row>
    <row r="130" spans="4:64" ht="18.75" hidden="1" customHeight="1" thickBot="1">
      <c r="D130" s="1419"/>
      <c r="E130" s="1420"/>
      <c r="F130" s="1420"/>
      <c r="G130" s="1420"/>
      <c r="H130" s="1679"/>
      <c r="I130" s="1183"/>
      <c r="J130" s="1183"/>
      <c r="K130" s="1183"/>
      <c r="L130" s="1183"/>
      <c r="M130" s="1183"/>
      <c r="N130" s="1423"/>
      <c r="O130" s="1423"/>
      <c r="P130" s="1423"/>
      <c r="Q130" s="1423"/>
      <c r="R130" s="1423"/>
      <c r="S130" s="1423"/>
      <c r="T130" s="1423"/>
      <c r="U130" s="1423"/>
      <c r="V130" s="1423"/>
      <c r="W130" s="1423"/>
      <c r="X130" s="1423"/>
      <c r="Y130" s="1423"/>
      <c r="Z130" s="1423"/>
      <c r="AA130" s="1423"/>
      <c r="AB130" s="1423"/>
      <c r="AC130" s="1423"/>
      <c r="AD130" s="1423"/>
      <c r="AE130" s="1423"/>
      <c r="AF130" s="1423"/>
      <c r="AG130" s="1423"/>
      <c r="AH130" s="1423"/>
      <c r="AI130" s="1423"/>
      <c r="AJ130" s="1423"/>
      <c r="AK130" s="1423"/>
      <c r="AL130" s="1423"/>
      <c r="AM130" s="1423"/>
      <c r="AN130" s="514"/>
      <c r="AO130" s="514"/>
      <c r="AP130" s="514"/>
      <c r="AQ130" s="514"/>
      <c r="AR130" s="514"/>
      <c r="AS130" s="514"/>
      <c r="AT130" s="514"/>
      <c r="AU130" s="514"/>
      <c r="AV130" s="514"/>
      <c r="AW130" s="514"/>
      <c r="AX130" s="514"/>
      <c r="AY130" s="514"/>
      <c r="AZ130" s="514"/>
      <c r="BA130" s="514"/>
      <c r="BB130" s="514"/>
      <c r="BC130" s="514"/>
      <c r="BD130" s="514"/>
      <c r="BE130" s="514"/>
      <c r="BF130" s="514"/>
      <c r="BG130" s="514"/>
      <c r="BH130" s="514"/>
      <c r="BI130" s="514"/>
      <c r="BJ130" s="514"/>
      <c r="BK130" s="515"/>
      <c r="BL130" s="423"/>
    </row>
    <row r="131" spans="4:64" ht="13.5" hidden="1" thickBot="1">
      <c r="D131" s="1187"/>
      <c r="E131" s="1188"/>
      <c r="F131" s="1188"/>
      <c r="G131" s="1188"/>
      <c r="H131" s="1188"/>
      <c r="I131" s="1188"/>
      <c r="J131" s="1188"/>
      <c r="K131" s="1188"/>
      <c r="L131" s="1188"/>
      <c r="M131" s="1188"/>
      <c r="N131" s="1188"/>
      <c r="O131" s="1188"/>
      <c r="P131" s="1188"/>
      <c r="Q131" s="1188"/>
      <c r="R131" s="1188"/>
      <c r="S131" s="1188"/>
      <c r="T131" s="1188"/>
      <c r="U131" s="1188"/>
      <c r="V131" s="1188"/>
      <c r="W131" s="1188"/>
      <c r="X131" s="1188"/>
      <c r="Y131" s="1188"/>
      <c r="Z131" s="1188"/>
      <c r="AA131" s="1188"/>
      <c r="AB131" s="1188"/>
      <c r="AC131" s="1188"/>
      <c r="AD131" s="1188"/>
      <c r="AE131" s="1188"/>
      <c r="AF131" s="1188"/>
      <c r="AG131" s="1188"/>
      <c r="AH131" s="1188"/>
      <c r="AI131" s="1188"/>
      <c r="AJ131" s="1188"/>
      <c r="AK131" s="1188"/>
      <c r="AL131" s="1188"/>
      <c r="AM131" s="1188"/>
      <c r="AN131" s="1188"/>
      <c r="AO131" s="1188"/>
      <c r="AP131" s="1188"/>
      <c r="AQ131" s="1188"/>
      <c r="AR131" s="1188"/>
      <c r="AS131" s="1188"/>
      <c r="AT131" s="1188"/>
      <c r="AU131" s="1188"/>
      <c r="AV131" s="1188"/>
      <c r="AW131" s="1188"/>
      <c r="AX131" s="1188"/>
      <c r="AY131" s="1188"/>
      <c r="AZ131" s="1188"/>
      <c r="BA131" s="1188"/>
      <c r="BB131" s="1188"/>
      <c r="BC131" s="1188"/>
      <c r="BD131" s="1188"/>
      <c r="BE131" s="1188"/>
      <c r="BF131" s="1188"/>
      <c r="BG131" s="1188"/>
      <c r="BH131" s="1188"/>
      <c r="BI131" s="1188"/>
      <c r="BJ131" s="1188"/>
      <c r="BK131" s="1441"/>
      <c r="BL131" s="423"/>
    </row>
  </sheetData>
  <mergeCells count="294">
    <mergeCell ref="D41:F42"/>
    <mergeCell ref="L45:L46"/>
    <mergeCell ref="G41:H42"/>
    <mergeCell ref="G43:H44"/>
    <mergeCell ref="G45:H46"/>
    <mergeCell ref="D119:H119"/>
    <mergeCell ref="I119:M119"/>
    <mergeCell ref="N119:AM119"/>
    <mergeCell ref="D120:H130"/>
    <mergeCell ref="I120:M130"/>
    <mergeCell ref="D43:F44"/>
    <mergeCell ref="D65:F66"/>
    <mergeCell ref="I65:I66"/>
    <mergeCell ref="J65:J66"/>
    <mergeCell ref="K65:K66"/>
    <mergeCell ref="L65:L66"/>
    <mergeCell ref="M65:N66"/>
    <mergeCell ref="O65:O66"/>
    <mergeCell ref="O61:BK62"/>
    <mergeCell ref="O63:O64"/>
    <mergeCell ref="G61:H62"/>
    <mergeCell ref="G63:H64"/>
    <mergeCell ref="G65:H66"/>
    <mergeCell ref="AZ67:BC67"/>
    <mergeCell ref="D131:BK131"/>
    <mergeCell ref="D104:BL104"/>
    <mergeCell ref="D106:H106"/>
    <mergeCell ref="I106:M106"/>
    <mergeCell ref="N106:BK106"/>
    <mergeCell ref="D107:H107"/>
    <mergeCell ref="I107:M107"/>
    <mergeCell ref="N107:AM107"/>
    <mergeCell ref="AN107:BK107"/>
    <mergeCell ref="D108:H118"/>
    <mergeCell ref="I108:M118"/>
    <mergeCell ref="N108:AM118"/>
    <mergeCell ref="AN108:BK118"/>
    <mergeCell ref="N120:AM130"/>
    <mergeCell ref="D63:F64"/>
    <mergeCell ref="I63:I64"/>
    <mergeCell ref="J63:J64"/>
    <mergeCell ref="K63:K64"/>
    <mergeCell ref="L63:L64"/>
    <mergeCell ref="M63:N64"/>
    <mergeCell ref="M59:N60"/>
    <mergeCell ref="D61:F62"/>
    <mergeCell ref="I61:I62"/>
    <mergeCell ref="J61:J62"/>
    <mergeCell ref="K61:L61"/>
    <mergeCell ref="M61:N62"/>
    <mergeCell ref="G3:AY6"/>
    <mergeCell ref="D15:I15"/>
    <mergeCell ref="J15:AA15"/>
    <mergeCell ref="AB15:AR15"/>
    <mergeCell ref="AS15:BB15"/>
    <mergeCell ref="BC15:BK15"/>
    <mergeCell ref="D17:AD17"/>
    <mergeCell ref="AF17:BK17"/>
    <mergeCell ref="C12:BK12"/>
    <mergeCell ref="D14:I14"/>
    <mergeCell ref="J14:AA14"/>
    <mergeCell ref="AB14:AR14"/>
    <mergeCell ref="AS14:BB14"/>
    <mergeCell ref="BC14:BK14"/>
    <mergeCell ref="C3:F6"/>
    <mergeCell ref="AZ3:BK6"/>
    <mergeCell ref="D19:G19"/>
    <mergeCell ref="H19:L19"/>
    <mergeCell ref="M19:AD19"/>
    <mergeCell ref="AF19:AI19"/>
    <mergeCell ref="AJ19:BK19"/>
    <mergeCell ref="D20:G20"/>
    <mergeCell ref="H20:L20"/>
    <mergeCell ref="M20:AD20"/>
    <mergeCell ref="AF20:AI22"/>
    <mergeCell ref="AJ20:BK22"/>
    <mergeCell ref="D22:AD22"/>
    <mergeCell ref="BD35:BG35"/>
    <mergeCell ref="AF23:AI25"/>
    <mergeCell ref="AJ23:BK25"/>
    <mergeCell ref="D24:E24"/>
    <mergeCell ref="F24:G24"/>
    <mergeCell ref="I24:L24"/>
    <mergeCell ref="O24:AD24"/>
    <mergeCell ref="F25:G25"/>
    <mergeCell ref="I25:L25"/>
    <mergeCell ref="F26:G26"/>
    <mergeCell ref="I26:L26"/>
    <mergeCell ref="O26:AB26"/>
    <mergeCell ref="AF26:AI26"/>
    <mergeCell ref="AJ26:BK26"/>
    <mergeCell ref="M27:M29"/>
    <mergeCell ref="D27:D28"/>
    <mergeCell ref="H27:H29"/>
    <mergeCell ref="F27:G29"/>
    <mergeCell ref="E27:E29"/>
    <mergeCell ref="I27:L29"/>
    <mergeCell ref="G34:H36"/>
    <mergeCell ref="G37:H38"/>
    <mergeCell ref="O27:AB27"/>
    <mergeCell ref="AF27:AI27"/>
    <mergeCell ref="AJ27:BK27"/>
    <mergeCell ref="J34:J36"/>
    <mergeCell ref="K34:L35"/>
    <mergeCell ref="CC30:CG30"/>
    <mergeCell ref="CJ30:CN30"/>
    <mergeCell ref="CD31:CF31"/>
    <mergeCell ref="CG31:CJ31"/>
    <mergeCell ref="CK31:CM31"/>
    <mergeCell ref="C32:BK32"/>
    <mergeCell ref="CB27:CN27"/>
    <mergeCell ref="O28:AB29"/>
    <mergeCell ref="AF28:AI29"/>
    <mergeCell ref="AJ28:BK29"/>
    <mergeCell ref="CC28:CG28"/>
    <mergeCell ref="CJ28:CN28"/>
    <mergeCell ref="CD29:CF29"/>
    <mergeCell ref="CG29:CJ29"/>
    <mergeCell ref="CK29:CM29"/>
    <mergeCell ref="AR35:AU35"/>
    <mergeCell ref="AV35:AY35"/>
    <mergeCell ref="AZ35:BC35"/>
    <mergeCell ref="D39:F40"/>
    <mergeCell ref="I39:I40"/>
    <mergeCell ref="J39:J40"/>
    <mergeCell ref="K39:K40"/>
    <mergeCell ref="L39:L40"/>
    <mergeCell ref="M39:N40"/>
    <mergeCell ref="O39:O40"/>
    <mergeCell ref="G39:H40"/>
    <mergeCell ref="BH35:BK35"/>
    <mergeCell ref="D37:F38"/>
    <mergeCell ref="I37:I38"/>
    <mergeCell ref="J37:J38"/>
    <mergeCell ref="M34:N36"/>
    <mergeCell ref="O34:O36"/>
    <mergeCell ref="P34:BK34"/>
    <mergeCell ref="P35:S35"/>
    <mergeCell ref="T35:W35"/>
    <mergeCell ref="X35:AA35"/>
    <mergeCell ref="AB35:AE35"/>
    <mergeCell ref="AF35:AI35"/>
    <mergeCell ref="AJ35:AM35"/>
    <mergeCell ref="AN35:AQ35"/>
    <mergeCell ref="D34:F36"/>
    <mergeCell ref="I34:I36"/>
    <mergeCell ref="O41:O42"/>
    <mergeCell ref="O43:BK44"/>
    <mergeCell ref="BN37:BQ37"/>
    <mergeCell ref="K37:K38"/>
    <mergeCell ref="L37:L38"/>
    <mergeCell ref="M37:N38"/>
    <mergeCell ref="O37:O38"/>
    <mergeCell ref="I43:I44"/>
    <mergeCell ref="J43:J44"/>
    <mergeCell ref="K43:L43"/>
    <mergeCell ref="I41:I42"/>
    <mergeCell ref="L41:L42"/>
    <mergeCell ref="K41:K42"/>
    <mergeCell ref="M41:N42"/>
    <mergeCell ref="M43:N44"/>
    <mergeCell ref="J41:J42"/>
    <mergeCell ref="M45:N46"/>
    <mergeCell ref="O45:O46"/>
    <mergeCell ref="D45:F46"/>
    <mergeCell ref="K45:K46"/>
    <mergeCell ref="G49:H50"/>
    <mergeCell ref="D49:F50"/>
    <mergeCell ref="I49:I50"/>
    <mergeCell ref="J49:J50"/>
    <mergeCell ref="K49:K50"/>
    <mergeCell ref="L49:L50"/>
    <mergeCell ref="M49:N50"/>
    <mergeCell ref="M47:N48"/>
    <mergeCell ref="O47:O48"/>
    <mergeCell ref="G47:H48"/>
    <mergeCell ref="I45:I46"/>
    <mergeCell ref="J45:J46"/>
    <mergeCell ref="O49:O50"/>
    <mergeCell ref="D47:F48"/>
    <mergeCell ref="I47:I48"/>
    <mergeCell ref="J47:J48"/>
    <mergeCell ref="K47:K48"/>
    <mergeCell ref="L47:L48"/>
    <mergeCell ref="D53:F54"/>
    <mergeCell ref="I53:I54"/>
    <mergeCell ref="J53:J54"/>
    <mergeCell ref="K53:L53"/>
    <mergeCell ref="M53:N54"/>
    <mergeCell ref="O53:BK54"/>
    <mergeCell ref="D51:F52"/>
    <mergeCell ref="I51:I52"/>
    <mergeCell ref="J51:J52"/>
    <mergeCell ref="K51:K52"/>
    <mergeCell ref="L51:L52"/>
    <mergeCell ref="M51:N52"/>
    <mergeCell ref="O51:O52"/>
    <mergeCell ref="G51:H52"/>
    <mergeCell ref="G53:H54"/>
    <mergeCell ref="BH68:BK68"/>
    <mergeCell ref="AJ68:AM68"/>
    <mergeCell ref="AN68:AQ68"/>
    <mergeCell ref="AR68:AU68"/>
    <mergeCell ref="AV68:AY68"/>
    <mergeCell ref="AZ68:BC68"/>
    <mergeCell ref="BD68:BG68"/>
    <mergeCell ref="O55:O56"/>
    <mergeCell ref="I57:I58"/>
    <mergeCell ref="J57:J58"/>
    <mergeCell ref="K57:K58"/>
    <mergeCell ref="L57:L58"/>
    <mergeCell ref="M57:N58"/>
    <mergeCell ref="BD67:BG67"/>
    <mergeCell ref="BH67:BK67"/>
    <mergeCell ref="F68:O68"/>
    <mergeCell ref="P68:S68"/>
    <mergeCell ref="T68:W68"/>
    <mergeCell ref="X68:AA68"/>
    <mergeCell ref="AB68:AE68"/>
    <mergeCell ref="AF68:AI68"/>
    <mergeCell ref="D55:F56"/>
    <mergeCell ref="I55:I56"/>
    <mergeCell ref="J55:J56"/>
    <mergeCell ref="K55:K56"/>
    <mergeCell ref="L55:L56"/>
    <mergeCell ref="M55:N56"/>
    <mergeCell ref="G55:H56"/>
    <mergeCell ref="O57:O58"/>
    <mergeCell ref="D59:F60"/>
    <mergeCell ref="I59:I60"/>
    <mergeCell ref="J59:J60"/>
    <mergeCell ref="K59:K60"/>
    <mergeCell ref="L59:L60"/>
    <mergeCell ref="O59:O60"/>
    <mergeCell ref="G57:H58"/>
    <mergeCell ref="G59:H60"/>
    <mergeCell ref="D57:F58"/>
    <mergeCell ref="D67:D68"/>
    <mergeCell ref="F67:O67"/>
    <mergeCell ref="P67:S67"/>
    <mergeCell ref="T67:W67"/>
    <mergeCell ref="AV67:AY67"/>
    <mergeCell ref="D69:D70"/>
    <mergeCell ref="F69:O69"/>
    <mergeCell ref="P69:S69"/>
    <mergeCell ref="T69:W69"/>
    <mergeCell ref="X69:AA69"/>
    <mergeCell ref="AB69:AE69"/>
    <mergeCell ref="AF69:AI69"/>
    <mergeCell ref="AJ69:AM69"/>
    <mergeCell ref="AN69:AQ69"/>
    <mergeCell ref="AF70:AI70"/>
    <mergeCell ref="AJ70:AM70"/>
    <mergeCell ref="AN70:AQ70"/>
    <mergeCell ref="AF67:AI67"/>
    <mergeCell ref="AJ67:AM67"/>
    <mergeCell ref="AN67:AQ67"/>
    <mergeCell ref="AR67:AU67"/>
    <mergeCell ref="AB67:AE67"/>
    <mergeCell ref="X67:AA67"/>
    <mergeCell ref="BH69:BK69"/>
    <mergeCell ref="F70:O70"/>
    <mergeCell ref="P70:S70"/>
    <mergeCell ref="T70:W70"/>
    <mergeCell ref="X70:AA70"/>
    <mergeCell ref="AB70:AE70"/>
    <mergeCell ref="BD70:BG70"/>
    <mergeCell ref="BH70:BK70"/>
    <mergeCell ref="AR70:AU70"/>
    <mergeCell ref="AV70:AY70"/>
    <mergeCell ref="AZ70:BC70"/>
    <mergeCell ref="AR69:AU69"/>
    <mergeCell ref="AV69:AY69"/>
    <mergeCell ref="AZ69:BC69"/>
    <mergeCell ref="BD69:BG69"/>
    <mergeCell ref="E77:F78"/>
    <mergeCell ref="E80:F81"/>
    <mergeCell ref="E83:F84"/>
    <mergeCell ref="E86:F87"/>
    <mergeCell ref="AR71:AU71"/>
    <mergeCell ref="AV71:AY71"/>
    <mergeCell ref="AZ71:BC71"/>
    <mergeCell ref="BD71:BG71"/>
    <mergeCell ref="BH71:BK71"/>
    <mergeCell ref="C73:H73"/>
    <mergeCell ref="I73:BK73"/>
    <mergeCell ref="F71:O71"/>
    <mergeCell ref="P71:S71"/>
    <mergeCell ref="T71:W71"/>
    <mergeCell ref="X71:AA71"/>
    <mergeCell ref="AB71:AE71"/>
    <mergeCell ref="AF71:AI71"/>
    <mergeCell ref="AJ71:AM71"/>
    <mergeCell ref="AN71:AQ71"/>
  </mergeCells>
  <conditionalFormatting sqref="M37">
    <cfRule type="containsText" dxfId="415" priority="157" operator="containsText" text="EN CURSO">
      <formula>NOT(ISERROR(SEARCH("EN CURSO",M37)))</formula>
    </cfRule>
    <cfRule type="containsText" dxfId="414" priority="156" operator="containsText" text="NO INICIADO">
      <formula>NOT(ISERROR(SEARCH("NO INICIADO",M37)))</formula>
    </cfRule>
    <cfRule type="containsText" dxfId="413" priority="155" operator="containsText" text="SIN ">
      <formula>NOT(ISERROR(SEARCH("SIN ",M37)))</formula>
    </cfRule>
    <cfRule type="containsText" dxfId="412" priority="158" operator="containsText" text="TERMINADO">
      <formula>NOT(ISERROR(SEARCH("TERMINADO",M37)))</formula>
    </cfRule>
  </conditionalFormatting>
  <conditionalFormatting sqref="M39">
    <cfRule type="containsText" dxfId="411" priority="162" operator="containsText" text="TERMINADO">
      <formula>NOT(ISERROR(SEARCH("TERMINADO",M39)))</formula>
    </cfRule>
    <cfRule type="containsText" dxfId="410" priority="159" operator="containsText" text="SIN ">
      <formula>NOT(ISERROR(SEARCH("SIN ",M39)))</formula>
    </cfRule>
    <cfRule type="containsText" dxfId="409" priority="161" operator="containsText" text="EN CURSO">
      <formula>NOT(ISERROR(SEARCH("EN CURSO",M39)))</formula>
    </cfRule>
    <cfRule type="containsText" dxfId="408" priority="160" operator="containsText" text="NO INICIADO">
      <formula>NOT(ISERROR(SEARCH("NO INICIADO",M39)))</formula>
    </cfRule>
  </conditionalFormatting>
  <conditionalFormatting sqref="M41">
    <cfRule type="containsText" dxfId="407" priority="148" operator="containsText" text="TERMINADO">
      <formula>NOT(ISERROR(SEARCH("TERMINADO",M41)))</formula>
    </cfRule>
    <cfRule type="containsText" dxfId="406" priority="147" operator="containsText" text="EN CURSO">
      <formula>NOT(ISERROR(SEARCH("EN CURSO",M41)))</formula>
    </cfRule>
    <cfRule type="containsText" dxfId="405" priority="146" operator="containsText" text="NO INICIADO">
      <formula>NOT(ISERROR(SEARCH("NO INICIADO",M41)))</formula>
    </cfRule>
    <cfRule type="containsText" dxfId="404" priority="145" operator="containsText" text="SIN ">
      <formula>NOT(ISERROR(SEARCH("SIN ",M41)))</formula>
    </cfRule>
  </conditionalFormatting>
  <conditionalFormatting sqref="M45">
    <cfRule type="containsText" dxfId="403" priority="422" operator="containsText" text="SIN ">
      <formula>NOT(ISERROR(SEARCH("SIN ",M45)))</formula>
    </cfRule>
    <cfRule type="containsText" dxfId="402" priority="423" operator="containsText" text="NO INICIADO">
      <formula>NOT(ISERROR(SEARCH("NO INICIADO",M45)))</formula>
    </cfRule>
    <cfRule type="containsText" dxfId="401" priority="425" operator="containsText" text="TERMINADO">
      <formula>NOT(ISERROR(SEARCH("TERMINADO",M45)))</formula>
    </cfRule>
    <cfRule type="containsText" dxfId="400" priority="424" operator="containsText" text="EN CURSO">
      <formula>NOT(ISERROR(SEARCH("EN CURSO",M45)))</formula>
    </cfRule>
  </conditionalFormatting>
  <conditionalFormatting sqref="M47">
    <cfRule type="containsText" dxfId="399" priority="452" operator="containsText" text="TERMINADO">
      <formula>NOT(ISERROR(SEARCH("TERMINADO",M47)))</formula>
    </cfRule>
    <cfRule type="containsText" dxfId="398" priority="451" operator="containsText" text="EN CURSO">
      <formula>NOT(ISERROR(SEARCH("EN CURSO",M47)))</formula>
    </cfRule>
    <cfRule type="containsText" dxfId="397" priority="450" operator="containsText" text="NO INICIADO">
      <formula>NOT(ISERROR(SEARCH("NO INICIADO",M47)))</formula>
    </cfRule>
    <cfRule type="containsText" dxfId="396" priority="449" operator="containsText" text="SIN ">
      <formula>NOT(ISERROR(SEARCH("SIN ",M47)))</formula>
    </cfRule>
  </conditionalFormatting>
  <conditionalFormatting sqref="M49">
    <cfRule type="containsText" dxfId="395" priority="492" operator="containsText" text="NO INICIADO">
      <formula>NOT(ISERROR(SEARCH("NO INICIADO",M49)))</formula>
    </cfRule>
    <cfRule type="containsText" dxfId="394" priority="494" operator="containsText" text="TERMINADO">
      <formula>NOT(ISERROR(SEARCH("TERMINADO",M49)))</formula>
    </cfRule>
    <cfRule type="containsText" dxfId="393" priority="493" operator="containsText" text="EN CURSO">
      <formula>NOT(ISERROR(SEARCH("EN CURSO",M49)))</formula>
    </cfRule>
    <cfRule type="containsText" dxfId="392" priority="491" operator="containsText" text="SIN ">
      <formula>NOT(ISERROR(SEARCH("SIN ",M49)))</formula>
    </cfRule>
  </conditionalFormatting>
  <conditionalFormatting sqref="M51">
    <cfRule type="containsText" dxfId="391" priority="38" operator="containsText" text="NO INICIADO">
      <formula>NOT(ISERROR(SEARCH("NO INICIADO",M51)))</formula>
    </cfRule>
    <cfRule type="containsText" dxfId="390" priority="39" operator="containsText" text="EN CURSO">
      <formula>NOT(ISERROR(SEARCH("EN CURSO",M51)))</formula>
    </cfRule>
    <cfRule type="containsText" dxfId="389" priority="40" operator="containsText" text="TERMINADO">
      <formula>NOT(ISERROR(SEARCH("TERMINADO",M51)))</formula>
    </cfRule>
    <cfRule type="containsText" dxfId="388" priority="37" operator="containsText" text="SIN ">
      <formula>NOT(ISERROR(SEARCH("SIN ",M51)))</formula>
    </cfRule>
  </conditionalFormatting>
  <conditionalFormatting sqref="M55">
    <cfRule type="containsText" dxfId="387" priority="142" operator="containsText" text="TERMINADO">
      <formula>NOT(ISERROR(SEARCH("TERMINADO",M55)))</formula>
    </cfRule>
    <cfRule type="containsText" dxfId="386" priority="141" operator="containsText" text="EN CURSO">
      <formula>NOT(ISERROR(SEARCH("EN CURSO",M55)))</formula>
    </cfRule>
    <cfRule type="containsText" dxfId="385" priority="140" operator="containsText" text="NO INICIADO">
      <formula>NOT(ISERROR(SEARCH("NO INICIADO",M55)))</formula>
    </cfRule>
    <cfRule type="containsText" dxfId="384" priority="139" operator="containsText" text="SIN ">
      <formula>NOT(ISERROR(SEARCH("SIN ",M55)))</formula>
    </cfRule>
  </conditionalFormatting>
  <conditionalFormatting sqref="M57">
    <cfRule type="containsText" dxfId="383" priority="78" operator="containsText" text="SIN ">
      <formula>NOT(ISERROR(SEARCH("SIN ",M57)))</formula>
    </cfRule>
    <cfRule type="containsText" dxfId="382" priority="80" operator="containsText" text="EN CURSO">
      <formula>NOT(ISERROR(SEARCH("EN CURSO",M57)))</formula>
    </cfRule>
    <cfRule type="containsText" dxfId="381" priority="81" operator="containsText" text="TERMINADO">
      <formula>NOT(ISERROR(SEARCH("TERMINADO",M57)))</formula>
    </cfRule>
    <cfRule type="containsText" dxfId="380" priority="79" operator="containsText" text="NO INICIADO">
      <formula>NOT(ISERROR(SEARCH("NO INICIADO",M57)))</formula>
    </cfRule>
  </conditionalFormatting>
  <conditionalFormatting sqref="M59">
    <cfRule type="containsText" dxfId="379" priority="99" operator="containsText" text="SIN ">
      <formula>NOT(ISERROR(SEARCH("SIN ",M59)))</formula>
    </cfRule>
    <cfRule type="containsText" dxfId="378" priority="100" operator="containsText" text="NO INICIADO">
      <formula>NOT(ISERROR(SEARCH("NO INICIADO",M59)))</formula>
    </cfRule>
    <cfRule type="containsText" dxfId="377" priority="101" operator="containsText" text="EN CURSO">
      <formula>NOT(ISERROR(SEARCH("EN CURSO",M59)))</formula>
    </cfRule>
    <cfRule type="containsText" dxfId="376" priority="102" operator="containsText" text="TERMINADO">
      <formula>NOT(ISERROR(SEARCH("TERMINADO",M59)))</formula>
    </cfRule>
  </conditionalFormatting>
  <conditionalFormatting sqref="M63 M65">
    <cfRule type="containsText" dxfId="375" priority="138" operator="containsText" text="TERMINADO">
      <formula>NOT(ISERROR(SEARCH("TERMINADO",M63)))</formula>
    </cfRule>
    <cfRule type="containsText" dxfId="374" priority="137" operator="containsText" text="EN CURSO">
      <formula>NOT(ISERROR(SEARCH("EN CURSO",M63)))</formula>
    </cfRule>
    <cfRule type="containsText" dxfId="373" priority="136" operator="containsText" text="NO INICIADO">
      <formula>NOT(ISERROR(SEARCH("NO INICIADO",M63)))</formula>
    </cfRule>
    <cfRule type="containsText" dxfId="372" priority="135" operator="containsText" text="SIN ">
      <formula>NOT(ISERROR(SEARCH("SIN ",M63)))</formula>
    </cfRule>
  </conditionalFormatting>
  <conditionalFormatting sqref="O37">
    <cfRule type="colorScale" priority="164">
      <colorScale>
        <cfvo type="min"/>
        <cfvo type="percent" val="50"/>
        <cfvo type="max"/>
        <color rgb="FFFF0000"/>
        <color rgb="FFFFFF00"/>
        <color rgb="FF92D050"/>
      </colorScale>
    </cfRule>
  </conditionalFormatting>
  <conditionalFormatting sqref="O39">
    <cfRule type="colorScale" priority="163">
      <colorScale>
        <cfvo type="min"/>
        <cfvo type="percent" val="50"/>
        <cfvo type="max"/>
        <color rgb="FFFF0000"/>
        <color rgb="FFFFFF00"/>
        <color rgb="FF92D050"/>
      </colorScale>
    </cfRule>
  </conditionalFormatting>
  <conditionalFormatting sqref="O39:O40 O37">
    <cfRule type="colorScale" priority="165">
      <colorScale>
        <cfvo type="min"/>
        <cfvo type="percentile" val="50"/>
        <cfvo type="max"/>
        <color rgb="FFF8696B"/>
        <color rgb="FFFFEB84"/>
        <color rgb="FF63BE7B"/>
      </colorScale>
    </cfRule>
  </conditionalFormatting>
  <conditionalFormatting sqref="O41">
    <cfRule type="colorScale" priority="149">
      <colorScale>
        <cfvo type="min"/>
        <cfvo type="percent" val="50"/>
        <cfvo type="max"/>
        <color rgb="FFFF0000"/>
        <color rgb="FFFFFF00"/>
        <color rgb="FF92D050"/>
      </colorScale>
    </cfRule>
  </conditionalFormatting>
  <conditionalFormatting sqref="O41:O42">
    <cfRule type="colorScale" priority="1203">
      <colorScale>
        <cfvo type="min"/>
        <cfvo type="percentile" val="50"/>
        <cfvo type="max"/>
        <color rgb="FFF8696B"/>
        <color rgb="FFFFEB84"/>
        <color rgb="FF63BE7B"/>
      </colorScale>
    </cfRule>
  </conditionalFormatting>
  <conditionalFormatting sqref="O45">
    <cfRule type="colorScale" priority="426">
      <colorScale>
        <cfvo type="min"/>
        <cfvo type="percent" val="50"/>
        <cfvo type="max"/>
        <color rgb="FFFF0000"/>
        <color rgb="FFFFFF00"/>
        <color rgb="FF92D050"/>
      </colorScale>
    </cfRule>
  </conditionalFormatting>
  <conditionalFormatting sqref="O45:O46">
    <cfRule type="colorScale" priority="427">
      <colorScale>
        <cfvo type="min"/>
        <cfvo type="percentile" val="50"/>
        <cfvo type="max"/>
        <color rgb="FFF8696B"/>
        <color rgb="FFFFEB84"/>
        <color rgb="FF63BE7B"/>
      </colorScale>
    </cfRule>
  </conditionalFormatting>
  <conditionalFormatting sqref="O47">
    <cfRule type="colorScale" priority="454">
      <colorScale>
        <cfvo type="min"/>
        <cfvo type="percent" val="50"/>
        <cfvo type="max"/>
        <color rgb="FFFF0000"/>
        <color rgb="FFFFFF00"/>
        <color rgb="FF92D050"/>
      </colorScale>
    </cfRule>
  </conditionalFormatting>
  <conditionalFormatting sqref="O47:O48">
    <cfRule type="colorScale" priority="453">
      <colorScale>
        <cfvo type="min"/>
        <cfvo type="percentile" val="50"/>
        <cfvo type="max"/>
        <color rgb="FFF8696B"/>
        <color rgb="FFFFEB84"/>
        <color rgb="FF63BE7B"/>
      </colorScale>
    </cfRule>
  </conditionalFormatting>
  <conditionalFormatting sqref="O49">
    <cfRule type="colorScale" priority="496">
      <colorScale>
        <cfvo type="min"/>
        <cfvo type="percent" val="50"/>
        <cfvo type="max"/>
        <color rgb="FFFF0000"/>
        <color rgb="FFFFFF00"/>
        <color rgb="FF92D050"/>
      </colorScale>
    </cfRule>
  </conditionalFormatting>
  <conditionalFormatting sqref="O49:O50">
    <cfRule type="colorScale" priority="495">
      <colorScale>
        <cfvo type="min"/>
        <cfvo type="percentile" val="50"/>
        <cfvo type="max"/>
        <color rgb="FFF8696B"/>
        <color rgb="FFFFEB84"/>
        <color rgb="FF63BE7B"/>
      </colorScale>
    </cfRule>
  </conditionalFormatting>
  <conditionalFormatting sqref="O51">
    <cfRule type="colorScale" priority="41">
      <colorScale>
        <cfvo type="min"/>
        <cfvo type="percent" val="50"/>
        <cfvo type="max"/>
        <color rgb="FFFF0000"/>
        <color rgb="FFFFFF00"/>
        <color rgb="FF92D050"/>
      </colorScale>
    </cfRule>
  </conditionalFormatting>
  <conditionalFormatting sqref="O51:O52">
    <cfRule type="colorScale" priority="875">
      <colorScale>
        <cfvo type="min"/>
        <cfvo type="percentile" val="50"/>
        <cfvo type="max"/>
        <color rgb="FFF8696B"/>
        <color rgb="FFFFEB84"/>
        <color rgb="FF63BE7B"/>
      </colorScale>
    </cfRule>
  </conditionalFormatting>
  <conditionalFormatting sqref="O55 O63 O65">
    <cfRule type="colorScale" priority="143">
      <colorScale>
        <cfvo type="min"/>
        <cfvo type="percent" val="50"/>
        <cfvo type="max"/>
        <color rgb="FFFF0000"/>
        <color rgb="FFFFFF00"/>
        <color rgb="FF92D050"/>
      </colorScale>
    </cfRule>
  </conditionalFormatting>
  <conditionalFormatting sqref="O57">
    <cfRule type="colorScale" priority="83">
      <colorScale>
        <cfvo type="min"/>
        <cfvo type="percent" val="50"/>
        <cfvo type="max"/>
        <color rgb="FFFF0000"/>
        <color rgb="FFFFFF00"/>
        <color rgb="FF92D050"/>
      </colorScale>
    </cfRule>
  </conditionalFormatting>
  <conditionalFormatting sqref="O57:O58">
    <cfRule type="colorScale" priority="82">
      <colorScale>
        <cfvo type="min"/>
        <cfvo type="percentile" val="50"/>
        <cfvo type="max"/>
        <color rgb="FFF8696B"/>
        <color rgb="FFFFEB84"/>
        <color rgb="FF63BE7B"/>
      </colorScale>
    </cfRule>
  </conditionalFormatting>
  <conditionalFormatting sqref="O59">
    <cfRule type="colorScale" priority="104">
      <colorScale>
        <cfvo type="min"/>
        <cfvo type="percent" val="50"/>
        <cfvo type="max"/>
        <color rgb="FFFF0000"/>
        <color rgb="FFFFFF00"/>
        <color rgb="FF92D050"/>
      </colorScale>
    </cfRule>
  </conditionalFormatting>
  <conditionalFormatting sqref="O59:O60">
    <cfRule type="colorScale" priority="103">
      <colorScale>
        <cfvo type="min"/>
        <cfvo type="percentile" val="50"/>
        <cfvo type="max"/>
        <color rgb="FFF8696B"/>
        <color rgb="FFFFEB84"/>
        <color rgb="FF63BE7B"/>
      </colorScale>
    </cfRule>
  </conditionalFormatting>
  <conditionalFormatting sqref="O63:O66 O55:O56">
    <cfRule type="colorScale" priority="144">
      <colorScale>
        <cfvo type="min"/>
        <cfvo type="percentile" val="50"/>
        <cfvo type="max"/>
        <color rgb="FFF8696B"/>
        <color rgb="FFFFEB84"/>
        <color rgb="FF63BE7B"/>
      </colorScale>
    </cfRule>
  </conditionalFormatting>
  <conditionalFormatting sqref="P37:BK42">
    <cfRule type="containsText" dxfId="371" priority="509" operator="containsText" text="C">
      <formula>NOT(ISERROR(SEARCH("C",P37)))</formula>
    </cfRule>
    <cfRule type="containsText" dxfId="370" priority="510" operator="containsText" text="R">
      <formula>NOT(ISERROR(SEARCH("R",P37)))</formula>
    </cfRule>
    <cfRule type="containsText" dxfId="369" priority="511" operator="containsText" text="P">
      <formula>NOT(ISERROR(SEARCH("P",P37)))</formula>
    </cfRule>
  </conditionalFormatting>
  <conditionalFormatting sqref="P45:BK46">
    <cfRule type="containsText" dxfId="368" priority="410" operator="containsText" text="P">
      <formula>NOT(ISERROR(SEARCH("P",P45)))</formula>
    </cfRule>
    <cfRule type="containsText" dxfId="367" priority="408" operator="containsText" text="C">
      <formula>NOT(ISERROR(SEARCH("C",P45)))</formula>
    </cfRule>
    <cfRule type="containsText" dxfId="366" priority="409" operator="containsText" text="R">
      <formula>NOT(ISERROR(SEARCH("R",P45)))</formula>
    </cfRule>
  </conditionalFormatting>
  <conditionalFormatting sqref="P46:BK46">
    <cfRule type="containsText" dxfId="365" priority="407" operator="containsText" text="E">
      <formula>NOT(ISERROR(SEARCH("E",P46)))</formula>
    </cfRule>
  </conditionalFormatting>
  <conditionalFormatting sqref="P47:BK48">
    <cfRule type="containsText" dxfId="364" priority="435" operator="containsText" text="C">
      <formula>NOT(ISERROR(SEARCH("C",P47)))</formula>
    </cfRule>
    <cfRule type="containsText" dxfId="363" priority="436" operator="containsText" text="R">
      <formula>NOT(ISERROR(SEARCH("R",P47)))</formula>
    </cfRule>
    <cfRule type="containsText" dxfId="362" priority="437" operator="containsText" text="P">
      <formula>NOT(ISERROR(SEARCH("P",P47)))</formula>
    </cfRule>
  </conditionalFormatting>
  <conditionalFormatting sqref="P48:BK48">
    <cfRule type="containsText" dxfId="361" priority="434" operator="containsText" text="E">
      <formula>NOT(ISERROR(SEARCH("E",P48)))</formula>
    </cfRule>
  </conditionalFormatting>
  <conditionalFormatting sqref="P49:BK52">
    <cfRule type="containsText" dxfId="360" priority="479" operator="containsText" text="P">
      <formula>NOT(ISERROR(SEARCH("P",P49)))</formula>
    </cfRule>
    <cfRule type="containsText" dxfId="359" priority="477" operator="containsText" text="C">
      <formula>NOT(ISERROR(SEARCH("C",P49)))</formula>
    </cfRule>
    <cfRule type="containsText" dxfId="358" priority="478" operator="containsText" text="R">
      <formula>NOT(ISERROR(SEARCH("R",P49)))</formula>
    </cfRule>
  </conditionalFormatting>
  <conditionalFormatting sqref="P50:BK52">
    <cfRule type="containsText" dxfId="357" priority="476" operator="containsText" text="E">
      <formula>NOT(ISERROR(SEARCH("E",P50)))</formula>
    </cfRule>
  </conditionalFormatting>
  <conditionalFormatting sqref="P51:BK52">
    <cfRule type="containsText" dxfId="356" priority="24" operator="containsText" text="R">
      <formula>NOT(ISERROR(SEARCH("R",P51)))</formula>
    </cfRule>
    <cfRule type="containsText" dxfId="355" priority="25" operator="containsText" text="P">
      <formula>NOT(ISERROR(SEARCH("P",P51)))</formula>
    </cfRule>
    <cfRule type="containsText" dxfId="354" priority="23" operator="containsText" text="C">
      <formula>NOT(ISERROR(SEARCH("C",P51)))</formula>
    </cfRule>
  </conditionalFormatting>
  <conditionalFormatting sqref="P52:BK52">
    <cfRule type="containsText" dxfId="353" priority="22" operator="containsText" text="E">
      <formula>NOT(ISERROR(SEARCH("E",P52)))</formula>
    </cfRule>
  </conditionalFormatting>
  <conditionalFormatting sqref="P55:BK55">
    <cfRule type="containsText" dxfId="352" priority="20" operator="containsText" text="R">
      <formula>NOT(ISERROR(SEARCH("R",P55)))</formula>
    </cfRule>
    <cfRule type="containsText" dxfId="351" priority="19" operator="containsText" text="C">
      <formula>NOT(ISERROR(SEARCH("C",P55)))</formula>
    </cfRule>
    <cfRule type="containsText" dxfId="350" priority="21" operator="containsText" text="P">
      <formula>NOT(ISERROR(SEARCH("P",P55)))</formula>
    </cfRule>
  </conditionalFormatting>
  <conditionalFormatting sqref="P56:BK56">
    <cfRule type="containsText" dxfId="349" priority="120" operator="containsText" text="E">
      <formula>NOT(ISERROR(SEARCH("E",P56)))</formula>
    </cfRule>
    <cfRule type="containsText" dxfId="348" priority="121" operator="containsText" text="C">
      <formula>NOT(ISERROR(SEARCH("C",P56)))</formula>
    </cfRule>
    <cfRule type="containsText" dxfId="347" priority="122" operator="containsText" text="R">
      <formula>NOT(ISERROR(SEARCH("R",P56)))</formula>
    </cfRule>
    <cfRule type="containsText" dxfId="346" priority="123" operator="containsText" text="P">
      <formula>NOT(ISERROR(SEARCH("P",P56)))</formula>
    </cfRule>
  </conditionalFormatting>
  <conditionalFormatting sqref="P57:BK57">
    <cfRule type="containsText" dxfId="345" priority="12" operator="containsText" text="C">
      <formula>NOT(ISERROR(SEARCH("C",P57)))</formula>
    </cfRule>
    <cfRule type="containsText" dxfId="344" priority="14" operator="containsText" text="P">
      <formula>NOT(ISERROR(SEARCH("P",P57)))</formula>
    </cfRule>
    <cfRule type="containsText" dxfId="343" priority="13" operator="containsText" text="R">
      <formula>NOT(ISERROR(SEARCH("R",P57)))</formula>
    </cfRule>
  </conditionalFormatting>
  <conditionalFormatting sqref="P58:BK58">
    <cfRule type="containsText" dxfId="342" priority="65" operator="containsText" text="R">
      <formula>NOT(ISERROR(SEARCH("R",P58)))</formula>
    </cfRule>
    <cfRule type="containsText" dxfId="341" priority="64" operator="containsText" text="C">
      <formula>NOT(ISERROR(SEARCH("C",P58)))</formula>
    </cfRule>
    <cfRule type="containsText" dxfId="340" priority="63" operator="containsText" text="E">
      <formula>NOT(ISERROR(SEARCH("E",P58)))</formula>
    </cfRule>
    <cfRule type="containsText" dxfId="339" priority="66" operator="containsText" text="P">
      <formula>NOT(ISERROR(SEARCH("P",P58)))</formula>
    </cfRule>
  </conditionalFormatting>
  <conditionalFormatting sqref="P59:BK59">
    <cfRule type="containsText" dxfId="338" priority="7" operator="containsText" text="P">
      <formula>NOT(ISERROR(SEARCH("P",P59)))</formula>
    </cfRule>
    <cfRule type="containsText" dxfId="337" priority="6" operator="containsText" text="R">
      <formula>NOT(ISERROR(SEARCH("R",P59)))</formula>
    </cfRule>
    <cfRule type="containsText" dxfId="336" priority="5" operator="containsText" text="C">
      <formula>NOT(ISERROR(SEARCH("C",P59)))</formula>
    </cfRule>
  </conditionalFormatting>
  <conditionalFormatting sqref="P60:BK60">
    <cfRule type="containsText" dxfId="335" priority="85" operator="containsText" text="C">
      <formula>NOT(ISERROR(SEARCH("C",P60)))</formula>
    </cfRule>
    <cfRule type="containsText" dxfId="334" priority="86" operator="containsText" text="R">
      <formula>NOT(ISERROR(SEARCH("R",P60)))</formula>
    </cfRule>
    <cfRule type="containsText" dxfId="333" priority="87" operator="containsText" text="P">
      <formula>NOT(ISERROR(SEARCH("P",P60)))</formula>
    </cfRule>
    <cfRule type="containsText" dxfId="332" priority="84" operator="containsText" text="E">
      <formula>NOT(ISERROR(SEARCH("E",P60)))</formula>
    </cfRule>
  </conditionalFormatting>
  <conditionalFormatting sqref="P63:BK66">
    <cfRule type="containsText" dxfId="331" priority="107" operator="containsText" text="R">
      <formula>NOT(ISERROR(SEARCH("R",P63)))</formula>
    </cfRule>
    <cfRule type="containsText" dxfId="330" priority="108" operator="containsText" text="P">
      <formula>NOT(ISERROR(SEARCH("P",P63)))</formula>
    </cfRule>
    <cfRule type="containsText" dxfId="329" priority="106" operator="containsText" text="C">
      <formula>NOT(ISERROR(SEARCH("C",P63)))</formula>
    </cfRule>
  </conditionalFormatting>
  <conditionalFormatting sqref="P64:BK64 P66:BK66">
    <cfRule type="containsText" dxfId="328" priority="105" operator="containsText" text="E">
      <formula>NOT(ISERROR(SEARCH("E",P64)))</formula>
    </cfRule>
  </conditionalFormatting>
  <conditionalFormatting sqref="AM55:BK55">
    <cfRule type="containsText" dxfId="327" priority="16" operator="containsText" text="R">
      <formula>NOT(ISERROR(SEARCH("R",AM55)))</formula>
    </cfRule>
    <cfRule type="containsText" dxfId="326" priority="15" operator="containsText" text="C">
      <formula>NOT(ISERROR(SEARCH("C",AM55)))</formula>
    </cfRule>
    <cfRule type="containsText" dxfId="325" priority="18" operator="containsText" text="E">
      <formula>NOT(ISERROR(SEARCH("E",AM55)))</formula>
    </cfRule>
    <cfRule type="containsText" dxfId="324" priority="17" operator="containsText" text="P">
      <formula>NOT(ISERROR(SEARCH("P",AM55)))</formula>
    </cfRule>
  </conditionalFormatting>
  <conditionalFormatting sqref="AM57:BK57">
    <cfRule type="containsText" dxfId="323" priority="10" operator="containsText" text="P">
      <formula>NOT(ISERROR(SEARCH("P",AM57)))</formula>
    </cfRule>
    <cfRule type="containsText" dxfId="322" priority="11" operator="containsText" text="E">
      <formula>NOT(ISERROR(SEARCH("E",AM57)))</formula>
    </cfRule>
    <cfRule type="containsText" dxfId="321" priority="9" operator="containsText" text="R">
      <formula>NOT(ISERROR(SEARCH("R",AM57)))</formula>
    </cfRule>
    <cfRule type="containsText" dxfId="320" priority="8" operator="containsText" text="C">
      <formula>NOT(ISERROR(SEARCH("C",AM57)))</formula>
    </cfRule>
  </conditionalFormatting>
  <conditionalFormatting sqref="AM59:BK59">
    <cfRule type="containsText" dxfId="319" priority="1" operator="containsText" text="C">
      <formula>NOT(ISERROR(SEARCH("C",AM59)))</formula>
    </cfRule>
    <cfRule type="containsText" dxfId="318" priority="4" operator="containsText" text="E">
      <formula>NOT(ISERROR(SEARCH("E",AM59)))</formula>
    </cfRule>
    <cfRule type="containsText" dxfId="317" priority="3" operator="containsText" text="P">
      <formula>NOT(ISERROR(SEARCH("P",AM59)))</formula>
    </cfRule>
    <cfRule type="containsText" dxfId="316" priority="2" operator="containsText" text="R">
      <formula>NOT(ISERROR(SEARCH("R",AM59)))</formula>
    </cfRule>
  </conditionalFormatting>
  <conditionalFormatting sqref="CK29:CM29">
    <cfRule type="cellIs" dxfId="315" priority="797" operator="between">
      <formula>0.8</formula>
      <formula>1</formula>
    </cfRule>
    <cfRule type="cellIs" dxfId="314" priority="799" operator="between">
      <formula>0.86</formula>
      <formula>1</formula>
    </cfRule>
    <cfRule type="cellIs" dxfId="313" priority="800" operator="between">
      <formula>0.76</formula>
      <formula>0.8</formula>
    </cfRule>
    <cfRule type="cellIs" dxfId="312" priority="801" operator="between">
      <formula>0.51</formula>
      <formula>0.75</formula>
    </cfRule>
    <cfRule type="cellIs" dxfId="311" priority="802" operator="between">
      <formula>0.41</formula>
      <formula>0.5</formula>
    </cfRule>
    <cfRule type="cellIs" dxfId="310" priority="803" operator="between">
      <formula>0</formula>
      <formula>0.4</formula>
    </cfRule>
    <cfRule type="cellIs" dxfId="309" priority="804" stopIfTrue="1" operator="lessThan">
      <formula>#REF!</formula>
    </cfRule>
    <cfRule type="cellIs" dxfId="308" priority="805" stopIfTrue="1" operator="greaterThanOrEqual">
      <formula>#REF!</formula>
    </cfRule>
    <cfRule type="cellIs" dxfId="307" priority="798" operator="between">
      <formula>0.51</formula>
      <formula>0.75</formula>
    </cfRule>
  </conditionalFormatting>
  <printOptions horizontalCentered="1"/>
  <pageMargins left="0.39370078740157483" right="0.43307086614173229" top="0.43307086614173229" bottom="0.70866141732283472" header="0.39370078740157483" footer="0.55118110236220474"/>
  <pageSetup scale="22" fitToHeight="0" orientation="landscape" r:id="rId1"/>
  <headerFooter scaleWithDoc="0" alignWithMargins="0">
    <oddFooter xml:space="preserve">&amp;L&amp;"Arial,Negrita"&amp;9
&amp;R&amp;"Arial,Negrita"&amp;9
</oddFooter>
  </headerFooter>
  <rowBreaks count="3" manualBreakCount="3">
    <brk id="42" min="1" max="62" man="1"/>
    <brk id="72" min="1" max="62" man="1"/>
    <brk id="103" min="1" max="6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254CA-D59A-48BF-AF53-F703753FC00F}">
  <sheetPr codeName="Hoja22">
    <tabColor theme="9" tint="0.39997558519241921"/>
  </sheetPr>
  <dimension ref="B1:AK31"/>
  <sheetViews>
    <sheetView view="pageBreakPreview" zoomScaleNormal="100" zoomScaleSheetLayoutView="100" workbookViewId="0">
      <selection activeCell="T14" sqref="T14"/>
    </sheetView>
  </sheetViews>
  <sheetFormatPr baseColWidth="10" defaultColWidth="11.42578125" defaultRowHeight="14.25"/>
  <cols>
    <col min="1" max="1" width="1" style="75" customWidth="1"/>
    <col min="2" max="2" width="1.42578125" style="75" customWidth="1"/>
    <col min="3" max="3" width="23.28515625" style="75" customWidth="1"/>
    <col min="4" max="9" width="12.28515625" style="75" customWidth="1"/>
    <col min="10" max="10" width="10" style="75" customWidth="1"/>
    <col min="11" max="11" width="11.28515625" style="75" customWidth="1"/>
    <col min="12" max="12" width="15.28515625" style="75" customWidth="1"/>
    <col min="13" max="13" width="14.42578125" style="75" customWidth="1"/>
    <col min="14" max="14" width="13.140625"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15" customHeight="1">
      <c r="B3" s="76"/>
      <c r="C3" s="1592" t="s">
        <v>1842</v>
      </c>
      <c r="D3" s="1682" t="s">
        <v>1033</v>
      </c>
      <c r="E3" s="1683"/>
      <c r="F3" s="1683"/>
      <c r="G3" s="1683"/>
      <c r="H3" s="1683"/>
      <c r="I3" s="1683"/>
      <c r="J3" s="1683"/>
      <c r="K3" s="1683"/>
      <c r="L3" s="1683"/>
      <c r="M3" s="1684"/>
      <c r="N3" s="926"/>
      <c r="O3" s="927"/>
      <c r="P3" s="928"/>
      <c r="Q3" s="76"/>
    </row>
    <row r="4" spans="2:37" ht="12" customHeight="1">
      <c r="B4" s="76"/>
      <c r="C4" s="1680"/>
      <c r="D4" s="1685"/>
      <c r="E4" s="1686"/>
      <c r="F4" s="1686"/>
      <c r="G4" s="1686"/>
      <c r="H4" s="1686"/>
      <c r="I4" s="1686"/>
      <c r="J4" s="1686"/>
      <c r="K4" s="1686"/>
      <c r="L4" s="1686"/>
      <c r="M4" s="1687"/>
      <c r="N4" s="929"/>
      <c r="O4" s="930"/>
      <c r="P4" s="931"/>
      <c r="Q4" s="76"/>
    </row>
    <row r="5" spans="2:37" ht="13.5" customHeight="1">
      <c r="B5" s="76"/>
      <c r="C5" s="1680"/>
      <c r="D5" s="1685"/>
      <c r="E5" s="1686"/>
      <c r="F5" s="1686"/>
      <c r="G5" s="1686"/>
      <c r="H5" s="1686"/>
      <c r="I5" s="1686"/>
      <c r="J5" s="1686"/>
      <c r="K5" s="1686"/>
      <c r="L5" s="1686"/>
      <c r="M5" s="1687"/>
      <c r="N5" s="929"/>
      <c r="O5" s="930"/>
      <c r="P5" s="931"/>
      <c r="Q5" s="76"/>
    </row>
    <row r="6" spans="2:37" ht="21.75" customHeight="1" thickBot="1">
      <c r="B6" s="76"/>
      <c r="C6" s="1681"/>
      <c r="D6" s="1688"/>
      <c r="E6" s="1689"/>
      <c r="F6" s="1689"/>
      <c r="G6" s="1689"/>
      <c r="H6" s="1689"/>
      <c r="I6" s="1689"/>
      <c r="J6" s="1689"/>
      <c r="K6" s="1689"/>
      <c r="L6" s="1689"/>
      <c r="M6" s="169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84"/>
      <c r="E8" s="84"/>
      <c r="F8" s="84"/>
      <c r="G8" s="84"/>
      <c r="H8" s="8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thickBot="1">
      <c r="C9" s="1389" t="s">
        <v>92</v>
      </c>
      <c r="D9" s="1390"/>
      <c r="E9" s="1390"/>
      <c r="F9" s="1390"/>
      <c r="G9" s="1390"/>
      <c r="H9" s="1390"/>
      <c r="I9" s="1390"/>
      <c r="J9" s="1390"/>
      <c r="K9" s="1390"/>
      <c r="L9" s="1390"/>
      <c r="M9" s="1390"/>
      <c r="N9" s="1390"/>
      <c r="O9" s="1390"/>
      <c r="P9" s="139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84"/>
      <c r="E10" s="84"/>
      <c r="F10" s="84"/>
      <c r="G10" s="84"/>
      <c r="H10" s="84"/>
      <c r="I10" s="85"/>
      <c r="J10" s="86"/>
      <c r="K10" s="85"/>
      <c r="L10" s="85"/>
      <c r="M10" s="85"/>
      <c r="N10" s="85"/>
      <c r="O10" s="85"/>
      <c r="P10" s="85"/>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7" t="s">
        <v>33</v>
      </c>
      <c r="E11" s="257" t="s">
        <v>34</v>
      </c>
      <c r="F11" s="257" t="s">
        <v>35</v>
      </c>
      <c r="G11" s="257" t="s">
        <v>36</v>
      </c>
      <c r="H11" s="257"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14.25" customHeight="1">
      <c r="C12" s="152" t="s">
        <v>94</v>
      </c>
      <c r="D12" s="626">
        <f>'PGR Gestión de la Distracción'!AE71</f>
        <v>0</v>
      </c>
      <c r="E12" s="626">
        <f>'PGR Gestión de la Distracción'!AF71</f>
        <v>1</v>
      </c>
      <c r="F12" s="626">
        <f>'PGR Gestión de la Distracción'!AG71</f>
        <v>0</v>
      </c>
      <c r="G12" s="626">
        <f>'PGR Gestión de la Distracción'!AH71</f>
        <v>0</v>
      </c>
      <c r="H12" s="626">
        <f>'PGR Gestión de la Distracción'!AI71</f>
        <v>0</v>
      </c>
      <c r="I12" s="626">
        <f>'PGR Gestión de la Distracción'!AJ71</f>
        <v>0</v>
      </c>
      <c r="J12" s="626">
        <f>'PGR Gestión de la Distracción'!AK71</f>
        <v>0</v>
      </c>
      <c r="K12" s="626">
        <f>'PGR Gestión de la Distracción'!AL71</f>
        <v>0</v>
      </c>
      <c r="L12" s="626">
        <f>'PGR Gestión de la Distracción'!AM71</f>
        <v>0</v>
      </c>
      <c r="M12" s="626">
        <f>'PGR Gestión de la Distracción'!AN71</f>
        <v>0</v>
      </c>
      <c r="N12" s="626">
        <f>'PGR Gestión de la Distracción'!AO71</f>
        <v>0</v>
      </c>
      <c r="O12" s="626">
        <f>'PGR Gestión de la Distracción'!AP71</f>
        <v>0</v>
      </c>
      <c r="P12" s="653">
        <f>'PGR Gestión de la Distracción'!AQ71</f>
        <v>0</v>
      </c>
      <c r="R12" s="78"/>
      <c r="S12" s="83"/>
      <c r="T12" s="78"/>
      <c r="U12" s="78"/>
      <c r="V12" s="78"/>
      <c r="W12" s="78"/>
      <c r="X12" s="78"/>
      <c r="Y12" s="78"/>
      <c r="Z12" s="78"/>
      <c r="AA12" s="78"/>
      <c r="AB12" s="78"/>
      <c r="AC12" s="78"/>
      <c r="AD12" s="78"/>
      <c r="AE12" s="78"/>
      <c r="AF12" s="78"/>
      <c r="AG12" s="78"/>
      <c r="AH12" s="78"/>
      <c r="AI12" s="78"/>
      <c r="AJ12" s="78"/>
      <c r="AK12" s="78"/>
    </row>
    <row r="13" spans="2:37" s="77" customFormat="1" ht="14.25" customHeight="1">
      <c r="C13" s="152" t="s">
        <v>71</v>
      </c>
      <c r="D13" s="153">
        <v>0.95</v>
      </c>
      <c r="E13" s="153">
        <v>0.95</v>
      </c>
      <c r="F13" s="153">
        <v>0.95</v>
      </c>
      <c r="G13" s="153">
        <v>0.95</v>
      </c>
      <c r="H13" s="153">
        <v>0.95</v>
      </c>
      <c r="I13" s="153">
        <v>0.95</v>
      </c>
      <c r="J13" s="153">
        <v>0.95</v>
      </c>
      <c r="K13" s="153">
        <v>0.95</v>
      </c>
      <c r="L13" s="153">
        <v>0.95</v>
      </c>
      <c r="M13" s="153">
        <v>0.95</v>
      </c>
      <c r="N13" s="153">
        <v>0.95</v>
      </c>
      <c r="O13" s="153">
        <v>0.95</v>
      </c>
      <c r="P13" s="255">
        <v>0.95</v>
      </c>
      <c r="R13" s="78"/>
      <c r="S13" s="90"/>
      <c r="T13" s="78"/>
      <c r="U13" s="91"/>
      <c r="V13" s="78"/>
      <c r="W13" s="78"/>
      <c r="X13" s="78"/>
      <c r="Y13" s="78"/>
      <c r="Z13" s="78"/>
      <c r="AA13" s="78"/>
      <c r="AB13" s="78"/>
      <c r="AC13" s="78"/>
      <c r="AD13" s="78"/>
      <c r="AE13" s="78"/>
      <c r="AF13" s="78"/>
      <c r="AG13" s="78"/>
      <c r="AH13" s="78"/>
      <c r="AI13" s="78"/>
      <c r="AJ13" s="78"/>
      <c r="AK13" s="78"/>
    </row>
    <row r="14" spans="2:37" s="77" customFormat="1" ht="14.25" customHeight="1">
      <c r="C14" s="84"/>
      <c r="D14" s="84"/>
      <c r="E14" s="84"/>
      <c r="F14" s="84"/>
      <c r="G14" s="84"/>
      <c r="H14" s="84"/>
      <c r="I14" s="85"/>
      <c r="J14" s="86"/>
      <c r="K14" s="85"/>
      <c r="L14" s="85"/>
      <c r="M14" s="85"/>
      <c r="N14" s="85"/>
      <c r="O14" s="85"/>
      <c r="P14" s="85"/>
      <c r="R14" s="78"/>
      <c r="S14" s="83"/>
      <c r="T14" s="78"/>
      <c r="U14" s="78" t="s">
        <v>95</v>
      </c>
      <c r="V14" s="78"/>
      <c r="W14" s="78"/>
      <c r="X14" s="78"/>
      <c r="Y14" s="78"/>
      <c r="Z14" s="78"/>
      <c r="AA14" s="78"/>
      <c r="AB14" s="78"/>
      <c r="AC14" s="78"/>
      <c r="AD14" s="78"/>
      <c r="AE14" s="78"/>
      <c r="AF14" s="78"/>
      <c r="AG14" s="78"/>
      <c r="AH14" s="78"/>
      <c r="AI14" s="78"/>
      <c r="AJ14" s="78"/>
      <c r="AK14" s="78"/>
    </row>
    <row r="15" spans="2:37">
      <c r="B15" s="76"/>
      <c r="C15" s="76"/>
      <c r="D15" s="76"/>
      <c r="E15" s="76"/>
      <c r="F15" s="76"/>
      <c r="G15" s="76"/>
      <c r="H15" s="76"/>
      <c r="I15" s="76"/>
      <c r="J15" s="76"/>
      <c r="K15" s="76"/>
      <c r="L15" s="76"/>
      <c r="M15" s="76"/>
      <c r="N15" s="76"/>
      <c r="O15" s="76"/>
      <c r="P15" s="76"/>
      <c r="Q15" s="76"/>
    </row>
    <row r="16" spans="2:37">
      <c r="B16" s="76"/>
      <c r="C16" s="76"/>
      <c r="D16" s="76"/>
      <c r="E16" s="76"/>
      <c r="F16" s="76"/>
      <c r="G16" s="76"/>
      <c r="H16" s="76"/>
      <c r="I16" s="76"/>
      <c r="J16" s="76"/>
      <c r="K16" s="76"/>
      <c r="L16" s="76"/>
      <c r="M16" s="76"/>
      <c r="N16" s="76"/>
      <c r="O16" s="76"/>
      <c r="P16" s="76"/>
      <c r="Q16" s="76"/>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c r="R19" s="92"/>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sheetData>
  <mergeCells count="4">
    <mergeCell ref="C3:C6"/>
    <mergeCell ref="N3:P6"/>
    <mergeCell ref="C9:P9"/>
    <mergeCell ref="D3:M6"/>
  </mergeCells>
  <phoneticPr fontId="81" type="noConversion"/>
  <printOptions horizontalCentered="1"/>
  <pageMargins left="0.31496062992125984" right="0.31496062992125984" top="0.74803149606299213" bottom="0.35433070866141736" header="0.31496062992125984" footer="0.31496062992125984"/>
  <pageSetup scale="5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089C-7233-411F-818B-4F69492826F0}">
  <sheetPr codeName="Hoja23">
    <tabColor theme="9" tint="0.39997558519241921"/>
  </sheetPr>
  <dimension ref="B1:AK33"/>
  <sheetViews>
    <sheetView view="pageBreakPreview" zoomScaleNormal="100" zoomScaleSheetLayoutView="100" workbookViewId="0">
      <selection activeCell="C3" sqref="C3:C6"/>
    </sheetView>
  </sheetViews>
  <sheetFormatPr baseColWidth="10" defaultColWidth="11.42578125" defaultRowHeight="14.25"/>
  <cols>
    <col min="1" max="1" width="1" style="75" customWidth="1"/>
    <col min="2" max="2" width="1.42578125" style="75" customWidth="1"/>
    <col min="3" max="3" width="28.7109375" style="75" customWidth="1"/>
    <col min="4" max="9" width="12.42578125" style="75" customWidth="1"/>
    <col min="10" max="10" width="10" style="75" customWidth="1"/>
    <col min="11" max="11" width="11.28515625" style="75" customWidth="1"/>
    <col min="12" max="12" width="14.42578125" style="75" customWidth="1"/>
    <col min="13" max="13" width="17.42578125" style="75" customWidth="1"/>
    <col min="14" max="14" width="11.85546875"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15.75" customHeight="1">
      <c r="B3" s="76"/>
      <c r="C3" s="1691" t="s">
        <v>1842</v>
      </c>
      <c r="D3" s="1682" t="s">
        <v>1034</v>
      </c>
      <c r="E3" s="1683"/>
      <c r="F3" s="1683"/>
      <c r="G3" s="1683"/>
      <c r="H3" s="1683"/>
      <c r="I3" s="1683"/>
      <c r="J3" s="1683"/>
      <c r="K3" s="1683"/>
      <c r="L3" s="1683"/>
      <c r="M3" s="1684"/>
      <c r="N3" s="926"/>
      <c r="O3" s="927"/>
      <c r="P3" s="928"/>
      <c r="Q3" s="76"/>
    </row>
    <row r="4" spans="2:37" ht="15.75" customHeight="1">
      <c r="B4" s="76"/>
      <c r="C4" s="1692"/>
      <c r="D4" s="1685"/>
      <c r="E4" s="1686"/>
      <c r="F4" s="1686"/>
      <c r="G4" s="1686"/>
      <c r="H4" s="1686"/>
      <c r="I4" s="1686"/>
      <c r="J4" s="1686"/>
      <c r="K4" s="1686"/>
      <c r="L4" s="1686"/>
      <c r="M4" s="1687"/>
      <c r="N4" s="929"/>
      <c r="O4" s="930"/>
      <c r="P4" s="931"/>
      <c r="Q4" s="76"/>
    </row>
    <row r="5" spans="2:37" ht="13.5" customHeight="1">
      <c r="B5" s="76"/>
      <c r="C5" s="1692"/>
      <c r="D5" s="1685"/>
      <c r="E5" s="1686"/>
      <c r="F5" s="1686"/>
      <c r="G5" s="1686"/>
      <c r="H5" s="1686"/>
      <c r="I5" s="1686"/>
      <c r="J5" s="1686"/>
      <c r="K5" s="1686"/>
      <c r="L5" s="1686"/>
      <c r="M5" s="1687"/>
      <c r="N5" s="929"/>
      <c r="O5" s="930"/>
      <c r="P5" s="931"/>
      <c r="Q5" s="76"/>
    </row>
    <row r="6" spans="2:37" ht="12.75" customHeight="1" thickBot="1">
      <c r="B6" s="76"/>
      <c r="C6" s="1693"/>
      <c r="D6" s="1688"/>
      <c r="E6" s="1689"/>
      <c r="F6" s="1689"/>
      <c r="G6" s="1689"/>
      <c r="H6" s="1689"/>
      <c r="I6" s="1689"/>
      <c r="J6" s="1689"/>
      <c r="K6" s="1689"/>
      <c r="L6" s="1689"/>
      <c r="M6" s="169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84"/>
      <c r="E8" s="84"/>
      <c r="F8" s="84"/>
      <c r="G8" s="84"/>
      <c r="H8" s="8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thickBot="1">
      <c r="C9" s="1389" t="s">
        <v>92</v>
      </c>
      <c r="D9" s="1390"/>
      <c r="E9" s="1390"/>
      <c r="F9" s="1390"/>
      <c r="G9" s="1390"/>
      <c r="H9" s="1390"/>
      <c r="I9" s="1390"/>
      <c r="J9" s="1390"/>
      <c r="K9" s="1390"/>
      <c r="L9" s="1390"/>
      <c r="M9" s="1390"/>
      <c r="N9" s="1390"/>
      <c r="O9" s="1390"/>
      <c r="P9" s="139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84"/>
      <c r="E10" s="84"/>
      <c r="F10" s="84"/>
      <c r="G10" s="84"/>
      <c r="H10" s="8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7" t="s">
        <v>33</v>
      </c>
      <c r="E11" s="257" t="s">
        <v>34</v>
      </c>
      <c r="F11" s="257" t="s">
        <v>35</v>
      </c>
      <c r="G11" s="257" t="s">
        <v>36</v>
      </c>
      <c r="H11" s="257"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33" customHeight="1">
      <c r="C12" s="151" t="s">
        <v>1035</v>
      </c>
      <c r="D12" s="151"/>
      <c r="E12" s="151"/>
      <c r="F12" s="151"/>
      <c r="G12" s="151"/>
      <c r="H12" s="151"/>
      <c r="I12" s="150"/>
      <c r="J12" s="149"/>
      <c r="K12" s="149"/>
      <c r="L12" s="149"/>
      <c r="M12" s="149"/>
      <c r="N12" s="149"/>
      <c r="O12" s="82"/>
      <c r="P12" s="260">
        <f>SUM(I12:O12)</f>
        <v>0</v>
      </c>
      <c r="R12" s="78"/>
      <c r="S12" s="83"/>
      <c r="T12" s="78"/>
      <c r="U12" s="78"/>
      <c r="V12" s="78"/>
      <c r="W12" s="78"/>
      <c r="X12" s="78"/>
      <c r="Y12" s="78"/>
      <c r="Z12" s="78"/>
      <c r="AA12" s="78"/>
      <c r="AB12" s="78"/>
      <c r="AC12" s="78"/>
      <c r="AD12" s="78"/>
      <c r="AE12" s="78"/>
      <c r="AF12" s="78"/>
      <c r="AG12" s="78"/>
      <c r="AH12" s="78"/>
      <c r="AI12" s="78"/>
      <c r="AJ12" s="78"/>
      <c r="AK12" s="78"/>
    </row>
    <row r="13" spans="2:37" s="77" customFormat="1" ht="28.5">
      <c r="C13" s="151" t="s">
        <v>1689</v>
      </c>
      <c r="D13" s="151"/>
      <c r="E13" s="151"/>
      <c r="F13" s="151"/>
      <c r="G13" s="151"/>
      <c r="H13" s="151"/>
      <c r="I13" s="150"/>
      <c r="J13" s="149"/>
      <c r="K13" s="149"/>
      <c r="L13" s="149"/>
      <c r="M13" s="149"/>
      <c r="N13" s="149"/>
      <c r="O13" s="82"/>
      <c r="P13" s="260">
        <f>SUM(I13:O13)</f>
        <v>0</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153" t="e">
        <f t="shared" ref="D14:H14" si="0">D12/D13</f>
        <v>#DIV/0!</v>
      </c>
      <c r="E14" s="153" t="e">
        <f t="shared" si="0"/>
        <v>#DIV/0!</v>
      </c>
      <c r="F14" s="153" t="e">
        <f t="shared" si="0"/>
        <v>#DIV/0!</v>
      </c>
      <c r="G14" s="153" t="e">
        <f t="shared" si="0"/>
        <v>#DIV/0!</v>
      </c>
      <c r="H14" s="153" t="e">
        <f t="shared" si="0"/>
        <v>#DIV/0!</v>
      </c>
      <c r="I14" s="153" t="e">
        <f t="shared" ref="I14:O14" si="1">I12/I13</f>
        <v>#DIV/0!</v>
      </c>
      <c r="J14" s="153" t="e">
        <f t="shared" si="1"/>
        <v>#DIV/0!</v>
      </c>
      <c r="K14" s="153" t="e">
        <f t="shared" si="1"/>
        <v>#DIV/0!</v>
      </c>
      <c r="L14" s="153" t="e">
        <f t="shared" si="1"/>
        <v>#DIV/0!</v>
      </c>
      <c r="M14" s="153" t="e">
        <f t="shared" si="1"/>
        <v>#DIV/0!</v>
      </c>
      <c r="N14" s="153" t="e">
        <f t="shared" si="1"/>
        <v>#DIV/0!</v>
      </c>
      <c r="O14" s="153" t="e">
        <f t="shared" si="1"/>
        <v>#DIV/0!</v>
      </c>
      <c r="P14" s="255" t="e">
        <f>SUM(I14:O14)</f>
        <v>#DIV/0!</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153">
        <v>1</v>
      </c>
      <c r="E15" s="153">
        <v>1</v>
      </c>
      <c r="F15" s="153">
        <v>1</v>
      </c>
      <c r="G15" s="153">
        <v>1</v>
      </c>
      <c r="H15" s="153">
        <v>1</v>
      </c>
      <c r="I15" s="153">
        <v>1</v>
      </c>
      <c r="J15" s="153">
        <v>1</v>
      </c>
      <c r="K15" s="153">
        <v>1</v>
      </c>
      <c r="L15" s="153">
        <v>1</v>
      </c>
      <c r="M15" s="153">
        <v>1</v>
      </c>
      <c r="N15" s="153">
        <v>1</v>
      </c>
      <c r="O15" s="153">
        <v>1</v>
      </c>
      <c r="P15" s="255">
        <v>1</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4"/>
      <c r="E16" s="84"/>
      <c r="F16" s="84"/>
      <c r="G16" s="84"/>
      <c r="H16" s="84"/>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76"/>
      <c r="G33" s="76"/>
      <c r="H33" s="76"/>
      <c r="I33" s="76"/>
      <c r="J33" s="76"/>
      <c r="K33" s="76"/>
      <c r="L33" s="76"/>
      <c r="M33" s="76"/>
      <c r="N33" s="76"/>
      <c r="O33" s="76"/>
      <c r="P33" s="76"/>
      <c r="Q33" s="76"/>
    </row>
  </sheetData>
  <mergeCells count="4">
    <mergeCell ref="C3:C6"/>
    <mergeCell ref="N3:P6"/>
    <mergeCell ref="C9:P9"/>
    <mergeCell ref="D3:M6"/>
  </mergeCells>
  <phoneticPr fontId="81" type="noConversion"/>
  <printOptions horizontalCentered="1"/>
  <pageMargins left="0.31496062992125984" right="0.31496062992125984" top="0.74803149606299213" bottom="0.35433070866141736" header="0.31496062992125984" footer="0.31496062992125984"/>
  <pageSetup scale="48"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9E988-9745-4414-A03D-9C733609A2CA}">
  <sheetPr codeName="Hoja25">
    <tabColor theme="0" tint="-0.249977111117893"/>
  </sheetPr>
  <dimension ref="B2:I24"/>
  <sheetViews>
    <sheetView workbookViewId="0"/>
  </sheetViews>
  <sheetFormatPr baseColWidth="10" defaultColWidth="10.7109375" defaultRowHeight="15"/>
  <cols>
    <col min="9" max="9" width="11.42578125" customWidth="1"/>
  </cols>
  <sheetData>
    <row r="2" spans="2:3">
      <c r="B2" t="s">
        <v>82</v>
      </c>
      <c r="C2" t="s">
        <v>83</v>
      </c>
    </row>
    <row r="3" spans="2:3">
      <c r="B3" s="74">
        <v>0.1</v>
      </c>
      <c r="C3">
        <v>1</v>
      </c>
    </row>
    <row r="4" spans="2:3">
      <c r="B4" s="74">
        <v>0.2</v>
      </c>
      <c r="C4">
        <v>1</v>
      </c>
    </row>
    <row r="5" spans="2:3">
      <c r="B5" s="74">
        <v>0.3</v>
      </c>
      <c r="C5">
        <v>1</v>
      </c>
    </row>
    <row r="6" spans="2:3">
      <c r="B6" s="74">
        <v>0.4</v>
      </c>
      <c r="C6">
        <v>1</v>
      </c>
    </row>
    <row r="7" spans="2:3">
      <c r="B7" s="74">
        <v>0.5</v>
      </c>
      <c r="C7">
        <v>1</v>
      </c>
    </row>
    <row r="8" spans="2:3">
      <c r="B8" s="74">
        <v>0.6</v>
      </c>
      <c r="C8">
        <v>1</v>
      </c>
    </row>
    <row r="9" spans="2:3">
      <c r="B9" s="74">
        <v>0.7</v>
      </c>
      <c r="C9">
        <v>1</v>
      </c>
    </row>
    <row r="10" spans="2:3">
      <c r="B10" s="74">
        <v>0.8</v>
      </c>
      <c r="C10">
        <v>1</v>
      </c>
    </row>
    <row r="11" spans="2:3">
      <c r="B11" s="74">
        <v>0.9</v>
      </c>
      <c r="C11">
        <v>1</v>
      </c>
    </row>
    <row r="12" spans="2:3">
      <c r="B12" s="74">
        <v>1</v>
      </c>
      <c r="C12">
        <v>9</v>
      </c>
    </row>
    <row r="16" spans="2:3">
      <c r="B16" t="s">
        <v>84</v>
      </c>
      <c r="C16">
        <f>G24*3.1416</f>
        <v>0.26179999999999998</v>
      </c>
    </row>
    <row r="18" spans="2:9">
      <c r="B18" t="s">
        <v>85</v>
      </c>
      <c r="C18" t="s">
        <v>86</v>
      </c>
      <c r="D18" t="s">
        <v>87</v>
      </c>
    </row>
    <row r="19" spans="2:9">
      <c r="B19" t="s">
        <v>88</v>
      </c>
      <c r="C19">
        <v>0</v>
      </c>
      <c r="D19">
        <v>0</v>
      </c>
    </row>
    <row r="20" spans="2:9">
      <c r="B20" t="s">
        <v>89</v>
      </c>
      <c r="C20">
        <f>COS(C16)*-1</f>
        <v>-0.96592566783964773</v>
      </c>
      <c r="D20">
        <f>SIN(C16)</f>
        <v>0.2588196364430847</v>
      </c>
    </row>
    <row r="24" spans="2:9">
      <c r="F24" t="s">
        <v>90</v>
      </c>
      <c r="G24" s="74">
        <f t="array" ref="G24:I24">'PGR Gestión de la Distracción'!CK29:CM29</f>
        <v>8.3333333333333329E-2</v>
      </c>
      <c r="H24">
        <v>0</v>
      </c>
      <c r="I24" s="4">
        <v>0</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8BD9-F595-4A84-82EF-B0CB8CF98D39}">
  <sheetPr codeName="Hoja32">
    <tabColor theme="9" tint="0.39997558519241921"/>
  </sheetPr>
  <dimension ref="B1:AC50"/>
  <sheetViews>
    <sheetView showGridLines="0" zoomScale="70" zoomScaleNormal="70" workbookViewId="0">
      <selection activeCell="B2" sqref="B2:E5"/>
    </sheetView>
  </sheetViews>
  <sheetFormatPr baseColWidth="10" defaultColWidth="11.42578125" defaultRowHeight="15"/>
  <cols>
    <col min="1" max="1" width="1.140625" style="1" customWidth="1"/>
    <col min="2" max="3" width="11.42578125" style="1"/>
    <col min="4" max="4" width="14.42578125" style="1" customWidth="1"/>
    <col min="5" max="21" width="11.42578125" style="1"/>
    <col min="22" max="22" width="12.140625" style="1" customWidth="1"/>
    <col min="23" max="23" width="23.42578125" style="1" customWidth="1"/>
    <col min="24" max="25" width="11.42578125" style="1"/>
    <col min="26" max="26" width="8.42578125" style="1" customWidth="1"/>
    <col min="27" max="27" width="1.7109375" style="1" customWidth="1"/>
    <col min="28" max="28" width="11.42578125" style="1"/>
    <col min="29" max="29" width="47.42578125" style="1" customWidth="1"/>
    <col min="30" max="16384" width="11.42578125" style="1"/>
  </cols>
  <sheetData>
    <row r="1" spans="2:29" ht="15" customHeight="1" thickBot="1"/>
    <row r="2" spans="2:29" s="154" customFormat="1" ht="18" customHeight="1">
      <c r="B2" s="729" t="s">
        <v>1842</v>
      </c>
      <c r="C2" s="970"/>
      <c r="D2" s="970"/>
      <c r="E2" s="971"/>
      <c r="F2" s="1694" t="s">
        <v>1037</v>
      </c>
      <c r="G2" s="1695"/>
      <c r="H2" s="1695"/>
      <c r="I2" s="1695"/>
      <c r="J2" s="1695"/>
      <c r="K2" s="1695"/>
      <c r="L2" s="1695"/>
      <c r="M2" s="1695"/>
      <c r="N2" s="1695"/>
      <c r="O2" s="1695"/>
      <c r="P2" s="1695"/>
      <c r="Q2" s="1695"/>
      <c r="R2" s="1695"/>
      <c r="S2" s="1695"/>
      <c r="T2" s="1695"/>
      <c r="U2" s="1695"/>
      <c r="V2" s="1695"/>
      <c r="W2" s="1695"/>
      <c r="X2" s="1695"/>
      <c r="Y2" s="1695"/>
      <c r="Z2" s="1695"/>
      <c r="AA2" s="1696"/>
      <c r="AB2" s="737"/>
      <c r="AC2" s="731"/>
    </row>
    <row r="3" spans="2:29" s="154" customFormat="1" ht="30.75" customHeight="1">
      <c r="B3" s="972"/>
      <c r="C3" s="973"/>
      <c r="D3" s="973"/>
      <c r="E3" s="974"/>
      <c r="F3" s="1697"/>
      <c r="G3" s="1698"/>
      <c r="H3" s="1698"/>
      <c r="I3" s="1698"/>
      <c r="J3" s="1698"/>
      <c r="K3" s="1698"/>
      <c r="L3" s="1698"/>
      <c r="M3" s="1698"/>
      <c r="N3" s="1698"/>
      <c r="O3" s="1698"/>
      <c r="P3" s="1698"/>
      <c r="Q3" s="1698"/>
      <c r="R3" s="1698"/>
      <c r="S3" s="1698"/>
      <c r="T3" s="1698"/>
      <c r="U3" s="1698"/>
      <c r="V3" s="1698"/>
      <c r="W3" s="1698"/>
      <c r="X3" s="1698"/>
      <c r="Y3" s="1698"/>
      <c r="Z3" s="1698"/>
      <c r="AA3" s="1699"/>
      <c r="AB3" s="732"/>
      <c r="AC3" s="733"/>
    </row>
    <row r="4" spans="2:29" s="154" customFormat="1" ht="16.5" customHeight="1">
      <c r="B4" s="972"/>
      <c r="C4" s="973"/>
      <c r="D4" s="973"/>
      <c r="E4" s="974"/>
      <c r="F4" s="1697"/>
      <c r="G4" s="1698"/>
      <c r="H4" s="1698"/>
      <c r="I4" s="1698"/>
      <c r="J4" s="1698"/>
      <c r="K4" s="1698"/>
      <c r="L4" s="1698"/>
      <c r="M4" s="1698"/>
      <c r="N4" s="1698"/>
      <c r="O4" s="1698"/>
      <c r="P4" s="1698"/>
      <c r="Q4" s="1698"/>
      <c r="R4" s="1698"/>
      <c r="S4" s="1698"/>
      <c r="T4" s="1698"/>
      <c r="U4" s="1698"/>
      <c r="V4" s="1698"/>
      <c r="W4" s="1698"/>
      <c r="X4" s="1698"/>
      <c r="Y4" s="1698"/>
      <c r="Z4" s="1698"/>
      <c r="AA4" s="1699"/>
      <c r="AB4" s="732"/>
      <c r="AC4" s="733"/>
    </row>
    <row r="5" spans="2:29" s="155" customFormat="1" ht="16.5" customHeight="1" thickBot="1">
      <c r="B5" s="975"/>
      <c r="C5" s="976"/>
      <c r="D5" s="976"/>
      <c r="E5" s="977"/>
      <c r="F5" s="1700"/>
      <c r="G5" s="1701"/>
      <c r="H5" s="1701"/>
      <c r="I5" s="1701"/>
      <c r="J5" s="1701"/>
      <c r="K5" s="1701"/>
      <c r="L5" s="1701"/>
      <c r="M5" s="1701"/>
      <c r="N5" s="1701"/>
      <c r="O5" s="1701"/>
      <c r="P5" s="1701"/>
      <c r="Q5" s="1701"/>
      <c r="R5" s="1701"/>
      <c r="S5" s="1701"/>
      <c r="T5" s="1701"/>
      <c r="U5" s="1701"/>
      <c r="V5" s="1701"/>
      <c r="W5" s="1701"/>
      <c r="X5" s="1701"/>
      <c r="Y5" s="1701"/>
      <c r="Z5" s="1701"/>
      <c r="AA5" s="1702"/>
      <c r="AB5" s="734"/>
      <c r="AC5" s="736"/>
    </row>
    <row r="6" spans="2:29" ht="18" customHeight="1"/>
    <row r="7" spans="2:29" ht="17.25" customHeight="1"/>
    <row r="38" spans="2:29">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row>
    <row r="50" ht="7.5" customHeight="1"/>
  </sheetData>
  <mergeCells count="3">
    <mergeCell ref="B2:E5"/>
    <mergeCell ref="AB2:AC5"/>
    <mergeCell ref="F2:AA5"/>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9A651-4EBA-49A0-B46E-3E3AA1C9E6C4}">
  <sheetPr codeName="Hoja34">
    <tabColor theme="9" tint="0.39997558519241921"/>
    <pageSetUpPr fitToPage="1"/>
  </sheetPr>
  <dimension ref="A1:CN101"/>
  <sheetViews>
    <sheetView showGridLines="0" view="pageBreakPreview" zoomScale="40" zoomScaleNormal="50" zoomScaleSheetLayoutView="40" zoomScalePageLayoutView="10" workbookViewId="0">
      <selection activeCell="C3" sqref="C3:F6"/>
    </sheetView>
  </sheetViews>
  <sheetFormatPr baseColWidth="10" defaultColWidth="10.7109375" defaultRowHeight="12.75"/>
  <cols>
    <col min="1" max="1" width="1.140625" style="18" customWidth="1"/>
    <col min="2" max="2" width="1.85546875" style="14" customWidth="1"/>
    <col min="3" max="3" width="1.140625" style="18" customWidth="1"/>
    <col min="4" max="4" width="39.85546875" style="18" customWidth="1"/>
    <col min="5" max="5" width="41.7109375" style="18" customWidth="1"/>
    <col min="6" max="6" width="12" style="18" customWidth="1"/>
    <col min="7" max="7" width="28" style="18" customWidth="1"/>
    <col min="8" max="8" width="33" style="18" customWidth="1"/>
    <col min="9" max="9" width="29.42578125" style="18" customWidth="1"/>
    <col min="10" max="10" width="31" style="18" customWidth="1"/>
    <col min="11" max="11" width="23" style="18" customWidth="1"/>
    <col min="12" max="13" width="22.42578125" style="18" customWidth="1"/>
    <col min="14" max="14" width="1.28515625" style="18" customWidth="1"/>
    <col min="15" max="15" width="14.42578125" style="18" customWidth="1"/>
    <col min="16" max="30" width="6.28515625" style="20" customWidth="1"/>
    <col min="31" max="31" width="5.140625" style="20" customWidth="1"/>
    <col min="32" max="35" width="6.28515625" style="20" customWidth="1"/>
    <col min="36" max="54" width="5.140625" style="20" customWidth="1"/>
    <col min="55" max="63" width="8" style="20" customWidth="1"/>
    <col min="64" max="64" width="1" style="14" customWidth="1"/>
    <col min="65" max="262" width="10.7109375" style="18"/>
    <col min="263" max="263" width="23.140625" style="18" customWidth="1"/>
    <col min="264" max="264" width="12.42578125" style="18" customWidth="1"/>
    <col min="265" max="265" width="43.85546875" style="18" customWidth="1"/>
    <col min="266" max="266" width="27.42578125" style="18" customWidth="1"/>
    <col min="267" max="267" width="3.28515625" style="18" customWidth="1"/>
    <col min="268" max="315" width="4.7109375" style="18" customWidth="1"/>
    <col min="316" max="316" width="19.42578125" style="18" customWidth="1"/>
    <col min="317" max="518" width="10.7109375" style="18"/>
    <col min="519" max="519" width="23.140625" style="18" customWidth="1"/>
    <col min="520" max="520" width="12.42578125" style="18" customWidth="1"/>
    <col min="521" max="521" width="43.85546875" style="18" customWidth="1"/>
    <col min="522" max="522" width="27.42578125" style="18" customWidth="1"/>
    <col min="523" max="523" width="3.28515625" style="18" customWidth="1"/>
    <col min="524" max="571" width="4.7109375" style="18" customWidth="1"/>
    <col min="572" max="572" width="19.42578125" style="18" customWidth="1"/>
    <col min="573" max="774" width="10.7109375" style="18"/>
    <col min="775" max="775" width="23.140625" style="18" customWidth="1"/>
    <col min="776" max="776" width="12.42578125" style="18" customWidth="1"/>
    <col min="777" max="777" width="43.85546875" style="18" customWidth="1"/>
    <col min="778" max="778" width="27.42578125" style="18" customWidth="1"/>
    <col min="779" max="779" width="3.28515625" style="18" customWidth="1"/>
    <col min="780" max="827" width="4.7109375" style="18" customWidth="1"/>
    <col min="828" max="828" width="19.42578125" style="18" customWidth="1"/>
    <col min="829" max="1030" width="10.7109375" style="18"/>
    <col min="1031" max="1031" width="23.140625" style="18" customWidth="1"/>
    <col min="1032" max="1032" width="12.42578125" style="18" customWidth="1"/>
    <col min="1033" max="1033" width="43.85546875" style="18" customWidth="1"/>
    <col min="1034" max="1034" width="27.42578125" style="18" customWidth="1"/>
    <col min="1035" max="1035" width="3.28515625" style="18" customWidth="1"/>
    <col min="1036" max="1083" width="4.7109375" style="18" customWidth="1"/>
    <col min="1084" max="1084" width="19.42578125" style="18" customWidth="1"/>
    <col min="1085" max="1286" width="10.7109375" style="18"/>
    <col min="1287" max="1287" width="23.140625" style="18" customWidth="1"/>
    <col min="1288" max="1288" width="12.42578125" style="18" customWidth="1"/>
    <col min="1289" max="1289" width="43.85546875" style="18" customWidth="1"/>
    <col min="1290" max="1290" width="27.42578125" style="18" customWidth="1"/>
    <col min="1291" max="1291" width="3.28515625" style="18" customWidth="1"/>
    <col min="1292" max="1339" width="4.7109375" style="18" customWidth="1"/>
    <col min="1340" max="1340" width="19.42578125" style="18" customWidth="1"/>
    <col min="1341" max="1542" width="10.7109375" style="18"/>
    <col min="1543" max="1543" width="23.140625" style="18" customWidth="1"/>
    <col min="1544" max="1544" width="12.42578125" style="18" customWidth="1"/>
    <col min="1545" max="1545" width="43.85546875" style="18" customWidth="1"/>
    <col min="1546" max="1546" width="27.42578125" style="18" customWidth="1"/>
    <col min="1547" max="1547" width="3.28515625" style="18" customWidth="1"/>
    <col min="1548" max="1595" width="4.7109375" style="18" customWidth="1"/>
    <col min="1596" max="1596" width="19.42578125" style="18" customWidth="1"/>
    <col min="1597" max="1798" width="10.7109375" style="18"/>
    <col min="1799" max="1799" width="23.140625" style="18" customWidth="1"/>
    <col min="1800" max="1800" width="12.42578125" style="18" customWidth="1"/>
    <col min="1801" max="1801" width="43.85546875" style="18" customWidth="1"/>
    <col min="1802" max="1802" width="27.42578125" style="18" customWidth="1"/>
    <col min="1803" max="1803" width="3.28515625" style="18" customWidth="1"/>
    <col min="1804" max="1851" width="4.7109375" style="18" customWidth="1"/>
    <col min="1852" max="1852" width="19.42578125" style="18" customWidth="1"/>
    <col min="1853" max="2054" width="10.7109375" style="18"/>
    <col min="2055" max="2055" width="23.140625" style="18" customWidth="1"/>
    <col min="2056" max="2056" width="12.42578125" style="18" customWidth="1"/>
    <col min="2057" max="2057" width="43.85546875" style="18" customWidth="1"/>
    <col min="2058" max="2058" width="27.42578125" style="18" customWidth="1"/>
    <col min="2059" max="2059" width="3.28515625" style="18" customWidth="1"/>
    <col min="2060" max="2107" width="4.7109375" style="18" customWidth="1"/>
    <col min="2108" max="2108" width="19.42578125" style="18" customWidth="1"/>
    <col min="2109" max="2310" width="10.7109375" style="18"/>
    <col min="2311" max="2311" width="23.140625" style="18" customWidth="1"/>
    <col min="2312" max="2312" width="12.42578125" style="18" customWidth="1"/>
    <col min="2313" max="2313" width="43.85546875" style="18" customWidth="1"/>
    <col min="2314" max="2314" width="27.42578125" style="18" customWidth="1"/>
    <col min="2315" max="2315" width="3.28515625" style="18" customWidth="1"/>
    <col min="2316" max="2363" width="4.7109375" style="18" customWidth="1"/>
    <col min="2364" max="2364" width="19.42578125" style="18" customWidth="1"/>
    <col min="2365" max="2566" width="10.7109375" style="18"/>
    <col min="2567" max="2567" width="23.140625" style="18" customWidth="1"/>
    <col min="2568" max="2568" width="12.42578125" style="18" customWidth="1"/>
    <col min="2569" max="2569" width="43.85546875" style="18" customWidth="1"/>
    <col min="2570" max="2570" width="27.42578125" style="18" customWidth="1"/>
    <col min="2571" max="2571" width="3.28515625" style="18" customWidth="1"/>
    <col min="2572" max="2619" width="4.7109375" style="18" customWidth="1"/>
    <col min="2620" max="2620" width="19.42578125" style="18" customWidth="1"/>
    <col min="2621" max="2822" width="10.7109375" style="18"/>
    <col min="2823" max="2823" width="23.140625" style="18" customWidth="1"/>
    <col min="2824" max="2824" width="12.42578125" style="18" customWidth="1"/>
    <col min="2825" max="2825" width="43.85546875" style="18" customWidth="1"/>
    <col min="2826" max="2826" width="27.42578125" style="18" customWidth="1"/>
    <col min="2827" max="2827" width="3.28515625" style="18" customWidth="1"/>
    <col min="2828" max="2875" width="4.7109375" style="18" customWidth="1"/>
    <col min="2876" max="2876" width="19.42578125" style="18" customWidth="1"/>
    <col min="2877" max="3078" width="10.7109375" style="18"/>
    <col min="3079" max="3079" width="23.140625" style="18" customWidth="1"/>
    <col min="3080" max="3080" width="12.42578125" style="18" customWidth="1"/>
    <col min="3081" max="3081" width="43.85546875" style="18" customWidth="1"/>
    <col min="3082" max="3082" width="27.42578125" style="18" customWidth="1"/>
    <col min="3083" max="3083" width="3.28515625" style="18" customWidth="1"/>
    <col min="3084" max="3131" width="4.7109375" style="18" customWidth="1"/>
    <col min="3132" max="3132" width="19.42578125" style="18" customWidth="1"/>
    <col min="3133" max="3334" width="10.7109375" style="18"/>
    <col min="3335" max="3335" width="23.140625" style="18" customWidth="1"/>
    <col min="3336" max="3336" width="12.42578125" style="18" customWidth="1"/>
    <col min="3337" max="3337" width="43.85546875" style="18" customWidth="1"/>
    <col min="3338" max="3338" width="27.42578125" style="18" customWidth="1"/>
    <col min="3339" max="3339" width="3.28515625" style="18" customWidth="1"/>
    <col min="3340" max="3387" width="4.7109375" style="18" customWidth="1"/>
    <col min="3388" max="3388" width="19.42578125" style="18" customWidth="1"/>
    <col min="3389" max="3590" width="10.7109375" style="18"/>
    <col min="3591" max="3591" width="23.140625" style="18" customWidth="1"/>
    <col min="3592" max="3592" width="12.42578125" style="18" customWidth="1"/>
    <col min="3593" max="3593" width="43.85546875" style="18" customWidth="1"/>
    <col min="3594" max="3594" width="27.42578125" style="18" customWidth="1"/>
    <col min="3595" max="3595" width="3.28515625" style="18" customWidth="1"/>
    <col min="3596" max="3643" width="4.7109375" style="18" customWidth="1"/>
    <col min="3644" max="3644" width="19.42578125" style="18" customWidth="1"/>
    <col min="3645" max="3846" width="10.7109375" style="18"/>
    <col min="3847" max="3847" width="23.140625" style="18" customWidth="1"/>
    <col min="3848" max="3848" width="12.42578125" style="18" customWidth="1"/>
    <col min="3849" max="3849" width="43.85546875" style="18" customWidth="1"/>
    <col min="3850" max="3850" width="27.42578125" style="18" customWidth="1"/>
    <col min="3851" max="3851" width="3.28515625" style="18" customWidth="1"/>
    <col min="3852" max="3899" width="4.7109375" style="18" customWidth="1"/>
    <col min="3900" max="3900" width="19.42578125" style="18" customWidth="1"/>
    <col min="3901" max="4102" width="10.7109375" style="18"/>
    <col min="4103" max="4103" width="23.140625" style="18" customWidth="1"/>
    <col min="4104" max="4104" width="12.42578125" style="18" customWidth="1"/>
    <col min="4105" max="4105" width="43.85546875" style="18" customWidth="1"/>
    <col min="4106" max="4106" width="27.42578125" style="18" customWidth="1"/>
    <col min="4107" max="4107" width="3.28515625" style="18" customWidth="1"/>
    <col min="4108" max="4155" width="4.7109375" style="18" customWidth="1"/>
    <col min="4156" max="4156" width="19.42578125" style="18" customWidth="1"/>
    <col min="4157" max="4358" width="10.7109375" style="18"/>
    <col min="4359" max="4359" width="23.140625" style="18" customWidth="1"/>
    <col min="4360" max="4360" width="12.42578125" style="18" customWidth="1"/>
    <col min="4361" max="4361" width="43.85546875" style="18" customWidth="1"/>
    <col min="4362" max="4362" width="27.42578125" style="18" customWidth="1"/>
    <col min="4363" max="4363" width="3.28515625" style="18" customWidth="1"/>
    <col min="4364" max="4411" width="4.7109375" style="18" customWidth="1"/>
    <col min="4412" max="4412" width="19.42578125" style="18" customWidth="1"/>
    <col min="4413" max="4614" width="10.7109375" style="18"/>
    <col min="4615" max="4615" width="23.140625" style="18" customWidth="1"/>
    <col min="4616" max="4616" width="12.42578125" style="18" customWidth="1"/>
    <col min="4617" max="4617" width="43.85546875" style="18" customWidth="1"/>
    <col min="4618" max="4618" width="27.42578125" style="18" customWidth="1"/>
    <col min="4619" max="4619" width="3.28515625" style="18" customWidth="1"/>
    <col min="4620" max="4667" width="4.7109375" style="18" customWidth="1"/>
    <col min="4668" max="4668" width="19.42578125" style="18" customWidth="1"/>
    <col min="4669" max="4870" width="10.7109375" style="18"/>
    <col min="4871" max="4871" width="23.140625" style="18" customWidth="1"/>
    <col min="4872" max="4872" width="12.42578125" style="18" customWidth="1"/>
    <col min="4873" max="4873" width="43.85546875" style="18" customWidth="1"/>
    <col min="4874" max="4874" width="27.42578125" style="18" customWidth="1"/>
    <col min="4875" max="4875" width="3.28515625" style="18" customWidth="1"/>
    <col min="4876" max="4923" width="4.7109375" style="18" customWidth="1"/>
    <col min="4924" max="4924" width="19.42578125" style="18" customWidth="1"/>
    <col min="4925" max="5126" width="10.7109375" style="18"/>
    <col min="5127" max="5127" width="23.140625" style="18" customWidth="1"/>
    <col min="5128" max="5128" width="12.42578125" style="18" customWidth="1"/>
    <col min="5129" max="5129" width="43.85546875" style="18" customWidth="1"/>
    <col min="5130" max="5130" width="27.42578125" style="18" customWidth="1"/>
    <col min="5131" max="5131" width="3.28515625" style="18" customWidth="1"/>
    <col min="5132" max="5179" width="4.7109375" style="18" customWidth="1"/>
    <col min="5180" max="5180" width="19.42578125" style="18" customWidth="1"/>
    <col min="5181" max="5382" width="10.7109375" style="18"/>
    <col min="5383" max="5383" width="23.140625" style="18" customWidth="1"/>
    <col min="5384" max="5384" width="12.42578125" style="18" customWidth="1"/>
    <col min="5385" max="5385" width="43.85546875" style="18" customWidth="1"/>
    <col min="5386" max="5386" width="27.42578125" style="18" customWidth="1"/>
    <col min="5387" max="5387" width="3.28515625" style="18" customWidth="1"/>
    <col min="5388" max="5435" width="4.7109375" style="18" customWidth="1"/>
    <col min="5436" max="5436" width="19.42578125" style="18" customWidth="1"/>
    <col min="5437" max="5638" width="10.7109375" style="18"/>
    <col min="5639" max="5639" width="23.140625" style="18" customWidth="1"/>
    <col min="5640" max="5640" width="12.42578125" style="18" customWidth="1"/>
    <col min="5641" max="5641" width="43.85546875" style="18" customWidth="1"/>
    <col min="5642" max="5642" width="27.42578125" style="18" customWidth="1"/>
    <col min="5643" max="5643" width="3.28515625" style="18" customWidth="1"/>
    <col min="5644" max="5691" width="4.7109375" style="18" customWidth="1"/>
    <col min="5692" max="5692" width="19.42578125" style="18" customWidth="1"/>
    <col min="5693" max="5894" width="10.7109375" style="18"/>
    <col min="5895" max="5895" width="23.140625" style="18" customWidth="1"/>
    <col min="5896" max="5896" width="12.42578125" style="18" customWidth="1"/>
    <col min="5897" max="5897" width="43.85546875" style="18" customWidth="1"/>
    <col min="5898" max="5898" width="27.42578125" style="18" customWidth="1"/>
    <col min="5899" max="5899" width="3.28515625" style="18" customWidth="1"/>
    <col min="5900" max="5947" width="4.7109375" style="18" customWidth="1"/>
    <col min="5948" max="5948" width="19.42578125" style="18" customWidth="1"/>
    <col min="5949" max="6150" width="10.7109375" style="18"/>
    <col min="6151" max="6151" width="23.140625" style="18" customWidth="1"/>
    <col min="6152" max="6152" width="12.42578125" style="18" customWidth="1"/>
    <col min="6153" max="6153" width="43.85546875" style="18" customWidth="1"/>
    <col min="6154" max="6154" width="27.42578125" style="18" customWidth="1"/>
    <col min="6155" max="6155" width="3.28515625" style="18" customWidth="1"/>
    <col min="6156" max="6203" width="4.7109375" style="18" customWidth="1"/>
    <col min="6204" max="6204" width="19.42578125" style="18" customWidth="1"/>
    <col min="6205" max="6406" width="10.7109375" style="18"/>
    <col min="6407" max="6407" width="23.140625" style="18" customWidth="1"/>
    <col min="6408" max="6408" width="12.42578125" style="18" customWidth="1"/>
    <col min="6409" max="6409" width="43.85546875" style="18" customWidth="1"/>
    <col min="6410" max="6410" width="27.42578125" style="18" customWidth="1"/>
    <col min="6411" max="6411" width="3.28515625" style="18" customWidth="1"/>
    <col min="6412" max="6459" width="4.7109375" style="18" customWidth="1"/>
    <col min="6460" max="6460" width="19.42578125" style="18" customWidth="1"/>
    <col min="6461" max="6662" width="10.7109375" style="18"/>
    <col min="6663" max="6663" width="23.140625" style="18" customWidth="1"/>
    <col min="6664" max="6664" width="12.42578125" style="18" customWidth="1"/>
    <col min="6665" max="6665" width="43.85546875" style="18" customWidth="1"/>
    <col min="6666" max="6666" width="27.42578125" style="18" customWidth="1"/>
    <col min="6667" max="6667" width="3.28515625" style="18" customWidth="1"/>
    <col min="6668" max="6715" width="4.7109375" style="18" customWidth="1"/>
    <col min="6716" max="6716" width="19.42578125" style="18" customWidth="1"/>
    <col min="6717" max="6918" width="10.7109375" style="18"/>
    <col min="6919" max="6919" width="23.140625" style="18" customWidth="1"/>
    <col min="6920" max="6920" width="12.42578125" style="18" customWidth="1"/>
    <col min="6921" max="6921" width="43.85546875" style="18" customWidth="1"/>
    <col min="6922" max="6922" width="27.42578125" style="18" customWidth="1"/>
    <col min="6923" max="6923" width="3.28515625" style="18" customWidth="1"/>
    <col min="6924" max="6971" width="4.7109375" style="18" customWidth="1"/>
    <col min="6972" max="6972" width="19.42578125" style="18" customWidth="1"/>
    <col min="6973" max="7174" width="10.7109375" style="18"/>
    <col min="7175" max="7175" width="23.140625" style="18" customWidth="1"/>
    <col min="7176" max="7176" width="12.42578125" style="18" customWidth="1"/>
    <col min="7177" max="7177" width="43.85546875" style="18" customWidth="1"/>
    <col min="7178" max="7178" width="27.42578125" style="18" customWidth="1"/>
    <col min="7179" max="7179" width="3.28515625" style="18" customWidth="1"/>
    <col min="7180" max="7227" width="4.7109375" style="18" customWidth="1"/>
    <col min="7228" max="7228" width="19.42578125" style="18" customWidth="1"/>
    <col min="7229" max="7430" width="10.7109375" style="18"/>
    <col min="7431" max="7431" width="23.140625" style="18" customWidth="1"/>
    <col min="7432" max="7432" width="12.42578125" style="18" customWidth="1"/>
    <col min="7433" max="7433" width="43.85546875" style="18" customWidth="1"/>
    <col min="7434" max="7434" width="27.42578125" style="18" customWidth="1"/>
    <col min="7435" max="7435" width="3.28515625" style="18" customWidth="1"/>
    <col min="7436" max="7483" width="4.7109375" style="18" customWidth="1"/>
    <col min="7484" max="7484" width="19.42578125" style="18" customWidth="1"/>
    <col min="7485" max="7686" width="10.7109375" style="18"/>
    <col min="7687" max="7687" width="23.140625" style="18" customWidth="1"/>
    <col min="7688" max="7688" width="12.42578125" style="18" customWidth="1"/>
    <col min="7689" max="7689" width="43.85546875" style="18" customWidth="1"/>
    <col min="7690" max="7690" width="27.42578125" style="18" customWidth="1"/>
    <col min="7691" max="7691" width="3.28515625" style="18" customWidth="1"/>
    <col min="7692" max="7739" width="4.7109375" style="18" customWidth="1"/>
    <col min="7740" max="7740" width="19.42578125" style="18" customWidth="1"/>
    <col min="7741" max="7942" width="10.7109375" style="18"/>
    <col min="7943" max="7943" width="23.140625" style="18" customWidth="1"/>
    <col min="7944" max="7944" width="12.42578125" style="18" customWidth="1"/>
    <col min="7945" max="7945" width="43.85546875" style="18" customWidth="1"/>
    <col min="7946" max="7946" width="27.42578125" style="18" customWidth="1"/>
    <col min="7947" max="7947" width="3.28515625" style="18" customWidth="1"/>
    <col min="7948" max="7995" width="4.7109375" style="18" customWidth="1"/>
    <col min="7996" max="7996" width="19.42578125" style="18" customWidth="1"/>
    <col min="7997" max="8198" width="10.7109375" style="18"/>
    <col min="8199" max="8199" width="23.140625" style="18" customWidth="1"/>
    <col min="8200" max="8200" width="12.42578125" style="18" customWidth="1"/>
    <col min="8201" max="8201" width="43.85546875" style="18" customWidth="1"/>
    <col min="8202" max="8202" width="27.42578125" style="18" customWidth="1"/>
    <col min="8203" max="8203" width="3.28515625" style="18" customWidth="1"/>
    <col min="8204" max="8251" width="4.7109375" style="18" customWidth="1"/>
    <col min="8252" max="8252" width="19.42578125" style="18" customWidth="1"/>
    <col min="8253" max="8454" width="10.7109375" style="18"/>
    <col min="8455" max="8455" width="23.140625" style="18" customWidth="1"/>
    <col min="8456" max="8456" width="12.42578125" style="18" customWidth="1"/>
    <col min="8457" max="8457" width="43.85546875" style="18" customWidth="1"/>
    <col min="8458" max="8458" width="27.42578125" style="18" customWidth="1"/>
    <col min="8459" max="8459" width="3.28515625" style="18" customWidth="1"/>
    <col min="8460" max="8507" width="4.7109375" style="18" customWidth="1"/>
    <col min="8508" max="8508" width="19.42578125" style="18" customWidth="1"/>
    <col min="8509" max="8710" width="10.7109375" style="18"/>
    <col min="8711" max="8711" width="23.140625" style="18" customWidth="1"/>
    <col min="8712" max="8712" width="12.42578125" style="18" customWidth="1"/>
    <col min="8713" max="8713" width="43.85546875" style="18" customWidth="1"/>
    <col min="8714" max="8714" width="27.42578125" style="18" customWidth="1"/>
    <col min="8715" max="8715" width="3.28515625" style="18" customWidth="1"/>
    <col min="8716" max="8763" width="4.7109375" style="18" customWidth="1"/>
    <col min="8764" max="8764" width="19.42578125" style="18" customWidth="1"/>
    <col min="8765" max="8966" width="10.7109375" style="18"/>
    <col min="8967" max="8967" width="23.140625" style="18" customWidth="1"/>
    <col min="8968" max="8968" width="12.42578125" style="18" customWidth="1"/>
    <col min="8969" max="8969" width="43.85546875" style="18" customWidth="1"/>
    <col min="8970" max="8970" width="27.42578125" style="18" customWidth="1"/>
    <col min="8971" max="8971" width="3.28515625" style="18" customWidth="1"/>
    <col min="8972" max="9019" width="4.7109375" style="18" customWidth="1"/>
    <col min="9020" max="9020" width="19.42578125" style="18" customWidth="1"/>
    <col min="9021" max="9222" width="10.7109375" style="18"/>
    <col min="9223" max="9223" width="23.140625" style="18" customWidth="1"/>
    <col min="9224" max="9224" width="12.42578125" style="18" customWidth="1"/>
    <col min="9225" max="9225" width="43.85546875" style="18" customWidth="1"/>
    <col min="9226" max="9226" width="27.42578125" style="18" customWidth="1"/>
    <col min="9227" max="9227" width="3.28515625" style="18" customWidth="1"/>
    <col min="9228" max="9275" width="4.7109375" style="18" customWidth="1"/>
    <col min="9276" max="9276" width="19.42578125" style="18" customWidth="1"/>
    <col min="9277" max="9478" width="10.7109375" style="18"/>
    <col min="9479" max="9479" width="23.140625" style="18" customWidth="1"/>
    <col min="9480" max="9480" width="12.42578125" style="18" customWidth="1"/>
    <col min="9481" max="9481" width="43.85546875" style="18" customWidth="1"/>
    <col min="9482" max="9482" width="27.42578125" style="18" customWidth="1"/>
    <col min="9483" max="9483" width="3.28515625" style="18" customWidth="1"/>
    <col min="9484" max="9531" width="4.7109375" style="18" customWidth="1"/>
    <col min="9532" max="9532" width="19.42578125" style="18" customWidth="1"/>
    <col min="9533" max="9734" width="10.7109375" style="18"/>
    <col min="9735" max="9735" width="23.140625" style="18" customWidth="1"/>
    <col min="9736" max="9736" width="12.42578125" style="18" customWidth="1"/>
    <col min="9737" max="9737" width="43.85546875" style="18" customWidth="1"/>
    <col min="9738" max="9738" width="27.42578125" style="18" customWidth="1"/>
    <col min="9739" max="9739" width="3.28515625" style="18" customWidth="1"/>
    <col min="9740" max="9787" width="4.7109375" style="18" customWidth="1"/>
    <col min="9788" max="9788" width="19.42578125" style="18" customWidth="1"/>
    <col min="9789" max="9990" width="10.7109375" style="18"/>
    <col min="9991" max="9991" width="23.140625" style="18" customWidth="1"/>
    <col min="9992" max="9992" width="12.42578125" style="18" customWidth="1"/>
    <col min="9993" max="9993" width="43.85546875" style="18" customWidth="1"/>
    <col min="9994" max="9994" width="27.42578125" style="18" customWidth="1"/>
    <col min="9995" max="9995" width="3.28515625" style="18" customWidth="1"/>
    <col min="9996" max="10043" width="4.7109375" style="18" customWidth="1"/>
    <col min="10044" max="10044" width="19.42578125" style="18" customWidth="1"/>
    <col min="10045" max="10246" width="10.7109375" style="18"/>
    <col min="10247" max="10247" width="23.140625" style="18" customWidth="1"/>
    <col min="10248" max="10248" width="12.42578125" style="18" customWidth="1"/>
    <col min="10249" max="10249" width="43.85546875" style="18" customWidth="1"/>
    <col min="10250" max="10250" width="27.42578125" style="18" customWidth="1"/>
    <col min="10251" max="10251" width="3.28515625" style="18" customWidth="1"/>
    <col min="10252" max="10299" width="4.7109375" style="18" customWidth="1"/>
    <col min="10300" max="10300" width="19.42578125" style="18" customWidth="1"/>
    <col min="10301" max="10502" width="10.7109375" style="18"/>
    <col min="10503" max="10503" width="23.140625" style="18" customWidth="1"/>
    <col min="10504" max="10504" width="12.42578125" style="18" customWidth="1"/>
    <col min="10505" max="10505" width="43.85546875" style="18" customWidth="1"/>
    <col min="10506" max="10506" width="27.42578125" style="18" customWidth="1"/>
    <col min="10507" max="10507" width="3.28515625" style="18" customWidth="1"/>
    <col min="10508" max="10555" width="4.7109375" style="18" customWidth="1"/>
    <col min="10556" max="10556" width="19.42578125" style="18" customWidth="1"/>
    <col min="10557" max="10758" width="10.7109375" style="18"/>
    <col min="10759" max="10759" width="23.140625" style="18" customWidth="1"/>
    <col min="10760" max="10760" width="12.42578125" style="18" customWidth="1"/>
    <col min="10761" max="10761" width="43.85546875" style="18" customWidth="1"/>
    <col min="10762" max="10762" width="27.42578125" style="18" customWidth="1"/>
    <col min="10763" max="10763" width="3.28515625" style="18" customWidth="1"/>
    <col min="10764" max="10811" width="4.7109375" style="18" customWidth="1"/>
    <col min="10812" max="10812" width="19.42578125" style="18" customWidth="1"/>
    <col min="10813" max="11014" width="10.7109375" style="18"/>
    <col min="11015" max="11015" width="23.140625" style="18" customWidth="1"/>
    <col min="11016" max="11016" width="12.42578125" style="18" customWidth="1"/>
    <col min="11017" max="11017" width="43.85546875" style="18" customWidth="1"/>
    <col min="11018" max="11018" width="27.42578125" style="18" customWidth="1"/>
    <col min="11019" max="11019" width="3.28515625" style="18" customWidth="1"/>
    <col min="11020" max="11067" width="4.7109375" style="18" customWidth="1"/>
    <col min="11068" max="11068" width="19.42578125" style="18" customWidth="1"/>
    <col min="11069" max="11270" width="10.7109375" style="18"/>
    <col min="11271" max="11271" width="23.140625" style="18" customWidth="1"/>
    <col min="11272" max="11272" width="12.42578125" style="18" customWidth="1"/>
    <col min="11273" max="11273" width="43.85546875" style="18" customWidth="1"/>
    <col min="11274" max="11274" width="27.42578125" style="18" customWidth="1"/>
    <col min="11275" max="11275" width="3.28515625" style="18" customWidth="1"/>
    <col min="11276" max="11323" width="4.7109375" style="18" customWidth="1"/>
    <col min="11324" max="11324" width="19.42578125" style="18" customWidth="1"/>
    <col min="11325" max="11526" width="10.7109375" style="18"/>
    <col min="11527" max="11527" width="23.140625" style="18" customWidth="1"/>
    <col min="11528" max="11528" width="12.42578125" style="18" customWidth="1"/>
    <col min="11529" max="11529" width="43.85546875" style="18" customWidth="1"/>
    <col min="11530" max="11530" width="27.42578125" style="18" customWidth="1"/>
    <col min="11531" max="11531" width="3.28515625" style="18" customWidth="1"/>
    <col min="11532" max="11579" width="4.7109375" style="18" customWidth="1"/>
    <col min="11580" max="11580" width="19.42578125" style="18" customWidth="1"/>
    <col min="11581" max="11782" width="10.7109375" style="18"/>
    <col min="11783" max="11783" width="23.140625" style="18" customWidth="1"/>
    <col min="11784" max="11784" width="12.42578125" style="18" customWidth="1"/>
    <col min="11785" max="11785" width="43.85546875" style="18" customWidth="1"/>
    <col min="11786" max="11786" width="27.42578125" style="18" customWidth="1"/>
    <col min="11787" max="11787" width="3.28515625" style="18" customWidth="1"/>
    <col min="11788" max="11835" width="4.7109375" style="18" customWidth="1"/>
    <col min="11836" max="11836" width="19.42578125" style="18" customWidth="1"/>
    <col min="11837" max="12038" width="10.7109375" style="18"/>
    <col min="12039" max="12039" width="23.140625" style="18" customWidth="1"/>
    <col min="12040" max="12040" width="12.42578125" style="18" customWidth="1"/>
    <col min="12041" max="12041" width="43.85546875" style="18" customWidth="1"/>
    <col min="12042" max="12042" width="27.42578125" style="18" customWidth="1"/>
    <col min="12043" max="12043" width="3.28515625" style="18" customWidth="1"/>
    <col min="12044" max="12091" width="4.7109375" style="18" customWidth="1"/>
    <col min="12092" max="12092" width="19.42578125" style="18" customWidth="1"/>
    <col min="12093" max="12294" width="10.7109375" style="18"/>
    <col min="12295" max="12295" width="23.140625" style="18" customWidth="1"/>
    <col min="12296" max="12296" width="12.42578125" style="18" customWidth="1"/>
    <col min="12297" max="12297" width="43.85546875" style="18" customWidth="1"/>
    <col min="12298" max="12298" width="27.42578125" style="18" customWidth="1"/>
    <col min="12299" max="12299" width="3.28515625" style="18" customWidth="1"/>
    <col min="12300" max="12347" width="4.7109375" style="18" customWidth="1"/>
    <col min="12348" max="12348" width="19.42578125" style="18" customWidth="1"/>
    <col min="12349" max="12550" width="10.7109375" style="18"/>
    <col min="12551" max="12551" width="23.140625" style="18" customWidth="1"/>
    <col min="12552" max="12552" width="12.42578125" style="18" customWidth="1"/>
    <col min="12553" max="12553" width="43.85546875" style="18" customWidth="1"/>
    <col min="12554" max="12554" width="27.42578125" style="18" customWidth="1"/>
    <col min="12555" max="12555" width="3.28515625" style="18" customWidth="1"/>
    <col min="12556" max="12603" width="4.7109375" style="18" customWidth="1"/>
    <col min="12604" max="12604" width="19.42578125" style="18" customWidth="1"/>
    <col min="12605" max="12806" width="10.7109375" style="18"/>
    <col min="12807" max="12807" width="23.140625" style="18" customWidth="1"/>
    <col min="12808" max="12808" width="12.42578125" style="18" customWidth="1"/>
    <col min="12809" max="12809" width="43.85546875" style="18" customWidth="1"/>
    <col min="12810" max="12810" width="27.42578125" style="18" customWidth="1"/>
    <col min="12811" max="12811" width="3.28515625" style="18" customWidth="1"/>
    <col min="12812" max="12859" width="4.7109375" style="18" customWidth="1"/>
    <col min="12860" max="12860" width="19.42578125" style="18" customWidth="1"/>
    <col min="12861" max="13062" width="10.7109375" style="18"/>
    <col min="13063" max="13063" width="23.140625" style="18" customWidth="1"/>
    <col min="13064" max="13064" width="12.42578125" style="18" customWidth="1"/>
    <col min="13065" max="13065" width="43.85546875" style="18" customWidth="1"/>
    <col min="13066" max="13066" width="27.42578125" style="18" customWidth="1"/>
    <col min="13067" max="13067" width="3.28515625" style="18" customWidth="1"/>
    <col min="13068" max="13115" width="4.7109375" style="18" customWidth="1"/>
    <col min="13116" max="13116" width="19.42578125" style="18" customWidth="1"/>
    <col min="13117" max="13318" width="10.7109375" style="18"/>
    <col min="13319" max="13319" width="23.140625" style="18" customWidth="1"/>
    <col min="13320" max="13320" width="12.42578125" style="18" customWidth="1"/>
    <col min="13321" max="13321" width="43.85546875" style="18" customWidth="1"/>
    <col min="13322" max="13322" width="27.42578125" style="18" customWidth="1"/>
    <col min="13323" max="13323" width="3.28515625" style="18" customWidth="1"/>
    <col min="13324" max="13371" width="4.7109375" style="18" customWidth="1"/>
    <col min="13372" max="13372" width="19.42578125" style="18" customWidth="1"/>
    <col min="13373" max="13574" width="10.7109375" style="18"/>
    <col min="13575" max="13575" width="23.140625" style="18" customWidth="1"/>
    <col min="13576" max="13576" width="12.42578125" style="18" customWidth="1"/>
    <col min="13577" max="13577" width="43.85546875" style="18" customWidth="1"/>
    <col min="13578" max="13578" width="27.42578125" style="18" customWidth="1"/>
    <col min="13579" max="13579" width="3.28515625" style="18" customWidth="1"/>
    <col min="13580" max="13627" width="4.7109375" style="18" customWidth="1"/>
    <col min="13628" max="13628" width="19.42578125" style="18" customWidth="1"/>
    <col min="13629" max="13830" width="10.7109375" style="18"/>
    <col min="13831" max="13831" width="23.140625" style="18" customWidth="1"/>
    <col min="13832" max="13832" width="12.42578125" style="18" customWidth="1"/>
    <col min="13833" max="13833" width="43.85546875" style="18" customWidth="1"/>
    <col min="13834" max="13834" width="27.42578125" style="18" customWidth="1"/>
    <col min="13835" max="13835" width="3.28515625" style="18" customWidth="1"/>
    <col min="13836" max="13883" width="4.7109375" style="18" customWidth="1"/>
    <col min="13884" max="13884" width="19.42578125" style="18" customWidth="1"/>
    <col min="13885" max="14086" width="10.7109375" style="18"/>
    <col min="14087" max="14087" width="23.140625" style="18" customWidth="1"/>
    <col min="14088" max="14088" width="12.42578125" style="18" customWidth="1"/>
    <col min="14089" max="14089" width="43.85546875" style="18" customWidth="1"/>
    <col min="14090" max="14090" width="27.42578125" style="18" customWidth="1"/>
    <col min="14091" max="14091" width="3.28515625" style="18" customWidth="1"/>
    <col min="14092" max="14139" width="4.7109375" style="18" customWidth="1"/>
    <col min="14140" max="14140" width="19.42578125" style="18" customWidth="1"/>
    <col min="14141" max="14342" width="10.7109375" style="18"/>
    <col min="14343" max="14343" width="23.140625" style="18" customWidth="1"/>
    <col min="14344" max="14344" width="12.42578125" style="18" customWidth="1"/>
    <col min="14345" max="14345" width="43.85546875" style="18" customWidth="1"/>
    <col min="14346" max="14346" width="27.42578125" style="18" customWidth="1"/>
    <col min="14347" max="14347" width="3.28515625" style="18" customWidth="1"/>
    <col min="14348" max="14395" width="4.7109375" style="18" customWidth="1"/>
    <col min="14396" max="14396" width="19.42578125" style="18" customWidth="1"/>
    <col min="14397" max="14598" width="10.7109375" style="18"/>
    <col min="14599" max="14599" width="23.140625" style="18" customWidth="1"/>
    <col min="14600" max="14600" width="12.42578125" style="18" customWidth="1"/>
    <col min="14601" max="14601" width="43.85546875" style="18" customWidth="1"/>
    <col min="14602" max="14602" width="27.42578125" style="18" customWidth="1"/>
    <col min="14603" max="14603" width="3.28515625" style="18" customWidth="1"/>
    <col min="14604" max="14651" width="4.7109375" style="18" customWidth="1"/>
    <col min="14652" max="14652" width="19.42578125" style="18" customWidth="1"/>
    <col min="14653" max="14854" width="10.7109375" style="18"/>
    <col min="14855" max="14855" width="23.140625" style="18" customWidth="1"/>
    <col min="14856" max="14856" width="12.42578125" style="18" customWidth="1"/>
    <col min="14857" max="14857" width="43.85546875" style="18" customWidth="1"/>
    <col min="14858" max="14858" width="27.42578125" style="18" customWidth="1"/>
    <col min="14859" max="14859" width="3.28515625" style="18" customWidth="1"/>
    <col min="14860" max="14907" width="4.7109375" style="18" customWidth="1"/>
    <col min="14908" max="14908" width="19.42578125" style="18" customWidth="1"/>
    <col min="14909" max="15110" width="10.7109375" style="18"/>
    <col min="15111" max="15111" width="23.140625" style="18" customWidth="1"/>
    <col min="15112" max="15112" width="12.42578125" style="18" customWidth="1"/>
    <col min="15113" max="15113" width="43.85546875" style="18" customWidth="1"/>
    <col min="15114" max="15114" width="27.42578125" style="18" customWidth="1"/>
    <col min="15115" max="15115" width="3.28515625" style="18" customWidth="1"/>
    <col min="15116" max="15163" width="4.7109375" style="18" customWidth="1"/>
    <col min="15164" max="15164" width="19.42578125" style="18" customWidth="1"/>
    <col min="15165" max="15366" width="10.7109375" style="18"/>
    <col min="15367" max="15367" width="23.140625" style="18" customWidth="1"/>
    <col min="15368" max="15368" width="12.42578125" style="18" customWidth="1"/>
    <col min="15369" max="15369" width="43.85546875" style="18" customWidth="1"/>
    <col min="15370" max="15370" width="27.42578125" style="18" customWidth="1"/>
    <col min="15371" max="15371" width="3.28515625" style="18" customWidth="1"/>
    <col min="15372" max="15419" width="4.7109375" style="18" customWidth="1"/>
    <col min="15420" max="15420" width="19.42578125" style="18" customWidth="1"/>
    <col min="15421" max="15622" width="10.7109375" style="18"/>
    <col min="15623" max="15623" width="23.140625" style="18" customWidth="1"/>
    <col min="15624" max="15624" width="12.42578125" style="18" customWidth="1"/>
    <col min="15625" max="15625" width="43.85546875" style="18" customWidth="1"/>
    <col min="15626" max="15626" width="27.42578125" style="18" customWidth="1"/>
    <col min="15627" max="15627" width="3.28515625" style="18" customWidth="1"/>
    <col min="15628" max="15675" width="4.7109375" style="18" customWidth="1"/>
    <col min="15676" max="15676" width="19.42578125" style="18" customWidth="1"/>
    <col min="15677" max="15878" width="10.7109375" style="18"/>
    <col min="15879" max="15879" width="23.140625" style="18" customWidth="1"/>
    <col min="15880" max="15880" width="12.42578125" style="18" customWidth="1"/>
    <col min="15881" max="15881" width="43.85546875" style="18" customWidth="1"/>
    <col min="15882" max="15882" width="27.42578125" style="18" customWidth="1"/>
    <col min="15883" max="15883" width="3.28515625" style="18" customWidth="1"/>
    <col min="15884" max="15931" width="4.7109375" style="18" customWidth="1"/>
    <col min="15932" max="15932" width="19.42578125" style="18" customWidth="1"/>
    <col min="15933" max="16134" width="10.7109375" style="18"/>
    <col min="16135" max="16135" width="23.140625" style="18" customWidth="1"/>
    <col min="16136" max="16136" width="12.42578125" style="18" customWidth="1"/>
    <col min="16137" max="16137" width="43.85546875" style="18" customWidth="1"/>
    <col min="16138" max="16138" width="27.42578125" style="18" customWidth="1"/>
    <col min="16139" max="16139" width="3.28515625" style="18" customWidth="1"/>
    <col min="16140" max="16187" width="4.7109375" style="18" customWidth="1"/>
    <col min="16188" max="16188" width="19.42578125" style="18" customWidth="1"/>
    <col min="16189" max="16384" width="10.7109375" style="18"/>
  </cols>
  <sheetData>
    <row r="1" spans="1:63" ht="8.25" customHeight="1">
      <c r="R1" s="21" t="s">
        <v>16</v>
      </c>
    </row>
    <row r="2" spans="1:63" ht="10.5" customHeight="1" thickBot="1">
      <c r="A2" s="1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3" s="154" customFormat="1" ht="36" customHeight="1">
      <c r="B3" s="155"/>
      <c r="C3" s="898" t="s">
        <v>1840</v>
      </c>
      <c r="D3" s="899"/>
      <c r="E3" s="899"/>
      <c r="F3" s="900"/>
      <c r="G3" s="1565" t="s">
        <v>1037</v>
      </c>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567"/>
      <c r="AZ3" s="737"/>
      <c r="BA3" s="730"/>
      <c r="BB3" s="730"/>
      <c r="BC3" s="730"/>
      <c r="BD3" s="730"/>
      <c r="BE3" s="730"/>
      <c r="BF3" s="730"/>
      <c r="BG3" s="730"/>
      <c r="BH3" s="730"/>
      <c r="BI3" s="730"/>
      <c r="BJ3" s="730"/>
      <c r="BK3" s="731"/>
    </row>
    <row r="4" spans="1:63" s="154" customFormat="1" ht="42" customHeight="1">
      <c r="B4" s="155"/>
      <c r="C4" s="901"/>
      <c r="D4" s="902"/>
      <c r="E4" s="902"/>
      <c r="F4" s="903"/>
      <c r="G4" s="1568"/>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70"/>
      <c r="AZ4" s="732"/>
      <c r="BA4" s="697"/>
      <c r="BB4" s="697"/>
      <c r="BC4" s="697"/>
      <c r="BD4" s="697"/>
      <c r="BE4" s="697"/>
      <c r="BF4" s="697"/>
      <c r="BG4" s="697"/>
      <c r="BH4" s="697"/>
      <c r="BI4" s="697"/>
      <c r="BJ4" s="697"/>
      <c r="BK4" s="733"/>
    </row>
    <row r="5" spans="1:63" s="154" customFormat="1" ht="18" customHeight="1">
      <c r="B5" s="155"/>
      <c r="C5" s="901"/>
      <c r="D5" s="902"/>
      <c r="E5" s="902"/>
      <c r="F5" s="903"/>
      <c r="G5" s="1568"/>
      <c r="H5" s="1569"/>
      <c r="I5" s="1569"/>
      <c r="J5" s="1569"/>
      <c r="K5" s="1569"/>
      <c r="L5" s="1569"/>
      <c r="M5" s="1569"/>
      <c r="N5" s="1569"/>
      <c r="O5" s="1569"/>
      <c r="P5" s="1569"/>
      <c r="Q5" s="1569"/>
      <c r="R5" s="1569"/>
      <c r="S5" s="1569"/>
      <c r="T5" s="1569"/>
      <c r="U5" s="1569"/>
      <c r="V5" s="1569"/>
      <c r="W5" s="1569"/>
      <c r="X5" s="1569"/>
      <c r="Y5" s="1569"/>
      <c r="Z5" s="1569"/>
      <c r="AA5" s="1569"/>
      <c r="AB5" s="1569"/>
      <c r="AC5" s="1569"/>
      <c r="AD5" s="1569"/>
      <c r="AE5" s="1569"/>
      <c r="AF5" s="1569"/>
      <c r="AG5" s="1569"/>
      <c r="AH5" s="1569"/>
      <c r="AI5" s="1569"/>
      <c r="AJ5" s="1569"/>
      <c r="AK5" s="1569"/>
      <c r="AL5" s="1569"/>
      <c r="AM5" s="1569"/>
      <c r="AN5" s="1569"/>
      <c r="AO5" s="1569"/>
      <c r="AP5" s="1569"/>
      <c r="AQ5" s="1569"/>
      <c r="AR5" s="1569"/>
      <c r="AS5" s="1569"/>
      <c r="AT5" s="1569"/>
      <c r="AU5" s="1569"/>
      <c r="AV5" s="1569"/>
      <c r="AW5" s="1569"/>
      <c r="AX5" s="1569"/>
      <c r="AY5" s="1570"/>
      <c r="AZ5" s="732"/>
      <c r="BA5" s="697"/>
      <c r="BB5" s="697"/>
      <c r="BC5" s="697"/>
      <c r="BD5" s="697"/>
      <c r="BE5" s="697"/>
      <c r="BF5" s="697"/>
      <c r="BG5" s="697"/>
      <c r="BH5" s="697"/>
      <c r="BI5" s="697"/>
      <c r="BJ5" s="697"/>
      <c r="BK5" s="733"/>
    </row>
    <row r="6" spans="1:63" s="155" customFormat="1" ht="32.25" customHeight="1" thickBot="1">
      <c r="C6" s="904"/>
      <c r="D6" s="905"/>
      <c r="E6" s="905"/>
      <c r="F6" s="906"/>
      <c r="G6" s="1571"/>
      <c r="H6" s="1572"/>
      <c r="I6" s="1572"/>
      <c r="J6" s="1572"/>
      <c r="K6" s="1572"/>
      <c r="L6" s="1572"/>
      <c r="M6" s="1572"/>
      <c r="N6" s="1572"/>
      <c r="O6" s="1572"/>
      <c r="P6" s="1572"/>
      <c r="Q6" s="1572"/>
      <c r="R6" s="1572"/>
      <c r="S6" s="1572"/>
      <c r="T6" s="1572"/>
      <c r="U6" s="1572"/>
      <c r="V6" s="1572"/>
      <c r="W6" s="1572"/>
      <c r="X6" s="1572"/>
      <c r="Y6" s="1572"/>
      <c r="Z6" s="1572"/>
      <c r="AA6" s="1572"/>
      <c r="AB6" s="1572"/>
      <c r="AC6" s="1572"/>
      <c r="AD6" s="1572"/>
      <c r="AE6" s="1572"/>
      <c r="AF6" s="1572"/>
      <c r="AG6" s="1572"/>
      <c r="AH6" s="1572"/>
      <c r="AI6" s="1572"/>
      <c r="AJ6" s="1572"/>
      <c r="AK6" s="1572"/>
      <c r="AL6" s="1572"/>
      <c r="AM6" s="1572"/>
      <c r="AN6" s="1572"/>
      <c r="AO6" s="1572"/>
      <c r="AP6" s="1572"/>
      <c r="AQ6" s="1572"/>
      <c r="AR6" s="1572"/>
      <c r="AS6" s="1572"/>
      <c r="AT6" s="1572"/>
      <c r="AU6" s="1572"/>
      <c r="AV6" s="1572"/>
      <c r="AW6" s="1572"/>
      <c r="AX6" s="1572"/>
      <c r="AY6" s="1573"/>
      <c r="AZ6" s="734"/>
      <c r="BA6" s="735"/>
      <c r="BB6" s="735"/>
      <c r="BC6" s="735"/>
      <c r="BD6" s="735"/>
      <c r="BE6" s="735"/>
      <c r="BF6" s="735"/>
      <c r="BG6" s="735"/>
      <c r="BH6" s="735"/>
      <c r="BI6" s="735"/>
      <c r="BJ6" s="735"/>
      <c r="BK6" s="736"/>
    </row>
    <row r="7" spans="1:63" s="113" customFormat="1" ht="12.75" customHeight="1"/>
    <row r="8" spans="1:63" s="113" customFormat="1" ht="35.25" customHeight="1">
      <c r="C8" s="187"/>
      <c r="D8" s="417" t="s">
        <v>866</v>
      </c>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row>
    <row r="9" spans="1:63" s="113" customFormat="1" ht="35.25" customHeight="1">
      <c r="C9" s="187"/>
      <c r="D9" s="188">
        <v>2024</v>
      </c>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row>
    <row r="10" spans="1:63" ht="11.25" customHeight="1">
      <c r="A10" s="13"/>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row>
    <row r="11" spans="1:63" ht="7.5" customHeight="1" thickBot="1">
      <c r="A11" s="13"/>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row>
    <row r="12" spans="1:63" ht="44.25" customHeight="1">
      <c r="A12" s="13"/>
      <c r="C12" s="1510" t="s">
        <v>18</v>
      </c>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c r="AM12" s="1511"/>
      <c r="AN12" s="1511"/>
      <c r="AO12" s="1511"/>
      <c r="AP12" s="1511"/>
      <c r="AQ12" s="1511"/>
      <c r="AR12" s="1511"/>
      <c r="AS12" s="1511"/>
      <c r="AT12" s="1511"/>
      <c r="AU12" s="1511"/>
      <c r="AV12" s="1511"/>
      <c r="AW12" s="1511"/>
      <c r="AX12" s="1511"/>
      <c r="AY12" s="1511"/>
      <c r="AZ12" s="1511"/>
      <c r="BA12" s="1511"/>
      <c r="BB12" s="1511"/>
      <c r="BC12" s="1511"/>
      <c r="BD12" s="1511"/>
      <c r="BE12" s="1511"/>
      <c r="BF12" s="1511"/>
      <c r="BG12" s="1511"/>
      <c r="BH12" s="1511"/>
      <c r="BI12" s="1511"/>
      <c r="BJ12" s="1511"/>
      <c r="BK12" s="1512"/>
    </row>
    <row r="13" spans="1:63" ht="5.25" customHeight="1" thickBot="1">
      <c r="A13" s="13"/>
      <c r="C13" s="190"/>
      <c r="D13" s="24"/>
      <c r="E13" s="24"/>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24"/>
      <c r="BA13" s="24"/>
      <c r="BB13" s="24"/>
      <c r="BC13" s="24"/>
      <c r="BD13" s="24"/>
      <c r="BE13" s="24"/>
      <c r="BF13" s="24"/>
      <c r="BG13" s="24"/>
      <c r="BH13" s="24"/>
      <c r="BI13" s="24"/>
      <c r="BJ13" s="24"/>
      <c r="BK13" s="24"/>
    </row>
    <row r="14" spans="1:63" ht="48.75" customHeight="1">
      <c r="A14" s="13"/>
      <c r="C14" s="192"/>
      <c r="D14" s="1584" t="s">
        <v>19</v>
      </c>
      <c r="E14" s="1585"/>
      <c r="F14" s="1585"/>
      <c r="G14" s="1585"/>
      <c r="H14" s="1585"/>
      <c r="I14" s="1586"/>
      <c r="J14" s="1587" t="s">
        <v>20</v>
      </c>
      <c r="K14" s="1585"/>
      <c r="L14" s="1585"/>
      <c r="M14" s="1585"/>
      <c r="N14" s="1585"/>
      <c r="O14" s="1585"/>
      <c r="P14" s="1585"/>
      <c r="Q14" s="1585"/>
      <c r="R14" s="1585"/>
      <c r="S14" s="1585"/>
      <c r="T14" s="1585"/>
      <c r="U14" s="1585"/>
      <c r="V14" s="1585"/>
      <c r="W14" s="1585"/>
      <c r="X14" s="1585"/>
      <c r="Y14" s="1585"/>
      <c r="Z14" s="1585"/>
      <c r="AA14" s="1586"/>
      <c r="AB14" s="1587" t="s">
        <v>21</v>
      </c>
      <c r="AC14" s="1585"/>
      <c r="AD14" s="1585"/>
      <c r="AE14" s="1585"/>
      <c r="AF14" s="1585"/>
      <c r="AG14" s="1585"/>
      <c r="AH14" s="1585"/>
      <c r="AI14" s="1585"/>
      <c r="AJ14" s="1585"/>
      <c r="AK14" s="1585"/>
      <c r="AL14" s="1585"/>
      <c r="AM14" s="1585"/>
      <c r="AN14" s="1585"/>
      <c r="AO14" s="1585"/>
      <c r="AP14" s="1585"/>
      <c r="AQ14" s="1585"/>
      <c r="AR14" s="1586"/>
      <c r="AS14" s="1587" t="s">
        <v>22</v>
      </c>
      <c r="AT14" s="1585"/>
      <c r="AU14" s="1585"/>
      <c r="AV14" s="1585"/>
      <c r="AW14" s="1585"/>
      <c r="AX14" s="1585"/>
      <c r="AY14" s="1585"/>
      <c r="AZ14" s="1585"/>
      <c r="BA14" s="1585"/>
      <c r="BB14" s="1586"/>
      <c r="BC14" s="1587" t="s">
        <v>23</v>
      </c>
      <c r="BD14" s="1585"/>
      <c r="BE14" s="1585"/>
      <c r="BF14" s="1585"/>
      <c r="BG14" s="1585"/>
      <c r="BH14" s="1585"/>
      <c r="BI14" s="1585"/>
      <c r="BJ14" s="1585"/>
      <c r="BK14" s="1591"/>
    </row>
    <row r="15" spans="1:63" ht="283.5" customHeight="1">
      <c r="A15" s="13"/>
      <c r="C15" s="114"/>
      <c r="D15" s="1574" t="s">
        <v>1038</v>
      </c>
      <c r="E15" s="1575"/>
      <c r="F15" s="1575"/>
      <c r="G15" s="1575"/>
      <c r="H15" s="1575"/>
      <c r="I15" s="1576"/>
      <c r="J15" s="1577" t="s">
        <v>1837</v>
      </c>
      <c r="K15" s="1578"/>
      <c r="L15" s="1578"/>
      <c r="M15" s="1578"/>
      <c r="N15" s="1578"/>
      <c r="O15" s="1578"/>
      <c r="P15" s="1578"/>
      <c r="Q15" s="1578"/>
      <c r="R15" s="1578"/>
      <c r="S15" s="1578"/>
      <c r="T15" s="1578"/>
      <c r="U15" s="1578"/>
      <c r="V15" s="1578"/>
      <c r="W15" s="1578"/>
      <c r="X15" s="1578"/>
      <c r="Y15" s="1578"/>
      <c r="Z15" s="1578"/>
      <c r="AA15" s="1579"/>
      <c r="AB15" s="1712" t="s">
        <v>1703</v>
      </c>
      <c r="AC15" s="1713"/>
      <c r="AD15" s="1713"/>
      <c r="AE15" s="1713"/>
      <c r="AF15" s="1713"/>
      <c r="AG15" s="1713"/>
      <c r="AH15" s="1713"/>
      <c r="AI15" s="1713"/>
      <c r="AJ15" s="1713"/>
      <c r="AK15" s="1713"/>
      <c r="AL15" s="1713"/>
      <c r="AM15" s="1713"/>
      <c r="AN15" s="1713"/>
      <c r="AO15" s="1713"/>
      <c r="AP15" s="1713"/>
      <c r="AQ15" s="1713"/>
      <c r="AR15" s="1714"/>
      <c r="AS15" s="1577" t="s">
        <v>1039</v>
      </c>
      <c r="AT15" s="1578"/>
      <c r="AU15" s="1578"/>
      <c r="AV15" s="1578"/>
      <c r="AW15" s="1578"/>
      <c r="AX15" s="1578"/>
      <c r="AY15" s="1578"/>
      <c r="AZ15" s="1578"/>
      <c r="BA15" s="1578"/>
      <c r="BB15" s="1579"/>
      <c r="BC15" s="1712" t="s">
        <v>1040</v>
      </c>
      <c r="BD15" s="1713"/>
      <c r="BE15" s="1713"/>
      <c r="BF15" s="1713"/>
      <c r="BG15" s="1713"/>
      <c r="BH15" s="1713"/>
      <c r="BI15" s="1713"/>
      <c r="BJ15" s="1713"/>
      <c r="BK15" s="1715"/>
    </row>
    <row r="16" spans="1:63" ht="13.5" customHeight="1" thickBot="1">
      <c r="A16" s="13"/>
      <c r="C16" s="114"/>
      <c r="D16" s="24"/>
      <c r="E16" s="24"/>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4"/>
      <c r="BA16" s="24"/>
      <c r="BB16" s="24"/>
      <c r="BC16" s="24"/>
      <c r="BD16" s="24"/>
      <c r="BE16" s="24"/>
      <c r="BF16" s="24"/>
      <c r="BG16" s="24"/>
      <c r="BH16" s="24"/>
      <c r="BI16" s="24"/>
      <c r="BJ16" s="24"/>
      <c r="BK16" s="24"/>
    </row>
    <row r="17" spans="3:92" ht="35.25" customHeight="1">
      <c r="C17" s="115"/>
      <c r="D17" s="1510" t="s">
        <v>872</v>
      </c>
      <c r="E17" s="1511"/>
      <c r="F17" s="1511"/>
      <c r="G17" s="1511"/>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c r="AD17" s="1512"/>
      <c r="AE17" s="26"/>
      <c r="AF17" s="1510" t="s">
        <v>873</v>
      </c>
      <c r="AG17" s="1511"/>
      <c r="AH17" s="1511"/>
      <c r="AI17" s="1511"/>
      <c r="AJ17" s="1511"/>
      <c r="AK17" s="1511"/>
      <c r="AL17" s="1511"/>
      <c r="AM17" s="1511"/>
      <c r="AN17" s="1511"/>
      <c r="AO17" s="1511"/>
      <c r="AP17" s="1511"/>
      <c r="AQ17" s="1511"/>
      <c r="AR17" s="1511"/>
      <c r="AS17" s="1511"/>
      <c r="AT17" s="1511"/>
      <c r="AU17" s="1511"/>
      <c r="AV17" s="1511"/>
      <c r="AW17" s="1511"/>
      <c r="AX17" s="1511"/>
      <c r="AY17" s="1511"/>
      <c r="AZ17" s="1511"/>
      <c r="BA17" s="1511"/>
      <c r="BB17" s="1511"/>
      <c r="BC17" s="1511"/>
      <c r="BD17" s="1511"/>
      <c r="BE17" s="1511"/>
      <c r="BF17" s="1511"/>
      <c r="BG17" s="1511"/>
      <c r="BH17" s="1511"/>
      <c r="BI17" s="1511"/>
      <c r="BJ17" s="1511"/>
      <c r="BK17" s="1512"/>
    </row>
    <row r="18" spans="3:92" ht="6.75" customHeight="1">
      <c r="C18" s="115"/>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row>
    <row r="19" spans="3:92" ht="36" customHeight="1">
      <c r="C19" s="115"/>
      <c r="D19" s="1558" t="s">
        <v>874</v>
      </c>
      <c r="E19" s="1558"/>
      <c r="F19" s="1558"/>
      <c r="G19" s="1558"/>
      <c r="H19" s="1558" t="s">
        <v>875</v>
      </c>
      <c r="I19" s="1558"/>
      <c r="J19" s="1558"/>
      <c r="K19" s="1558"/>
      <c r="L19" s="1558"/>
      <c r="M19" s="1558" t="s">
        <v>876</v>
      </c>
      <c r="N19" s="1558"/>
      <c r="O19" s="1558"/>
      <c r="P19" s="1558"/>
      <c r="Q19" s="1558"/>
      <c r="R19" s="1558"/>
      <c r="S19" s="1558"/>
      <c r="T19" s="1558"/>
      <c r="U19" s="1558"/>
      <c r="V19" s="1558"/>
      <c r="W19" s="1558"/>
      <c r="X19" s="1558"/>
      <c r="Y19" s="1558"/>
      <c r="Z19" s="1558"/>
      <c r="AA19" s="1558"/>
      <c r="AB19" s="1558"/>
      <c r="AC19" s="1558"/>
      <c r="AD19" s="1558"/>
      <c r="AE19" s="28"/>
      <c r="AF19" s="1463" t="s">
        <v>8</v>
      </c>
      <c r="AG19" s="1463"/>
      <c r="AH19" s="1463"/>
      <c r="AI19" s="1463"/>
      <c r="AJ19" s="1463" t="s">
        <v>878</v>
      </c>
      <c r="AK19" s="1463"/>
      <c r="AL19" s="1463"/>
      <c r="AM19" s="1463"/>
      <c r="AN19" s="1463"/>
      <c r="AO19" s="1463"/>
      <c r="AP19" s="1463"/>
      <c r="AQ19" s="1463"/>
      <c r="AR19" s="1463"/>
      <c r="AS19" s="1463"/>
      <c r="AT19" s="1463"/>
      <c r="AU19" s="1463"/>
      <c r="AV19" s="1463"/>
      <c r="AW19" s="1463"/>
      <c r="AX19" s="1463"/>
      <c r="AY19" s="1463"/>
      <c r="AZ19" s="1463"/>
      <c r="BA19" s="1463"/>
      <c r="BB19" s="1463"/>
      <c r="BC19" s="1463"/>
      <c r="BD19" s="1463"/>
      <c r="BE19" s="1463"/>
      <c r="BF19" s="1463"/>
      <c r="BG19" s="1463"/>
      <c r="BH19" s="1463"/>
      <c r="BI19" s="1463"/>
      <c r="BJ19" s="1463"/>
      <c r="BK19" s="1463"/>
    </row>
    <row r="20" spans="3:92" ht="136.5" customHeight="1">
      <c r="C20" s="115"/>
      <c r="D20" s="1559" t="s">
        <v>966</v>
      </c>
      <c r="E20" s="1560"/>
      <c r="F20" s="1560"/>
      <c r="G20" s="1561"/>
      <c r="H20" s="1559" t="s">
        <v>967</v>
      </c>
      <c r="I20" s="1560"/>
      <c r="J20" s="1560"/>
      <c r="K20" s="1560"/>
      <c r="L20" s="1561"/>
      <c r="M20" s="1559" t="s">
        <v>1725</v>
      </c>
      <c r="N20" s="1560"/>
      <c r="O20" s="1560"/>
      <c r="P20" s="1560"/>
      <c r="Q20" s="1560"/>
      <c r="R20" s="1560"/>
      <c r="S20" s="1560"/>
      <c r="T20" s="1560"/>
      <c r="U20" s="1560"/>
      <c r="V20" s="1560"/>
      <c r="W20" s="1560"/>
      <c r="X20" s="1560"/>
      <c r="Y20" s="1560"/>
      <c r="Z20" s="1560"/>
      <c r="AA20" s="1560"/>
      <c r="AB20" s="1560"/>
      <c r="AC20" s="1560"/>
      <c r="AD20" s="1561"/>
      <c r="AE20" s="29"/>
      <c r="AF20" s="1637" t="s">
        <v>1006</v>
      </c>
      <c r="AG20" s="1637"/>
      <c r="AH20" s="1637"/>
      <c r="AI20" s="1637"/>
      <c r="AJ20" s="1370" t="s">
        <v>1041</v>
      </c>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row>
    <row r="21" spans="3:92" ht="6.75" customHeight="1" thickBot="1">
      <c r="C21" s="115"/>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1637"/>
      <c r="AG21" s="1637"/>
      <c r="AH21" s="1637"/>
      <c r="AI21" s="1637"/>
      <c r="AJ21" s="1370"/>
      <c r="AK21" s="1370"/>
      <c r="AL21" s="1370"/>
      <c r="AM21" s="1370"/>
      <c r="AN21" s="1370"/>
      <c r="AO21" s="1370"/>
      <c r="AP21" s="1370"/>
      <c r="AQ21" s="1370"/>
      <c r="AR21" s="1370"/>
      <c r="AS21" s="1370"/>
      <c r="AT21" s="1370"/>
      <c r="AU21" s="1370"/>
      <c r="AV21" s="1370"/>
      <c r="AW21" s="1370"/>
      <c r="AX21" s="1370"/>
      <c r="AY21" s="1370"/>
      <c r="AZ21" s="1370"/>
      <c r="BA21" s="1370"/>
      <c r="BB21" s="1370"/>
      <c r="BC21" s="1370"/>
      <c r="BD21" s="1370"/>
      <c r="BE21" s="1370"/>
      <c r="BF21" s="1370"/>
      <c r="BG21" s="1370"/>
      <c r="BH21" s="1370"/>
      <c r="BI21" s="1370"/>
      <c r="BJ21" s="1370"/>
      <c r="BK21" s="1370"/>
    </row>
    <row r="22" spans="3:92" ht="32.25" customHeight="1">
      <c r="C22" s="115"/>
      <c r="D22" s="1510" t="s">
        <v>882</v>
      </c>
      <c r="E22" s="1511"/>
      <c r="F22" s="1511"/>
      <c r="G22" s="1511"/>
      <c r="H22" s="1511"/>
      <c r="I22" s="1511"/>
      <c r="J22" s="1511"/>
      <c r="K22" s="1511"/>
      <c r="L22" s="1511"/>
      <c r="M22" s="1511"/>
      <c r="N22" s="1511"/>
      <c r="O22" s="1511"/>
      <c r="P22" s="1511"/>
      <c r="Q22" s="1511"/>
      <c r="R22" s="1511"/>
      <c r="S22" s="1511"/>
      <c r="T22" s="1511"/>
      <c r="U22" s="1511"/>
      <c r="V22" s="1511"/>
      <c r="W22" s="1511"/>
      <c r="X22" s="1511"/>
      <c r="Y22" s="1511"/>
      <c r="Z22" s="1511"/>
      <c r="AA22" s="1511"/>
      <c r="AB22" s="1511"/>
      <c r="AC22" s="1511"/>
      <c r="AD22" s="1512"/>
      <c r="AE22" s="26"/>
      <c r="AF22" s="1637"/>
      <c r="AG22" s="1637"/>
      <c r="AH22" s="1637"/>
      <c r="AI22" s="1637"/>
      <c r="AJ22" s="1370"/>
      <c r="AK22" s="1370"/>
      <c r="AL22" s="1370"/>
      <c r="AM22" s="1370"/>
      <c r="AN22" s="1370"/>
      <c r="AO22" s="1370"/>
      <c r="AP22" s="1370"/>
      <c r="AQ22" s="1370"/>
      <c r="AR22" s="1370"/>
      <c r="AS22" s="1370"/>
      <c r="AT22" s="1370"/>
      <c r="AU22" s="1370"/>
      <c r="AV22" s="1370"/>
      <c r="AW22" s="1370"/>
      <c r="AX22" s="1370"/>
      <c r="AY22" s="1370"/>
      <c r="AZ22" s="1370"/>
      <c r="BA22" s="1370"/>
      <c r="BB22" s="1370"/>
      <c r="BC22" s="1370"/>
      <c r="BD22" s="1370"/>
      <c r="BE22" s="1370"/>
      <c r="BF22" s="1370"/>
      <c r="BG22" s="1370"/>
      <c r="BH22" s="1370"/>
      <c r="BI22" s="1370"/>
      <c r="BJ22" s="1370"/>
      <c r="BK22" s="1370"/>
    </row>
    <row r="23" spans="3:92" ht="6" customHeight="1">
      <c r="C23" s="115"/>
      <c r="D23" s="27"/>
      <c r="E23" s="27"/>
      <c r="F23" s="27"/>
      <c r="G23" s="27"/>
      <c r="H23" s="27"/>
      <c r="I23" s="27"/>
      <c r="J23" s="27"/>
      <c r="K23" s="27"/>
      <c r="L23" s="27"/>
      <c r="M23" s="27"/>
      <c r="N23" s="27"/>
      <c r="O23" s="28" t="s">
        <v>896</v>
      </c>
      <c r="P23" s="28"/>
      <c r="Q23" s="28"/>
      <c r="R23" s="28"/>
      <c r="S23" s="28"/>
      <c r="T23" s="28"/>
      <c r="U23" s="28"/>
      <c r="V23" s="28"/>
      <c r="W23" s="28"/>
      <c r="X23" s="28"/>
      <c r="Y23" s="28"/>
      <c r="Z23" s="28"/>
      <c r="AA23" s="28"/>
      <c r="AB23" s="28"/>
      <c r="AC23" s="28"/>
      <c r="AD23" s="28"/>
      <c r="AE23" s="26"/>
      <c r="AF23" s="1637" t="s">
        <v>58</v>
      </c>
      <c r="AG23" s="1637"/>
      <c r="AH23" s="1637"/>
      <c r="AI23" s="1637"/>
      <c r="AJ23" s="1370" t="s">
        <v>1042</v>
      </c>
      <c r="AK23" s="1370"/>
      <c r="AL23" s="1370"/>
      <c r="AM23" s="1370"/>
      <c r="AN23" s="1370"/>
      <c r="AO23" s="1370"/>
      <c r="AP23" s="1370"/>
      <c r="AQ23" s="1370"/>
      <c r="AR23" s="1370"/>
      <c r="AS23" s="1370"/>
      <c r="AT23" s="1370"/>
      <c r="AU23" s="1370"/>
      <c r="AV23" s="1370"/>
      <c r="AW23" s="1370"/>
      <c r="AX23" s="1370"/>
      <c r="AY23" s="1370"/>
      <c r="AZ23" s="1370"/>
      <c r="BA23" s="1370"/>
      <c r="BB23" s="1370"/>
      <c r="BC23" s="1370"/>
      <c r="BD23" s="1370"/>
      <c r="BE23" s="1370"/>
      <c r="BF23" s="1370"/>
      <c r="BG23" s="1370"/>
      <c r="BH23" s="1370"/>
      <c r="BI23" s="1370"/>
      <c r="BJ23" s="1370"/>
      <c r="BK23" s="1370"/>
    </row>
    <row r="24" spans="3:92" ht="35.25" customHeight="1">
      <c r="C24" s="115"/>
      <c r="D24" s="1710" t="s">
        <v>884</v>
      </c>
      <c r="E24" s="1710"/>
      <c r="F24" s="1710" t="s">
        <v>885</v>
      </c>
      <c r="G24" s="1710"/>
      <c r="H24" s="250" t="s">
        <v>27</v>
      </c>
      <c r="I24" s="1710" t="s">
        <v>886</v>
      </c>
      <c r="J24" s="1710"/>
      <c r="K24" s="1710"/>
      <c r="L24" s="1710"/>
      <c r="M24" s="250" t="s">
        <v>71</v>
      </c>
      <c r="N24" s="31"/>
      <c r="O24" s="1711" t="s">
        <v>270</v>
      </c>
      <c r="P24" s="1711"/>
      <c r="Q24" s="1711"/>
      <c r="R24" s="1711"/>
      <c r="S24" s="1711"/>
      <c r="T24" s="1711"/>
      <c r="U24" s="1711"/>
      <c r="V24" s="1711"/>
      <c r="W24" s="1711"/>
      <c r="X24" s="1711"/>
      <c r="Y24" s="1711"/>
      <c r="Z24" s="1711"/>
      <c r="AA24" s="1711"/>
      <c r="AB24" s="1711"/>
      <c r="AC24" s="1711"/>
      <c r="AD24" s="1711"/>
      <c r="AE24" s="26"/>
      <c r="AF24" s="1637"/>
      <c r="AG24" s="1637"/>
      <c r="AH24" s="1637"/>
      <c r="AI24" s="1637"/>
      <c r="AJ24" s="1370"/>
      <c r="AK24" s="1370"/>
      <c r="AL24" s="1370"/>
      <c r="AM24" s="1370"/>
      <c r="AN24" s="1370"/>
      <c r="AO24" s="1370"/>
      <c r="AP24" s="1370"/>
      <c r="AQ24" s="1370"/>
      <c r="AR24" s="1370"/>
      <c r="AS24" s="1370"/>
      <c r="AT24" s="1370"/>
      <c r="AU24" s="1370"/>
      <c r="AV24" s="1370"/>
      <c r="AW24" s="1370"/>
      <c r="AX24" s="1370"/>
      <c r="AY24" s="1370"/>
      <c r="AZ24" s="1370"/>
      <c r="BA24" s="1370"/>
      <c r="BB24" s="1370"/>
      <c r="BC24" s="1370"/>
      <c r="BD24" s="1370"/>
      <c r="BE24" s="1370"/>
      <c r="BF24" s="1370"/>
      <c r="BG24" s="1370"/>
      <c r="BH24" s="1370"/>
      <c r="BI24" s="1370"/>
      <c r="BJ24" s="1370"/>
      <c r="BK24" s="1370"/>
    </row>
    <row r="25" spans="3:92" ht="78.75" customHeight="1">
      <c r="C25" s="115"/>
      <c r="D25" s="117" t="s">
        <v>267</v>
      </c>
      <c r="E25" s="261" t="s">
        <v>1043</v>
      </c>
      <c r="F25" s="1548" t="s">
        <v>94</v>
      </c>
      <c r="G25" s="1549"/>
      <c r="H25" s="251" t="s">
        <v>888</v>
      </c>
      <c r="I25" s="1352" t="s">
        <v>1736</v>
      </c>
      <c r="J25" s="1550"/>
      <c r="K25" s="1550"/>
      <c r="L25" s="1551"/>
      <c r="M25" s="118">
        <v>0.95</v>
      </c>
      <c r="N25" s="32"/>
      <c r="O25" s="522"/>
      <c r="P25" s="523"/>
      <c r="Q25" s="523"/>
      <c r="R25" s="523"/>
      <c r="S25" s="523"/>
      <c r="T25" s="523"/>
      <c r="U25" s="523"/>
      <c r="V25" s="523"/>
      <c r="W25" s="523"/>
      <c r="X25" s="523"/>
      <c r="Y25" s="523"/>
      <c r="Z25" s="523"/>
      <c r="AA25" s="523"/>
      <c r="AB25" s="523"/>
      <c r="AC25" s="523"/>
      <c r="AD25" s="524"/>
      <c r="AE25" s="26"/>
      <c r="AF25" s="1637"/>
      <c r="AG25" s="1637"/>
      <c r="AH25" s="1637"/>
      <c r="AI25" s="1637"/>
      <c r="AJ25" s="1370"/>
      <c r="AK25" s="1370"/>
      <c r="AL25" s="1370"/>
      <c r="AM25" s="1370"/>
      <c r="AN25" s="1370"/>
      <c r="AO25" s="1370"/>
      <c r="AP25" s="1370"/>
      <c r="AQ25" s="1370"/>
      <c r="AR25" s="1370"/>
      <c r="AS25" s="1370"/>
      <c r="AT25" s="1370"/>
      <c r="AU25" s="1370"/>
      <c r="AV25" s="1370"/>
      <c r="AW25" s="1370"/>
      <c r="AX25" s="1370"/>
      <c r="AY25" s="1370"/>
      <c r="AZ25" s="1370"/>
      <c r="BA25" s="1370"/>
      <c r="BB25" s="1370"/>
      <c r="BC25" s="1370"/>
      <c r="BD25" s="1370"/>
      <c r="BE25" s="1370"/>
      <c r="BF25" s="1370"/>
      <c r="BG25" s="1370"/>
      <c r="BH25" s="1370"/>
      <c r="BI25" s="1370"/>
      <c r="BJ25" s="1370"/>
      <c r="BK25" s="1370"/>
    </row>
    <row r="26" spans="3:92" ht="128.25" customHeight="1">
      <c r="C26" s="115"/>
      <c r="D26" s="517" t="s">
        <v>267</v>
      </c>
      <c r="E26" s="421" t="s">
        <v>1044</v>
      </c>
      <c r="F26" s="1465" t="s">
        <v>94</v>
      </c>
      <c r="G26" s="798"/>
      <c r="H26" s="418" t="s">
        <v>888</v>
      </c>
      <c r="I26" s="843" t="s">
        <v>1737</v>
      </c>
      <c r="J26" s="844"/>
      <c r="K26" s="844"/>
      <c r="L26" s="845"/>
      <c r="M26" s="420">
        <v>1</v>
      </c>
      <c r="N26" s="32"/>
      <c r="O26" s="1628"/>
      <c r="P26" s="829"/>
      <c r="Q26" s="829"/>
      <c r="R26" s="829"/>
      <c r="S26" s="829"/>
      <c r="T26" s="829"/>
      <c r="U26" s="829"/>
      <c r="V26" s="829"/>
      <c r="W26" s="829"/>
      <c r="X26" s="829"/>
      <c r="Y26" s="829"/>
      <c r="Z26" s="829"/>
      <c r="AA26" s="829"/>
      <c r="AB26" s="829"/>
      <c r="AC26" s="33"/>
      <c r="AD26" s="525"/>
      <c r="AE26" s="33"/>
      <c r="AF26" s="1645" t="s">
        <v>891</v>
      </c>
      <c r="AG26" s="1645"/>
      <c r="AH26" s="1645"/>
      <c r="AI26" s="1645"/>
      <c r="AJ26" s="1716" t="s">
        <v>1045</v>
      </c>
      <c r="AK26" s="1716"/>
      <c r="AL26" s="1716"/>
      <c r="AM26" s="1716"/>
      <c r="AN26" s="1716"/>
      <c r="AO26" s="1716"/>
      <c r="AP26" s="1716"/>
      <c r="AQ26" s="1716"/>
      <c r="AR26" s="1716"/>
      <c r="AS26" s="1716"/>
      <c r="AT26" s="1716"/>
      <c r="AU26" s="1716"/>
      <c r="AV26" s="1716"/>
      <c r="AW26" s="1716"/>
      <c r="AX26" s="1716"/>
      <c r="AY26" s="1716"/>
      <c r="AZ26" s="1716"/>
      <c r="BA26" s="1716"/>
      <c r="BB26" s="1716"/>
      <c r="BC26" s="1716"/>
      <c r="BD26" s="1716"/>
      <c r="BE26" s="1716"/>
      <c r="BF26" s="1716"/>
      <c r="BG26" s="1716"/>
      <c r="BH26" s="1716"/>
      <c r="BI26" s="1716"/>
      <c r="BJ26" s="1716"/>
      <c r="BK26" s="1716"/>
      <c r="BR26" s="119"/>
      <c r="CB26" s="120"/>
      <c r="CC26" s="120"/>
      <c r="CD26" s="120"/>
      <c r="CE26" s="120"/>
      <c r="CF26" s="120"/>
      <c r="CG26" s="120"/>
      <c r="CH26" s="120"/>
      <c r="CI26" s="120"/>
      <c r="CJ26" s="120"/>
      <c r="CK26" s="120"/>
      <c r="CL26" s="120"/>
      <c r="CM26" s="120"/>
      <c r="CN26" s="120"/>
    </row>
    <row r="27" spans="3:92" ht="183.75" customHeight="1">
      <c r="C27" s="115"/>
      <c r="D27" s="518" t="s">
        <v>889</v>
      </c>
      <c r="E27" s="549" t="s">
        <v>1046</v>
      </c>
      <c r="F27" s="1643" t="s">
        <v>94</v>
      </c>
      <c r="G27" s="1643"/>
      <c r="H27" s="550" t="s">
        <v>1047</v>
      </c>
      <c r="I27" s="1644" t="s">
        <v>1738</v>
      </c>
      <c r="J27" s="1644"/>
      <c r="K27" s="1644"/>
      <c r="L27" s="1644"/>
      <c r="M27" s="118">
        <v>0.95</v>
      </c>
      <c r="N27" s="32"/>
      <c r="O27" s="1628"/>
      <c r="P27" s="829"/>
      <c r="Q27" s="829"/>
      <c r="R27" s="829"/>
      <c r="S27" s="829"/>
      <c r="T27" s="829"/>
      <c r="U27" s="829"/>
      <c r="V27" s="829"/>
      <c r="W27" s="829"/>
      <c r="X27" s="829"/>
      <c r="Y27" s="829"/>
      <c r="Z27" s="829"/>
      <c r="AA27" s="829"/>
      <c r="AB27" s="829"/>
      <c r="AC27" s="33"/>
      <c r="AD27" s="525"/>
      <c r="AE27" s="33"/>
      <c r="AF27" s="1633" t="s">
        <v>894</v>
      </c>
      <c r="AG27" s="1633"/>
      <c r="AH27" s="1633"/>
      <c r="AI27" s="1633"/>
      <c r="AJ27" s="1630" t="s">
        <v>1048</v>
      </c>
      <c r="AK27" s="1630"/>
      <c r="AL27" s="1630"/>
      <c r="AM27" s="1630"/>
      <c r="AN27" s="1630"/>
      <c r="AO27" s="1630"/>
      <c r="AP27" s="1630"/>
      <c r="AQ27" s="1630"/>
      <c r="AR27" s="1630"/>
      <c r="AS27" s="1630"/>
      <c r="AT27" s="1630"/>
      <c r="AU27" s="1630"/>
      <c r="AV27" s="1630"/>
      <c r="AW27" s="1630"/>
      <c r="AX27" s="1630"/>
      <c r="AY27" s="1630"/>
      <c r="AZ27" s="1630"/>
      <c r="BA27" s="1630"/>
      <c r="BB27" s="1630"/>
      <c r="BC27" s="1630"/>
      <c r="BD27" s="1630"/>
      <c r="BE27" s="1630"/>
      <c r="BF27" s="1630"/>
      <c r="BG27" s="1630"/>
      <c r="BH27" s="1630"/>
      <c r="BI27" s="1630"/>
      <c r="BJ27" s="1630"/>
      <c r="BK27" s="1630"/>
      <c r="CB27" s="1513" t="s">
        <v>896</v>
      </c>
      <c r="CC27" s="1513"/>
      <c r="CD27" s="1513"/>
      <c r="CE27" s="1513"/>
      <c r="CF27" s="1513"/>
      <c r="CG27" s="1513"/>
      <c r="CH27" s="1513"/>
      <c r="CI27" s="1513"/>
      <c r="CJ27" s="1513"/>
      <c r="CK27" s="1513"/>
      <c r="CL27" s="1513"/>
      <c r="CM27" s="1513"/>
      <c r="CN27" s="1513"/>
    </row>
    <row r="28" spans="3:92" ht="95.25" customHeight="1">
      <c r="C28" s="115"/>
      <c r="D28" s="1649"/>
      <c r="E28" s="1718"/>
      <c r="F28" s="1468"/>
      <c r="G28" s="1468"/>
      <c r="H28" s="1468"/>
      <c r="I28" s="829"/>
      <c r="J28" s="829"/>
      <c r="K28" s="829"/>
      <c r="L28" s="829"/>
      <c r="M28" s="1717"/>
      <c r="N28" s="32"/>
      <c r="O28" s="1628"/>
      <c r="P28" s="829"/>
      <c r="Q28" s="829"/>
      <c r="R28" s="829"/>
      <c r="S28" s="829"/>
      <c r="T28" s="829"/>
      <c r="U28" s="829"/>
      <c r="V28" s="829"/>
      <c r="W28" s="829"/>
      <c r="X28" s="829"/>
      <c r="Y28" s="829"/>
      <c r="Z28" s="829"/>
      <c r="AA28" s="829"/>
      <c r="AB28" s="829"/>
      <c r="AC28" s="33"/>
      <c r="AD28" s="525"/>
      <c r="AE28" s="33"/>
      <c r="AF28" s="1707" t="s">
        <v>1049</v>
      </c>
      <c r="AG28" s="1707"/>
      <c r="AH28" s="1707"/>
      <c r="AI28" s="1707"/>
      <c r="AJ28" s="1709" t="s">
        <v>1050</v>
      </c>
      <c r="AK28" s="1347"/>
      <c r="AL28" s="1347"/>
      <c r="AM28" s="1347"/>
      <c r="AN28" s="1347"/>
      <c r="AO28" s="1347"/>
      <c r="AP28" s="1347"/>
      <c r="AQ28" s="1347"/>
      <c r="AR28" s="1347"/>
      <c r="AS28" s="1347"/>
      <c r="AT28" s="1347"/>
      <c r="AU28" s="1347"/>
      <c r="AV28" s="1347"/>
      <c r="AW28" s="1347"/>
      <c r="AX28" s="1347"/>
      <c r="AY28" s="1347"/>
      <c r="AZ28" s="1347"/>
      <c r="BA28" s="1347"/>
      <c r="BB28" s="1347"/>
      <c r="BC28" s="1347"/>
      <c r="BD28" s="1347"/>
      <c r="BE28" s="1347"/>
      <c r="BF28" s="1347"/>
      <c r="BG28" s="1347"/>
      <c r="BH28" s="1347"/>
      <c r="BI28" s="1347"/>
      <c r="BJ28" s="1347"/>
      <c r="BK28" s="1347"/>
      <c r="CB28" s="121"/>
      <c r="CC28" s="1505" t="s">
        <v>79</v>
      </c>
      <c r="CD28" s="1505"/>
      <c r="CE28" s="1505"/>
      <c r="CF28" s="1505"/>
      <c r="CG28" s="1505"/>
      <c r="CH28" s="121"/>
      <c r="CI28" s="121"/>
      <c r="CJ28" s="1506" t="s">
        <v>900</v>
      </c>
      <c r="CK28" s="1506"/>
      <c r="CL28" s="1506"/>
      <c r="CM28" s="1506"/>
      <c r="CN28" s="1506"/>
    </row>
    <row r="29" spans="3:92" ht="16.5" customHeight="1">
      <c r="C29" s="115"/>
      <c r="D29" s="1649"/>
      <c r="E29" s="1718"/>
      <c r="F29" s="1468"/>
      <c r="G29" s="1468"/>
      <c r="H29" s="1468"/>
      <c r="I29" s="829"/>
      <c r="J29" s="829"/>
      <c r="K29" s="829"/>
      <c r="L29" s="829"/>
      <c r="M29" s="1717"/>
      <c r="N29" s="32"/>
      <c r="O29" s="1631"/>
      <c r="P29" s="1632"/>
      <c r="Q29" s="1632"/>
      <c r="R29" s="1632"/>
      <c r="S29" s="1632"/>
      <c r="T29" s="1632"/>
      <c r="U29" s="1632"/>
      <c r="V29" s="1632"/>
      <c r="W29" s="1632"/>
      <c r="X29" s="1632"/>
      <c r="Y29" s="1632"/>
      <c r="Z29" s="1632"/>
      <c r="AA29" s="1632"/>
      <c r="AB29" s="1632"/>
      <c r="AC29" s="526"/>
      <c r="AD29" s="527"/>
      <c r="AE29" s="33"/>
      <c r="AF29" s="1708"/>
      <c r="AG29" s="1708"/>
      <c r="AH29" s="1708"/>
      <c r="AI29" s="1708"/>
      <c r="AJ29" s="1636"/>
      <c r="AK29" s="1636"/>
      <c r="AL29" s="1636"/>
      <c r="AM29" s="1636"/>
      <c r="AN29" s="1636"/>
      <c r="AO29" s="1636"/>
      <c r="AP29" s="1636"/>
      <c r="AQ29" s="1636"/>
      <c r="AR29" s="1636"/>
      <c r="AS29" s="1636"/>
      <c r="AT29" s="1636"/>
      <c r="AU29" s="1636"/>
      <c r="AV29" s="1636"/>
      <c r="AW29" s="1636"/>
      <c r="AX29" s="1636"/>
      <c r="AY29" s="1636"/>
      <c r="AZ29" s="1636"/>
      <c r="BA29" s="1636"/>
      <c r="BB29" s="1636"/>
      <c r="BC29" s="1636"/>
      <c r="BD29" s="1636"/>
      <c r="BE29" s="1636"/>
      <c r="BF29" s="1636"/>
      <c r="BG29" s="1636"/>
      <c r="BH29" s="1636"/>
      <c r="BI29" s="1636"/>
      <c r="BJ29" s="1636"/>
      <c r="BK29" s="1636"/>
      <c r="CB29" s="122"/>
      <c r="CC29" s="122"/>
      <c r="CD29" s="1507">
        <f>COUNTIF(P37:BK64, "P")</f>
        <v>37</v>
      </c>
      <c r="CE29" s="1507"/>
      <c r="CF29" s="1507"/>
      <c r="CG29" s="1508"/>
      <c r="CH29" s="1508"/>
      <c r="CI29" s="1508"/>
      <c r="CJ29" s="1508"/>
      <c r="CK29" s="1526">
        <f>IFERROR(CD31/CD29,"")</f>
        <v>0.16216216216216217</v>
      </c>
      <c r="CL29" s="1526"/>
      <c r="CM29" s="1526"/>
      <c r="CN29" s="123"/>
    </row>
    <row r="30" spans="3:92" ht="11.25" customHeight="1" thickBot="1">
      <c r="C30" s="124"/>
      <c r="D30" s="125"/>
      <c r="E30" s="125"/>
      <c r="F30" s="126"/>
      <c r="G30" s="126"/>
      <c r="H30" s="126"/>
      <c r="I30" s="126"/>
      <c r="J30" s="126"/>
      <c r="K30" s="126"/>
      <c r="L30" s="126"/>
      <c r="M30" s="126"/>
      <c r="N30" s="126"/>
      <c r="O30" s="127"/>
      <c r="P30" s="127"/>
      <c r="Q30" s="127"/>
      <c r="R30" s="127"/>
      <c r="S30" s="127"/>
      <c r="T30" s="127"/>
      <c r="U30" s="127"/>
      <c r="V30" s="127"/>
      <c r="W30" s="127"/>
      <c r="X30" s="127"/>
      <c r="Y30" s="127"/>
      <c r="Z30" s="128"/>
      <c r="AA30" s="128"/>
      <c r="AB30" s="128"/>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CB30" s="130"/>
      <c r="CC30" s="1505" t="s">
        <v>80</v>
      </c>
      <c r="CD30" s="1505"/>
      <c r="CE30" s="1505"/>
      <c r="CF30" s="1505"/>
      <c r="CG30" s="1505"/>
      <c r="CH30" s="131"/>
      <c r="CI30" s="131"/>
      <c r="CJ30" s="1506" t="s">
        <v>901</v>
      </c>
      <c r="CK30" s="1506"/>
      <c r="CL30" s="1506"/>
      <c r="CM30" s="1506"/>
      <c r="CN30" s="1506"/>
    </row>
    <row r="31" spans="3:92" ht="14.25" customHeight="1" thickBot="1">
      <c r="C31" s="115"/>
      <c r="D31" s="38"/>
      <c r="E31" s="38"/>
      <c r="F31" s="39"/>
      <c r="G31" s="39"/>
      <c r="H31" s="39"/>
      <c r="I31" s="39"/>
      <c r="J31" s="39"/>
      <c r="K31" s="39"/>
      <c r="L31" s="39"/>
      <c r="M31" s="39"/>
      <c r="N31" s="39"/>
      <c r="O31" s="40"/>
      <c r="P31" s="40"/>
      <c r="Q31" s="40"/>
      <c r="R31" s="40"/>
      <c r="S31" s="40"/>
      <c r="T31" s="40"/>
      <c r="U31" s="40"/>
      <c r="V31" s="40"/>
      <c r="W31" s="40"/>
      <c r="X31" s="40"/>
      <c r="Y31" s="40"/>
      <c r="Z31" s="41"/>
      <c r="AA31" s="41"/>
      <c r="AB31" s="41"/>
      <c r="AC31" s="41"/>
      <c r="AD31" s="41"/>
      <c r="AE31" s="14"/>
      <c r="AF31" s="14"/>
      <c r="AG31" s="14"/>
      <c r="AH31" s="14"/>
      <c r="AI31" s="14"/>
      <c r="AJ31" s="14"/>
      <c r="AK31" s="14"/>
      <c r="AL31" s="14"/>
      <c r="AM31" s="14"/>
      <c r="AN31" s="14"/>
      <c r="AO31" s="14"/>
      <c r="AP31" s="14"/>
      <c r="AQ31" s="14"/>
      <c r="AR31" s="14"/>
      <c r="AS31" s="44"/>
      <c r="AT31" s="44"/>
      <c r="AU31" s="44"/>
      <c r="AV31" s="45"/>
      <c r="AW31" s="45"/>
      <c r="AX31" s="45"/>
      <c r="AY31" s="45"/>
      <c r="AZ31" s="45"/>
      <c r="BA31" s="45"/>
      <c r="BB31" s="45"/>
      <c r="BC31" s="45"/>
      <c r="BD31" s="46"/>
      <c r="BE31" s="46"/>
      <c r="BF31" s="46"/>
      <c r="BG31" s="46"/>
      <c r="BH31" s="46"/>
      <c r="BI31" s="47"/>
      <c r="BJ31" s="47"/>
      <c r="BK31" s="47"/>
      <c r="CB31" s="122"/>
      <c r="CC31" s="122"/>
      <c r="CD31" s="1507">
        <f>COUNTIF(P37:BK64, "E")</f>
        <v>6</v>
      </c>
      <c r="CE31" s="1507"/>
      <c r="CF31" s="1507"/>
      <c r="CG31" s="1508"/>
      <c r="CH31" s="1508"/>
      <c r="CI31" s="1508"/>
      <c r="CJ31" s="1508"/>
      <c r="CK31" s="1509">
        <v>0.9</v>
      </c>
      <c r="CL31" s="1507"/>
      <c r="CM31" s="1507"/>
      <c r="CN31" s="123"/>
    </row>
    <row r="32" spans="3:92" ht="36.75" customHeight="1">
      <c r="C32" s="1510" t="s">
        <v>24</v>
      </c>
      <c r="D32" s="1511"/>
      <c r="E32" s="1511"/>
      <c r="F32" s="1511"/>
      <c r="G32" s="1511"/>
      <c r="H32" s="1511"/>
      <c r="I32" s="1511"/>
      <c r="J32" s="1511"/>
      <c r="K32" s="1511"/>
      <c r="L32" s="15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1511"/>
      <c r="AO32" s="1511"/>
      <c r="AP32" s="1511"/>
      <c r="AQ32" s="1511"/>
      <c r="AR32" s="1511"/>
      <c r="AS32" s="1511"/>
      <c r="AT32" s="1511"/>
      <c r="AU32" s="1511"/>
      <c r="AV32" s="1511"/>
      <c r="AW32" s="1511"/>
      <c r="AX32" s="1511"/>
      <c r="AY32" s="1511"/>
      <c r="AZ32" s="1511"/>
      <c r="BA32" s="1511"/>
      <c r="BB32" s="1511"/>
      <c r="BC32" s="1511"/>
      <c r="BD32" s="1511"/>
      <c r="BE32" s="1511"/>
      <c r="BF32" s="1511"/>
      <c r="BG32" s="1511"/>
      <c r="BH32" s="1511"/>
      <c r="BI32" s="1511"/>
      <c r="BJ32" s="1511"/>
      <c r="BK32" s="1512"/>
      <c r="CB32" s="121"/>
      <c r="CC32" s="121"/>
      <c r="CD32" s="121"/>
      <c r="CE32" s="121"/>
      <c r="CF32" s="121"/>
      <c r="CG32" s="121"/>
      <c r="CH32" s="121"/>
      <c r="CI32" s="121"/>
      <c r="CJ32" s="121"/>
      <c r="CK32" s="121"/>
      <c r="CL32" s="121"/>
      <c r="CM32" s="132"/>
      <c r="CN32" s="132"/>
    </row>
    <row r="33" spans="2:92" ht="8.25" customHeight="1">
      <c r="C33" s="190"/>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CB33" s="120"/>
      <c r="CC33" s="120"/>
      <c r="CD33" s="120"/>
      <c r="CE33" s="120"/>
      <c r="CF33" s="120"/>
      <c r="CG33" s="120"/>
      <c r="CH33" s="120"/>
      <c r="CI33" s="120"/>
      <c r="CJ33" s="120"/>
      <c r="CK33" s="120"/>
      <c r="CL33" s="120"/>
      <c r="CM33" s="120"/>
      <c r="CN33" s="120"/>
    </row>
    <row r="34" spans="2:92" ht="42.75" customHeight="1">
      <c r="C34" s="190"/>
      <c r="D34" s="1427" t="s">
        <v>25</v>
      </c>
      <c r="E34" s="1428"/>
      <c r="F34" s="1429"/>
      <c r="G34" s="1427" t="s">
        <v>26</v>
      </c>
      <c r="H34" s="1429"/>
      <c r="I34" s="1280" t="s">
        <v>27</v>
      </c>
      <c r="J34" s="1280" t="s">
        <v>902</v>
      </c>
      <c r="K34" s="1280" t="s">
        <v>910</v>
      </c>
      <c r="L34" s="1280"/>
      <c r="M34" s="1280" t="s">
        <v>30</v>
      </c>
      <c r="N34" s="1280"/>
      <c r="O34" s="1280" t="s">
        <v>31</v>
      </c>
      <c r="P34" s="1463" t="s">
        <v>903</v>
      </c>
      <c r="Q34" s="1463"/>
      <c r="R34" s="1463"/>
      <c r="S34" s="1463"/>
      <c r="T34" s="1463"/>
      <c r="U34" s="1463"/>
      <c r="V34" s="1463"/>
      <c r="W34" s="1463"/>
      <c r="X34" s="1463"/>
      <c r="Y34" s="1463"/>
      <c r="Z34" s="1463"/>
      <c r="AA34" s="1463"/>
      <c r="AB34" s="1463"/>
      <c r="AC34" s="1463"/>
      <c r="AD34" s="1463"/>
      <c r="AE34" s="1463"/>
      <c r="AF34" s="1463"/>
      <c r="AG34" s="1463"/>
      <c r="AH34" s="1463"/>
      <c r="AI34" s="1463"/>
      <c r="AJ34" s="1463"/>
      <c r="AK34" s="1463"/>
      <c r="AL34" s="1463"/>
      <c r="AM34" s="1463"/>
      <c r="AN34" s="1463"/>
      <c r="AO34" s="1463"/>
      <c r="AP34" s="1463"/>
      <c r="AQ34" s="1463"/>
      <c r="AR34" s="1463"/>
      <c r="AS34" s="1463"/>
      <c r="AT34" s="1463"/>
      <c r="AU34" s="1463"/>
      <c r="AV34" s="1463"/>
      <c r="AW34" s="1463"/>
      <c r="AX34" s="1463"/>
      <c r="AY34" s="1463"/>
      <c r="AZ34" s="1463"/>
      <c r="BA34" s="1463"/>
      <c r="BB34" s="1463"/>
      <c r="BC34" s="1463"/>
      <c r="BD34" s="1463"/>
      <c r="BE34" s="1463"/>
      <c r="BF34" s="1463"/>
      <c r="BG34" s="1463"/>
      <c r="BH34" s="1463"/>
      <c r="BI34" s="1463"/>
      <c r="BJ34" s="1463"/>
      <c r="BK34" s="1463"/>
      <c r="CB34" s="120"/>
      <c r="CC34" s="120"/>
      <c r="CD34" s="120"/>
      <c r="CE34" s="120"/>
      <c r="CF34" s="120"/>
      <c r="CG34" s="120"/>
      <c r="CH34" s="120"/>
      <c r="CI34" s="120"/>
      <c r="CJ34" s="120"/>
      <c r="CK34" s="120"/>
      <c r="CL34" s="120"/>
      <c r="CM34" s="120"/>
      <c r="CN34" s="120"/>
    </row>
    <row r="35" spans="2:92" s="51" customFormat="1" ht="22.5" customHeight="1">
      <c r="B35" s="50"/>
      <c r="C35" s="193"/>
      <c r="D35" s="1442"/>
      <c r="E35" s="1498"/>
      <c r="F35" s="1443"/>
      <c r="G35" s="1442"/>
      <c r="H35" s="1443"/>
      <c r="I35" s="1280"/>
      <c r="J35" s="1280"/>
      <c r="K35" s="1280"/>
      <c r="L35" s="1280"/>
      <c r="M35" s="1280"/>
      <c r="N35" s="1280"/>
      <c r="O35" s="1280"/>
      <c r="P35" s="1625" t="s">
        <v>33</v>
      </c>
      <c r="Q35" s="1626"/>
      <c r="R35" s="1626"/>
      <c r="S35" s="1627"/>
      <c r="T35" s="1622" t="s">
        <v>34</v>
      </c>
      <c r="U35" s="1623"/>
      <c r="V35" s="1623"/>
      <c r="W35" s="1624"/>
      <c r="X35" s="1625" t="s">
        <v>35</v>
      </c>
      <c r="Y35" s="1626"/>
      <c r="Z35" s="1626"/>
      <c r="AA35" s="1627"/>
      <c r="AB35" s="1622" t="s">
        <v>36</v>
      </c>
      <c r="AC35" s="1623"/>
      <c r="AD35" s="1623"/>
      <c r="AE35" s="1624"/>
      <c r="AF35" s="1625" t="s">
        <v>37</v>
      </c>
      <c r="AG35" s="1626"/>
      <c r="AH35" s="1626"/>
      <c r="AI35" s="1627"/>
      <c r="AJ35" s="1622" t="s">
        <v>38</v>
      </c>
      <c r="AK35" s="1623"/>
      <c r="AL35" s="1623"/>
      <c r="AM35" s="1624"/>
      <c r="AN35" s="1625" t="s">
        <v>39</v>
      </c>
      <c r="AO35" s="1626"/>
      <c r="AP35" s="1626"/>
      <c r="AQ35" s="1627"/>
      <c r="AR35" s="1622" t="s">
        <v>40</v>
      </c>
      <c r="AS35" s="1623"/>
      <c r="AT35" s="1623"/>
      <c r="AU35" s="1624"/>
      <c r="AV35" s="1625" t="s">
        <v>1051</v>
      </c>
      <c r="AW35" s="1626"/>
      <c r="AX35" s="1626"/>
      <c r="AY35" s="1627"/>
      <c r="AZ35" s="1622" t="s">
        <v>42</v>
      </c>
      <c r="BA35" s="1623"/>
      <c r="BB35" s="1623"/>
      <c r="BC35" s="1624"/>
      <c r="BD35" s="1625" t="s">
        <v>43</v>
      </c>
      <c r="BE35" s="1626"/>
      <c r="BF35" s="1626"/>
      <c r="BG35" s="1627"/>
      <c r="BH35" s="1622" t="s">
        <v>44</v>
      </c>
      <c r="BI35" s="1623"/>
      <c r="BJ35" s="1623"/>
      <c r="BK35" s="1624"/>
      <c r="BL35" s="50"/>
      <c r="CB35" s="134"/>
      <c r="CC35" s="134"/>
      <c r="CD35" s="134"/>
      <c r="CE35" s="134"/>
      <c r="CF35" s="134"/>
      <c r="CG35" s="134"/>
      <c r="CH35" s="134"/>
      <c r="CI35" s="134"/>
      <c r="CJ35" s="134"/>
      <c r="CK35" s="134"/>
      <c r="CL35" s="134"/>
      <c r="CM35" s="134"/>
      <c r="CN35" s="134"/>
    </row>
    <row r="36" spans="2:92" s="51" customFormat="1" ht="32.25" customHeight="1">
      <c r="B36" s="50"/>
      <c r="C36" s="193"/>
      <c r="D36" s="1430"/>
      <c r="E36" s="1431"/>
      <c r="F36" s="1432"/>
      <c r="G36" s="1430"/>
      <c r="H36" s="1432"/>
      <c r="I36" s="1280"/>
      <c r="J36" s="1280"/>
      <c r="K36" s="249" t="s">
        <v>45</v>
      </c>
      <c r="L36" s="249" t="s">
        <v>46</v>
      </c>
      <c r="M36" s="1280"/>
      <c r="N36" s="1280"/>
      <c r="O36" s="1280"/>
      <c r="P36" s="252">
        <v>1</v>
      </c>
      <c r="Q36" s="252">
        <v>2</v>
      </c>
      <c r="R36" s="252">
        <v>3</v>
      </c>
      <c r="S36" s="252">
        <v>4</v>
      </c>
      <c r="T36" s="253">
        <v>1</v>
      </c>
      <c r="U36" s="253">
        <v>2</v>
      </c>
      <c r="V36" s="253">
        <v>3</v>
      </c>
      <c r="W36" s="253">
        <v>4</v>
      </c>
      <c r="X36" s="252">
        <v>1</v>
      </c>
      <c r="Y36" s="252">
        <v>2</v>
      </c>
      <c r="Z36" s="252">
        <v>3</v>
      </c>
      <c r="AA36" s="252">
        <v>4</v>
      </c>
      <c r="AB36" s="253">
        <v>1</v>
      </c>
      <c r="AC36" s="253">
        <v>2</v>
      </c>
      <c r="AD36" s="253">
        <v>3</v>
      </c>
      <c r="AE36" s="253">
        <v>4</v>
      </c>
      <c r="AF36" s="252">
        <v>1</v>
      </c>
      <c r="AG36" s="252">
        <v>2</v>
      </c>
      <c r="AH36" s="252">
        <v>3</v>
      </c>
      <c r="AI36" s="252">
        <v>4</v>
      </c>
      <c r="AJ36" s="253">
        <v>1</v>
      </c>
      <c r="AK36" s="253">
        <v>2</v>
      </c>
      <c r="AL36" s="253">
        <v>3</v>
      </c>
      <c r="AM36" s="253">
        <v>4</v>
      </c>
      <c r="AN36" s="252">
        <v>1</v>
      </c>
      <c r="AO36" s="252">
        <v>2</v>
      </c>
      <c r="AP36" s="252">
        <v>3</v>
      </c>
      <c r="AQ36" s="252">
        <v>4</v>
      </c>
      <c r="AR36" s="253">
        <v>1</v>
      </c>
      <c r="AS36" s="253">
        <v>2</v>
      </c>
      <c r="AT36" s="253">
        <v>3</v>
      </c>
      <c r="AU36" s="253">
        <v>4</v>
      </c>
      <c r="AV36" s="252">
        <v>1</v>
      </c>
      <c r="AW36" s="252">
        <v>2</v>
      </c>
      <c r="AX36" s="252">
        <v>3</v>
      </c>
      <c r="AY36" s="252">
        <v>4</v>
      </c>
      <c r="AZ36" s="253">
        <v>1</v>
      </c>
      <c r="BA36" s="253">
        <v>2</v>
      </c>
      <c r="BB36" s="253">
        <v>3</v>
      </c>
      <c r="BC36" s="253">
        <v>4</v>
      </c>
      <c r="BD36" s="252">
        <v>1</v>
      </c>
      <c r="BE36" s="252">
        <v>2</v>
      </c>
      <c r="BF36" s="252">
        <v>3</v>
      </c>
      <c r="BG36" s="252">
        <v>4</v>
      </c>
      <c r="BH36" s="253">
        <v>1</v>
      </c>
      <c r="BI36" s="253">
        <v>2</v>
      </c>
      <c r="BJ36" s="253">
        <v>3</v>
      </c>
      <c r="BK36" s="253">
        <v>4</v>
      </c>
      <c r="BL36" s="50"/>
    </row>
    <row r="37" spans="2:92" s="51" customFormat="1" ht="59.25" customHeight="1">
      <c r="B37" s="50"/>
      <c r="C37" s="133"/>
      <c r="D37" s="1285" t="s">
        <v>1052</v>
      </c>
      <c r="E37" s="1433"/>
      <c r="F37" s="1434"/>
      <c r="G37" s="1273" t="s">
        <v>1726</v>
      </c>
      <c r="H37" s="1274"/>
      <c r="I37" s="1271" t="s">
        <v>54</v>
      </c>
      <c r="J37" s="1248" t="s">
        <v>1053</v>
      </c>
      <c r="K37" s="1247">
        <v>45413</v>
      </c>
      <c r="L37" s="1247">
        <v>45442</v>
      </c>
      <c r="M37" s="1248" t="str">
        <f t="shared" ref="M37" ca="1" si="0">IF(K37&gt;TODAY(),"SIN INICIAR",IF(O37=1,"TERMINADO",IF(K37&gt;0,"EN CURSO","")))</f>
        <v>TERMINADO</v>
      </c>
      <c r="N37" s="1248"/>
      <c r="O37" s="1706">
        <f>IFERROR(COUNTIF(P38:BK38,"E")/COUNTIF(P37:BK37,"P"),0)</f>
        <v>1</v>
      </c>
      <c r="P37" s="254"/>
      <c r="Q37" s="254"/>
      <c r="R37" s="254"/>
      <c r="S37" s="254"/>
      <c r="T37" s="136"/>
      <c r="U37" s="136"/>
      <c r="V37" s="136"/>
      <c r="W37" s="136"/>
      <c r="X37" s="254"/>
      <c r="Y37" s="254"/>
      <c r="Z37" s="254"/>
      <c r="AA37" s="254"/>
      <c r="AB37" s="136"/>
      <c r="AC37" s="136"/>
      <c r="AD37" s="136"/>
      <c r="AE37" s="136"/>
      <c r="AF37" s="254"/>
      <c r="AG37" s="254"/>
      <c r="AH37" s="254" t="s">
        <v>50</v>
      </c>
      <c r="AI37" s="254"/>
      <c r="AJ37" s="136"/>
      <c r="AK37" s="136"/>
      <c r="AL37" s="136"/>
      <c r="AM37" s="136"/>
      <c r="AN37" s="254"/>
      <c r="AO37" s="254"/>
      <c r="AP37" s="254"/>
      <c r="AQ37" s="254"/>
      <c r="AR37" s="136"/>
      <c r="AS37" s="136"/>
      <c r="AT37" s="136"/>
      <c r="AU37" s="136"/>
      <c r="AV37" s="254"/>
      <c r="AW37" s="254"/>
      <c r="AX37" s="254"/>
      <c r="AY37" s="254"/>
      <c r="AZ37" s="136"/>
      <c r="BA37" s="136"/>
      <c r="BB37" s="136"/>
      <c r="BC37" s="136"/>
      <c r="BD37" s="254"/>
      <c r="BE37" s="254"/>
      <c r="BF37" s="254"/>
      <c r="BG37" s="254"/>
      <c r="BH37" s="136"/>
      <c r="BI37" s="136"/>
      <c r="BJ37" s="136"/>
      <c r="BK37" s="136"/>
      <c r="BL37" s="50"/>
      <c r="BN37" s="1491"/>
      <c r="BO37" s="1491"/>
      <c r="BP37" s="1491"/>
      <c r="BQ37" s="1491"/>
    </row>
    <row r="38" spans="2:92" s="51" customFormat="1" ht="60" customHeight="1">
      <c r="B38" s="50"/>
      <c r="C38" s="133"/>
      <c r="D38" s="1435"/>
      <c r="E38" s="1436"/>
      <c r="F38" s="1437"/>
      <c r="G38" s="1275"/>
      <c r="H38" s="1276"/>
      <c r="I38" s="1272"/>
      <c r="J38" s="1248"/>
      <c r="K38" s="1248"/>
      <c r="L38" s="1248"/>
      <c r="M38" s="1248"/>
      <c r="N38" s="1248"/>
      <c r="O38" s="1706"/>
      <c r="P38" s="53"/>
      <c r="Q38" s="53"/>
      <c r="R38" s="53"/>
      <c r="S38" s="53"/>
      <c r="T38" s="53"/>
      <c r="U38" s="53"/>
      <c r="V38" s="53"/>
      <c r="W38" s="53"/>
      <c r="X38" s="53"/>
      <c r="Y38" s="53"/>
      <c r="Z38" s="53"/>
      <c r="AA38" s="53"/>
      <c r="AB38" s="53"/>
      <c r="AC38" s="53"/>
      <c r="AD38" s="53"/>
      <c r="AE38" s="53"/>
      <c r="AF38" s="53"/>
      <c r="AG38" s="53"/>
      <c r="AH38" s="53" t="s">
        <v>51</v>
      </c>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0"/>
      <c r="BO38" s="50"/>
      <c r="BP38" s="50"/>
      <c r="BQ38" s="50"/>
      <c r="BR38" s="50"/>
      <c r="BS38" s="50"/>
    </row>
    <row r="39" spans="2:92" s="51" customFormat="1" ht="48" customHeight="1">
      <c r="B39" s="50"/>
      <c r="C39" s="133"/>
      <c r="D39" s="1285" t="s">
        <v>1054</v>
      </c>
      <c r="E39" s="1433"/>
      <c r="F39" s="1434"/>
      <c r="G39" s="1273" t="s">
        <v>1055</v>
      </c>
      <c r="H39" s="1274"/>
      <c r="I39" s="1271" t="s">
        <v>54</v>
      </c>
      <c r="J39" s="1248" t="s">
        <v>908</v>
      </c>
      <c r="K39" s="1247">
        <v>45352</v>
      </c>
      <c r="L39" s="1247">
        <v>45381</v>
      </c>
      <c r="M39" s="1248" t="str">
        <f t="shared" ref="M39" ca="1" si="1">IF(K39&gt;TODAY(),"SIN INICIAR",IF(O39=1,"TERMINADO",IF(K39&gt;0,"EN CURSO","")))</f>
        <v>TERMINADO</v>
      </c>
      <c r="N39" s="1248"/>
      <c r="O39" s="1706">
        <f t="shared" ref="O39" si="2">IFERROR(COUNTIF(P40:BK40,"E")/COUNTIF(P39:BK39,"P"),0)</f>
        <v>1</v>
      </c>
      <c r="P39" s="254"/>
      <c r="Q39" s="254"/>
      <c r="R39" s="254"/>
      <c r="S39" s="254"/>
      <c r="T39" s="136"/>
      <c r="U39" s="136"/>
      <c r="V39" s="136"/>
      <c r="W39" s="136"/>
      <c r="X39" s="254"/>
      <c r="Y39" s="254"/>
      <c r="Z39" s="254" t="s">
        <v>50</v>
      </c>
      <c r="AA39" s="254"/>
      <c r="AB39" s="136"/>
      <c r="AC39" s="136"/>
      <c r="AD39" s="136"/>
      <c r="AE39" s="136"/>
      <c r="AF39" s="254"/>
      <c r="AG39" s="254"/>
      <c r="AH39" s="254"/>
      <c r="AI39" s="254"/>
      <c r="AJ39" s="136"/>
      <c r="AK39" s="136"/>
      <c r="AL39" s="136"/>
      <c r="AM39" s="136"/>
      <c r="AN39" s="254"/>
      <c r="AO39" s="254"/>
      <c r="AP39" s="254"/>
      <c r="AQ39" s="254"/>
      <c r="AR39" s="136"/>
      <c r="AS39" s="136"/>
      <c r="AT39" s="136"/>
      <c r="AU39" s="136"/>
      <c r="AV39" s="254"/>
      <c r="AW39" s="254"/>
      <c r="AX39" s="254"/>
      <c r="AY39" s="254"/>
      <c r="AZ39" s="136"/>
      <c r="BA39" s="136"/>
      <c r="BB39" s="136"/>
      <c r="BC39" s="136"/>
      <c r="BD39" s="254"/>
      <c r="BE39" s="254"/>
      <c r="BF39" s="254"/>
      <c r="BG39" s="254"/>
      <c r="BH39" s="136"/>
      <c r="BI39" s="136"/>
      <c r="BJ39" s="136"/>
      <c r="BK39" s="136"/>
      <c r="BL39" s="50"/>
    </row>
    <row r="40" spans="2:92" s="51" customFormat="1" ht="48" customHeight="1">
      <c r="B40" s="50"/>
      <c r="C40" s="133"/>
      <c r="D40" s="1435"/>
      <c r="E40" s="1436"/>
      <c r="F40" s="1437"/>
      <c r="G40" s="1275"/>
      <c r="H40" s="1276"/>
      <c r="I40" s="1272"/>
      <c r="J40" s="1248"/>
      <c r="K40" s="1248"/>
      <c r="L40" s="1248"/>
      <c r="M40" s="1248"/>
      <c r="N40" s="1248"/>
      <c r="O40" s="1706"/>
      <c r="P40" s="53"/>
      <c r="Q40" s="53"/>
      <c r="R40" s="53"/>
      <c r="S40" s="53"/>
      <c r="T40" s="53"/>
      <c r="U40" s="53"/>
      <c r="V40" s="53"/>
      <c r="W40" s="53"/>
      <c r="X40" s="53"/>
      <c r="Y40" s="53"/>
      <c r="Z40" s="53" t="s">
        <v>51</v>
      </c>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0"/>
    </row>
    <row r="41" spans="2:92" s="51" customFormat="1" ht="39" customHeight="1">
      <c r="B41" s="50"/>
      <c r="C41" s="133"/>
      <c r="D41" s="1427" t="s">
        <v>25</v>
      </c>
      <c r="E41" s="1428"/>
      <c r="F41" s="1429"/>
      <c r="G41" s="1427" t="s">
        <v>26</v>
      </c>
      <c r="H41" s="1429"/>
      <c r="I41" s="1280" t="s">
        <v>27</v>
      </c>
      <c r="J41" s="1280" t="s">
        <v>902</v>
      </c>
      <c r="K41" s="1280" t="s">
        <v>29</v>
      </c>
      <c r="L41" s="1280"/>
      <c r="M41" s="1280" t="s">
        <v>30</v>
      </c>
      <c r="N41" s="1280"/>
      <c r="O41" s="1463" t="s">
        <v>911</v>
      </c>
      <c r="P41" s="1463" t="s">
        <v>912</v>
      </c>
      <c r="Q41" s="1463"/>
      <c r="R41" s="1463"/>
      <c r="S41" s="1463"/>
      <c r="T41" s="1463"/>
      <c r="U41" s="1463"/>
      <c r="V41" s="1463"/>
      <c r="W41" s="1463"/>
      <c r="X41" s="1463"/>
      <c r="Y41" s="1463"/>
      <c r="Z41" s="1463"/>
      <c r="AA41" s="1463"/>
      <c r="AB41" s="1463"/>
      <c r="AC41" s="1463"/>
      <c r="AD41" s="1463"/>
      <c r="AE41" s="1463"/>
      <c r="AF41" s="1463"/>
      <c r="AG41" s="1463"/>
      <c r="AH41" s="1463"/>
      <c r="AI41" s="1463"/>
      <c r="AJ41" s="1463"/>
      <c r="AK41" s="1463"/>
      <c r="AL41" s="1463"/>
      <c r="AM41" s="1463"/>
      <c r="AN41" s="1463"/>
      <c r="AO41" s="1463"/>
      <c r="AP41" s="1463"/>
      <c r="AQ41" s="1463"/>
      <c r="AR41" s="1463"/>
      <c r="AS41" s="1463"/>
      <c r="AT41" s="1463"/>
      <c r="AU41" s="1463"/>
      <c r="AV41" s="1463"/>
      <c r="AW41" s="1463"/>
      <c r="AX41" s="1463"/>
      <c r="AY41" s="1463"/>
      <c r="AZ41" s="1463"/>
      <c r="BA41" s="1463"/>
      <c r="BB41" s="1463"/>
      <c r="BC41" s="1463"/>
      <c r="BD41" s="1463"/>
      <c r="BE41" s="1463"/>
      <c r="BF41" s="1463"/>
      <c r="BG41" s="1463"/>
      <c r="BH41" s="1463"/>
      <c r="BI41" s="1463"/>
      <c r="BJ41" s="1463"/>
      <c r="BK41" s="1463"/>
      <c r="BL41" s="50"/>
    </row>
    <row r="42" spans="2:92" s="51" customFormat="1" ht="37.5" customHeight="1">
      <c r="B42" s="50"/>
      <c r="C42" s="133"/>
      <c r="D42" s="1430"/>
      <c r="E42" s="1431"/>
      <c r="F42" s="1432"/>
      <c r="G42" s="1430"/>
      <c r="H42" s="1432"/>
      <c r="I42" s="1280"/>
      <c r="J42" s="1280"/>
      <c r="K42" s="249" t="s">
        <v>45</v>
      </c>
      <c r="L42" s="249" t="s">
        <v>46</v>
      </c>
      <c r="M42" s="1280"/>
      <c r="N42" s="1280"/>
      <c r="O42" s="1463"/>
      <c r="P42" s="1463"/>
      <c r="Q42" s="1463"/>
      <c r="R42" s="1463"/>
      <c r="S42" s="1463"/>
      <c r="T42" s="1463"/>
      <c r="U42" s="1463"/>
      <c r="V42" s="1463"/>
      <c r="W42" s="1463"/>
      <c r="X42" s="1463"/>
      <c r="Y42" s="1463"/>
      <c r="Z42" s="1463"/>
      <c r="AA42" s="1463"/>
      <c r="AB42" s="1463"/>
      <c r="AC42" s="1463"/>
      <c r="AD42" s="1463"/>
      <c r="AE42" s="1463"/>
      <c r="AF42" s="1463"/>
      <c r="AG42" s="1463"/>
      <c r="AH42" s="1463"/>
      <c r="AI42" s="1463"/>
      <c r="AJ42" s="1463"/>
      <c r="AK42" s="1463"/>
      <c r="AL42" s="1463"/>
      <c r="AM42" s="1463"/>
      <c r="AN42" s="1463"/>
      <c r="AO42" s="1463"/>
      <c r="AP42" s="1463"/>
      <c r="AQ42" s="1463"/>
      <c r="AR42" s="1463"/>
      <c r="AS42" s="1463"/>
      <c r="AT42" s="1463"/>
      <c r="AU42" s="1463"/>
      <c r="AV42" s="1463"/>
      <c r="AW42" s="1463"/>
      <c r="AX42" s="1463"/>
      <c r="AY42" s="1463"/>
      <c r="AZ42" s="1463"/>
      <c r="BA42" s="1463"/>
      <c r="BB42" s="1463"/>
      <c r="BC42" s="1463"/>
      <c r="BD42" s="1463"/>
      <c r="BE42" s="1463"/>
      <c r="BF42" s="1463"/>
      <c r="BG42" s="1463"/>
      <c r="BH42" s="1463"/>
      <c r="BI42" s="1463"/>
      <c r="BJ42" s="1463"/>
      <c r="BK42" s="1463"/>
      <c r="BL42" s="50"/>
    </row>
    <row r="43" spans="2:92" s="51" customFormat="1" ht="53.25" customHeight="1">
      <c r="B43" s="50"/>
      <c r="C43" s="133"/>
      <c r="D43" s="1285" t="s">
        <v>1056</v>
      </c>
      <c r="E43" s="1433"/>
      <c r="F43" s="1434"/>
      <c r="G43" s="1273" t="s">
        <v>1730</v>
      </c>
      <c r="H43" s="1274"/>
      <c r="I43" s="1271" t="s">
        <v>927</v>
      </c>
      <c r="J43" s="1248" t="s">
        <v>1057</v>
      </c>
      <c r="K43" s="1247">
        <v>45292</v>
      </c>
      <c r="L43" s="1247">
        <v>45657</v>
      </c>
      <c r="M43" s="1248" t="str">
        <f t="shared" ref="M43" ca="1" si="3">IF(K43&gt;TODAY(),"SIN INICIAR",IF(O43=1,"TERMINADO",IF(K43&gt;0,"EN CURSO","")))</f>
        <v>EN CURSO</v>
      </c>
      <c r="N43" s="1248"/>
      <c r="O43" s="1706">
        <f t="shared" ref="O43" si="4">IFERROR(COUNTIF(P44:BK44,"E")/COUNTIF(P43:BK43,"P"),0)</f>
        <v>0.33333333333333331</v>
      </c>
      <c r="P43" s="135"/>
      <c r="Q43" s="135"/>
      <c r="R43" s="135"/>
      <c r="S43" s="135" t="s">
        <v>50</v>
      </c>
      <c r="T43" s="136"/>
      <c r="U43" s="136"/>
      <c r="V43" s="136"/>
      <c r="W43" s="135" t="s">
        <v>50</v>
      </c>
      <c r="X43" s="135"/>
      <c r="Y43" s="135"/>
      <c r="Z43" s="135"/>
      <c r="AA43" s="135" t="s">
        <v>50</v>
      </c>
      <c r="AB43" s="136"/>
      <c r="AC43" s="136"/>
      <c r="AD43" s="136"/>
      <c r="AE43" s="135" t="s">
        <v>50</v>
      </c>
      <c r="AF43" s="135"/>
      <c r="AG43" s="135"/>
      <c r="AH43" s="135"/>
      <c r="AI43" s="135" t="s">
        <v>50</v>
      </c>
      <c r="AJ43" s="135"/>
      <c r="AK43" s="136"/>
      <c r="AL43" s="136"/>
      <c r="AM43" s="136" t="s">
        <v>50</v>
      </c>
      <c r="AN43" s="136"/>
      <c r="AO43" s="135"/>
      <c r="AP43" s="135"/>
      <c r="AQ43" s="135" t="s">
        <v>50</v>
      </c>
      <c r="AR43" s="135"/>
      <c r="AS43" s="136"/>
      <c r="AT43" s="136"/>
      <c r="AU43" s="136" t="s">
        <v>50</v>
      </c>
      <c r="AV43" s="136"/>
      <c r="AW43" s="135"/>
      <c r="AX43" s="135"/>
      <c r="AY43" s="135" t="s">
        <v>50</v>
      </c>
      <c r="AZ43" s="135"/>
      <c r="BA43" s="135"/>
      <c r="BB43" s="136"/>
      <c r="BC43" s="136" t="s">
        <v>50</v>
      </c>
      <c r="BD43" s="136"/>
      <c r="BE43" s="136"/>
      <c r="BF43" s="135"/>
      <c r="BG43" s="135" t="s">
        <v>50</v>
      </c>
      <c r="BH43" s="135"/>
      <c r="BI43" s="135"/>
      <c r="BJ43" s="136"/>
      <c r="BK43" s="136" t="s">
        <v>50</v>
      </c>
      <c r="BL43" s="50"/>
    </row>
    <row r="44" spans="2:92" s="51" customFormat="1" ht="53.25" customHeight="1">
      <c r="B44" s="50"/>
      <c r="C44" s="133"/>
      <c r="D44" s="1435"/>
      <c r="E44" s="1436"/>
      <c r="F44" s="1437"/>
      <c r="G44" s="1275"/>
      <c r="H44" s="1276"/>
      <c r="I44" s="1272"/>
      <c r="J44" s="1248"/>
      <c r="K44" s="1248"/>
      <c r="L44" s="1248"/>
      <c r="M44" s="1248"/>
      <c r="N44" s="1248"/>
      <c r="O44" s="1706"/>
      <c r="P44" s="53"/>
      <c r="Q44" s="53"/>
      <c r="R44" s="53"/>
      <c r="S44" s="53" t="s">
        <v>51</v>
      </c>
      <c r="T44" s="53"/>
      <c r="U44" s="53"/>
      <c r="V44" s="53"/>
      <c r="W44" s="53" t="s">
        <v>51</v>
      </c>
      <c r="X44" s="53"/>
      <c r="Y44" s="53"/>
      <c r="Z44" s="53"/>
      <c r="AA44" s="53" t="s">
        <v>51</v>
      </c>
      <c r="AB44" s="53"/>
      <c r="AC44" s="53"/>
      <c r="AD44" s="53"/>
      <c r="AE44" s="53" t="s">
        <v>51</v>
      </c>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0"/>
    </row>
    <row r="45" spans="2:92" s="51" customFormat="1" ht="53.25" customHeight="1">
      <c r="B45" s="50"/>
      <c r="C45" s="133"/>
      <c r="D45" s="1285" t="s">
        <v>1058</v>
      </c>
      <c r="E45" s="1433"/>
      <c r="F45" s="1434"/>
      <c r="G45" s="1273" t="s">
        <v>1727</v>
      </c>
      <c r="H45" s="1274"/>
      <c r="I45" s="1271" t="s">
        <v>54</v>
      </c>
      <c r="J45" s="1248" t="s">
        <v>1059</v>
      </c>
      <c r="K45" s="1247">
        <v>45536</v>
      </c>
      <c r="L45" s="1247">
        <v>45565</v>
      </c>
      <c r="M45" s="1248" t="str">
        <f t="shared" ref="M45" ca="1" si="5">IF(K45&gt;TODAY(),"SIN INICIAR",IF(O45=1,"TERMINADO",IF(K45&gt;0,"EN CURSO","")))</f>
        <v>SIN INICIAR</v>
      </c>
      <c r="N45" s="1248"/>
      <c r="O45" s="1249">
        <f t="shared" ref="O45:O47" si="6">IFERROR(COUNTIF(P46:BK46,"E")/COUNTIF(P45:BK45,"P"),0)</f>
        <v>0</v>
      </c>
      <c r="P45" s="135"/>
      <c r="Q45" s="135"/>
      <c r="R45" s="135"/>
      <c r="S45" s="135"/>
      <c r="T45" s="136"/>
      <c r="U45" s="136"/>
      <c r="V45" s="136"/>
      <c r="W45" s="136"/>
      <c r="X45" s="135"/>
      <c r="Y45" s="135"/>
      <c r="Z45" s="135"/>
      <c r="AA45" s="135"/>
      <c r="AB45" s="136"/>
      <c r="AC45" s="136"/>
      <c r="AD45" s="136"/>
      <c r="AE45" s="136"/>
      <c r="AF45" s="135"/>
      <c r="AG45" s="135"/>
      <c r="AH45" s="135"/>
      <c r="AI45" s="135"/>
      <c r="AJ45" s="136"/>
      <c r="AK45" s="136"/>
      <c r="AL45" s="136"/>
      <c r="AM45" s="136"/>
      <c r="AN45" s="135"/>
      <c r="AO45" s="135"/>
      <c r="AP45" s="135"/>
      <c r="AQ45" s="135"/>
      <c r="AR45" s="136"/>
      <c r="AS45" s="136"/>
      <c r="AT45" s="136"/>
      <c r="AU45" s="135"/>
      <c r="AV45" s="135"/>
      <c r="AW45" s="135"/>
      <c r="AX45" s="135"/>
      <c r="AY45" s="135" t="s">
        <v>50</v>
      </c>
      <c r="AZ45" s="136"/>
      <c r="BA45" s="136"/>
      <c r="BB45" s="136"/>
      <c r="BC45" s="135"/>
      <c r="BD45" s="135"/>
      <c r="BE45" s="135"/>
      <c r="BF45" s="135"/>
      <c r="BG45" s="135"/>
      <c r="BH45" s="136"/>
      <c r="BI45" s="136"/>
      <c r="BJ45" s="136"/>
      <c r="BK45" s="135"/>
      <c r="BL45" s="50"/>
    </row>
    <row r="46" spans="2:92" s="51" customFormat="1" ht="53.25" customHeight="1">
      <c r="B46" s="50"/>
      <c r="C46" s="133"/>
      <c r="D46" s="1435"/>
      <c r="E46" s="1436"/>
      <c r="F46" s="1437"/>
      <c r="G46" s="1275"/>
      <c r="H46" s="1276"/>
      <c r="I46" s="1272"/>
      <c r="J46" s="1248"/>
      <c r="K46" s="1248"/>
      <c r="L46" s="1248"/>
      <c r="M46" s="1248"/>
      <c r="N46" s="1248"/>
      <c r="O46" s="1249"/>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0"/>
    </row>
    <row r="47" spans="2:92" s="51" customFormat="1" ht="53.25" customHeight="1">
      <c r="B47" s="50"/>
      <c r="C47" s="133"/>
      <c r="D47" s="1285" t="s">
        <v>1060</v>
      </c>
      <c r="E47" s="1433"/>
      <c r="F47" s="1434"/>
      <c r="G47" s="1273" t="s">
        <v>907</v>
      </c>
      <c r="H47" s="1274"/>
      <c r="I47" s="1271" t="s">
        <v>54</v>
      </c>
      <c r="J47" s="1248" t="s">
        <v>1061</v>
      </c>
      <c r="K47" s="1247">
        <v>45536</v>
      </c>
      <c r="L47" s="1247">
        <v>45565</v>
      </c>
      <c r="M47" s="1248" t="str">
        <f t="shared" ref="M47" ca="1" si="7">IF(K47&gt;TODAY(),"SIN INICIAR",IF(O47=1,"TERMINADO",IF(K47&gt;0,"EN CURSO","")))</f>
        <v>SIN INICIAR</v>
      </c>
      <c r="N47" s="1248"/>
      <c r="O47" s="1249">
        <f t="shared" si="6"/>
        <v>0</v>
      </c>
      <c r="P47" s="135"/>
      <c r="Q47" s="135"/>
      <c r="R47" s="135"/>
      <c r="S47" s="135"/>
      <c r="T47" s="136"/>
      <c r="U47" s="136"/>
      <c r="V47" s="136"/>
      <c r="W47" s="136"/>
      <c r="X47" s="135"/>
      <c r="Y47" s="135"/>
      <c r="Z47" s="135"/>
      <c r="AA47" s="135"/>
      <c r="AB47" s="136"/>
      <c r="AC47" s="136"/>
      <c r="AD47" s="136"/>
      <c r="AE47" s="136"/>
      <c r="AF47" s="135"/>
      <c r="AG47" s="135"/>
      <c r="AH47" s="135"/>
      <c r="AI47" s="135"/>
      <c r="AJ47" s="135"/>
      <c r="AK47" s="136"/>
      <c r="AL47" s="136"/>
      <c r="AM47" s="136"/>
      <c r="AN47" s="136"/>
      <c r="AO47" s="135"/>
      <c r="AP47" s="135"/>
      <c r="AQ47" s="135"/>
      <c r="AR47" s="135"/>
      <c r="AS47" s="136"/>
      <c r="AT47" s="136"/>
      <c r="AU47" s="135"/>
      <c r="AV47" s="136"/>
      <c r="AW47" s="135"/>
      <c r="AX47" s="135"/>
      <c r="AY47" s="135" t="s">
        <v>50</v>
      </c>
      <c r="AZ47" s="135"/>
      <c r="BA47" s="135"/>
      <c r="BB47" s="136"/>
      <c r="BC47" s="135"/>
      <c r="BD47" s="136"/>
      <c r="BE47" s="136"/>
      <c r="BF47" s="135"/>
      <c r="BG47" s="135"/>
      <c r="BH47" s="135"/>
      <c r="BI47" s="135"/>
      <c r="BJ47" s="136"/>
      <c r="BK47" s="135"/>
      <c r="BL47" s="50"/>
    </row>
    <row r="48" spans="2:92" s="51" customFormat="1" ht="53.25" customHeight="1">
      <c r="B48" s="50"/>
      <c r="C48" s="133"/>
      <c r="D48" s="1435"/>
      <c r="E48" s="1436"/>
      <c r="F48" s="1437"/>
      <c r="G48" s="1275"/>
      <c r="H48" s="1276"/>
      <c r="I48" s="1272"/>
      <c r="J48" s="1248"/>
      <c r="K48" s="1248"/>
      <c r="L48" s="1248"/>
      <c r="M48" s="1248"/>
      <c r="N48" s="1248"/>
      <c r="O48" s="1249"/>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0"/>
    </row>
    <row r="49" spans="2:64" s="51" customFormat="1" ht="53.25" customHeight="1">
      <c r="B49" s="50"/>
      <c r="C49" s="133"/>
      <c r="D49" s="1285" t="s">
        <v>1718</v>
      </c>
      <c r="E49" s="1433"/>
      <c r="F49" s="1434"/>
      <c r="G49" s="1273" t="s">
        <v>907</v>
      </c>
      <c r="H49" s="1274"/>
      <c r="I49" s="1271" t="s">
        <v>54</v>
      </c>
      <c r="J49" s="1248" t="s">
        <v>1061</v>
      </c>
      <c r="K49" s="1247">
        <v>45536</v>
      </c>
      <c r="L49" s="1247">
        <v>45565</v>
      </c>
      <c r="M49" s="1248" t="str">
        <f t="shared" ref="M49" ca="1" si="8">IF(K49&gt;TODAY(),"SIN INICIAR",IF(O49=1,"TERMINADO",IF(K49&gt;0,"EN CURSO","")))</f>
        <v>SIN INICIAR</v>
      </c>
      <c r="N49" s="1248"/>
      <c r="O49" s="1249">
        <f t="shared" ref="O49" si="9">IFERROR(COUNTIF(P50:BK50,"E")/COUNTIF(P49:BK49,"P"),0)</f>
        <v>0</v>
      </c>
      <c r="P49" s="135"/>
      <c r="Q49" s="135"/>
      <c r="R49" s="135"/>
      <c r="S49" s="135"/>
      <c r="T49" s="136"/>
      <c r="U49" s="136"/>
      <c r="V49" s="136"/>
      <c r="W49" s="136"/>
      <c r="X49" s="135"/>
      <c r="Y49" s="135"/>
      <c r="Z49" s="135"/>
      <c r="AA49" s="135"/>
      <c r="AB49" s="136"/>
      <c r="AC49" s="136"/>
      <c r="AD49" s="136"/>
      <c r="AE49" s="136"/>
      <c r="AF49" s="135"/>
      <c r="AG49" s="135"/>
      <c r="AH49" s="135"/>
      <c r="AI49" s="135"/>
      <c r="AJ49" s="136"/>
      <c r="AK49" s="136"/>
      <c r="AL49" s="136"/>
      <c r="AM49" s="136"/>
      <c r="AN49" s="135"/>
      <c r="AO49" s="135"/>
      <c r="AP49" s="135"/>
      <c r="AQ49" s="135"/>
      <c r="AR49" s="136"/>
      <c r="AS49" s="136"/>
      <c r="AT49" s="136"/>
      <c r="AU49" s="135"/>
      <c r="AV49" s="135"/>
      <c r="AW49" s="135"/>
      <c r="AX49" s="135"/>
      <c r="AY49" s="135" t="s">
        <v>50</v>
      </c>
      <c r="AZ49" s="136"/>
      <c r="BA49" s="136"/>
      <c r="BB49" s="136"/>
      <c r="BC49" s="135"/>
      <c r="BD49" s="135"/>
      <c r="BE49" s="135"/>
      <c r="BF49" s="135"/>
      <c r="BG49" s="135"/>
      <c r="BH49" s="136"/>
      <c r="BI49" s="136"/>
      <c r="BJ49" s="136"/>
      <c r="BK49" s="135"/>
      <c r="BL49" s="50"/>
    </row>
    <row r="50" spans="2:64" s="51" customFormat="1" ht="53.25" customHeight="1">
      <c r="B50" s="50"/>
      <c r="C50" s="133"/>
      <c r="D50" s="1435"/>
      <c r="E50" s="1436"/>
      <c r="F50" s="1437"/>
      <c r="G50" s="1275"/>
      <c r="H50" s="1276"/>
      <c r="I50" s="1272"/>
      <c r="J50" s="1248"/>
      <c r="K50" s="1248"/>
      <c r="L50" s="1248"/>
      <c r="M50" s="1248"/>
      <c r="N50" s="1248"/>
      <c r="O50" s="1249"/>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0"/>
    </row>
    <row r="51" spans="2:64" s="51" customFormat="1" ht="34.5" customHeight="1">
      <c r="B51" s="50"/>
      <c r="C51" s="133"/>
      <c r="D51" s="1427" t="s">
        <v>25</v>
      </c>
      <c r="E51" s="1428"/>
      <c r="F51" s="1429"/>
      <c r="G51" s="1427" t="s">
        <v>26</v>
      </c>
      <c r="H51" s="1429"/>
      <c r="I51" s="1280" t="s">
        <v>27</v>
      </c>
      <c r="J51" s="1280" t="s">
        <v>902</v>
      </c>
      <c r="K51" s="1280" t="s">
        <v>29</v>
      </c>
      <c r="L51" s="1280"/>
      <c r="M51" s="1280" t="s">
        <v>30</v>
      </c>
      <c r="N51" s="1280"/>
      <c r="O51" s="1463" t="s">
        <v>1062</v>
      </c>
      <c r="P51" s="1463" t="s">
        <v>912</v>
      </c>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463"/>
      <c r="AM51" s="1463"/>
      <c r="AN51" s="1463"/>
      <c r="AO51" s="1463"/>
      <c r="AP51" s="1463"/>
      <c r="AQ51" s="1463"/>
      <c r="AR51" s="1463"/>
      <c r="AS51" s="1463"/>
      <c r="AT51" s="1463"/>
      <c r="AU51" s="1463"/>
      <c r="AV51" s="1463"/>
      <c r="AW51" s="1463"/>
      <c r="AX51" s="1463"/>
      <c r="AY51" s="1463"/>
      <c r="AZ51" s="1463"/>
      <c r="BA51" s="1463"/>
      <c r="BB51" s="1463"/>
      <c r="BC51" s="1463"/>
      <c r="BD51" s="1463"/>
      <c r="BE51" s="1463"/>
      <c r="BF51" s="1463"/>
      <c r="BG51" s="1463"/>
      <c r="BH51" s="1463"/>
      <c r="BI51" s="1463"/>
      <c r="BJ51" s="1463"/>
      <c r="BK51" s="1463"/>
      <c r="BL51" s="50"/>
    </row>
    <row r="52" spans="2:64" s="51" customFormat="1" ht="34.5" customHeight="1">
      <c r="B52" s="50"/>
      <c r="C52" s="133"/>
      <c r="D52" s="1430"/>
      <c r="E52" s="1431"/>
      <c r="F52" s="1432"/>
      <c r="G52" s="1430"/>
      <c r="H52" s="1432"/>
      <c r="I52" s="1280"/>
      <c r="J52" s="1280"/>
      <c r="K52" s="249" t="s">
        <v>45</v>
      </c>
      <c r="L52" s="249" t="s">
        <v>46</v>
      </c>
      <c r="M52" s="1280"/>
      <c r="N52" s="1280"/>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1463"/>
      <c r="AM52" s="1463"/>
      <c r="AN52" s="1463"/>
      <c r="AO52" s="1463"/>
      <c r="AP52" s="1463"/>
      <c r="AQ52" s="1463"/>
      <c r="AR52" s="1463"/>
      <c r="AS52" s="1463"/>
      <c r="AT52" s="1463"/>
      <c r="AU52" s="1463"/>
      <c r="AV52" s="1463"/>
      <c r="AW52" s="1463"/>
      <c r="AX52" s="1463"/>
      <c r="AY52" s="1463"/>
      <c r="AZ52" s="1463"/>
      <c r="BA52" s="1463"/>
      <c r="BB52" s="1463"/>
      <c r="BC52" s="1463"/>
      <c r="BD52" s="1463"/>
      <c r="BE52" s="1463"/>
      <c r="BF52" s="1463"/>
      <c r="BG52" s="1463"/>
      <c r="BH52" s="1463"/>
      <c r="BI52" s="1463"/>
      <c r="BJ52" s="1463"/>
      <c r="BK52" s="1463"/>
      <c r="BL52" s="50"/>
    </row>
    <row r="53" spans="2:64" s="51" customFormat="1" ht="50.25" customHeight="1">
      <c r="B53" s="50"/>
      <c r="C53" s="133"/>
      <c r="D53" s="1285" t="s">
        <v>930</v>
      </c>
      <c r="E53" s="1433"/>
      <c r="F53" s="1434"/>
      <c r="G53" s="1273" t="s">
        <v>931</v>
      </c>
      <c r="H53" s="1274"/>
      <c r="I53" s="1271" t="s">
        <v>48</v>
      </c>
      <c r="J53" s="1248" t="s">
        <v>908</v>
      </c>
      <c r="K53" s="1247">
        <v>45474</v>
      </c>
      <c r="L53" s="1247">
        <v>45657</v>
      </c>
      <c r="M53" s="1248" t="str">
        <f t="shared" ref="M53" ca="1" si="10">IF(K53&gt;TODAY(),"SIN INICIAR",IF(O53=1,"TERMINADO",IF(K53&gt;0,"EN CURSO","")))</f>
        <v>EN CURSO</v>
      </c>
      <c r="N53" s="1248"/>
      <c r="O53" s="1325">
        <f t="shared" ref="O53" si="11">IFERROR(COUNTIF(P54:BK54,"E")/COUNTIF(P53:BK53,"P"),0)</f>
        <v>0</v>
      </c>
      <c r="P53" s="135"/>
      <c r="Q53" s="135"/>
      <c r="R53" s="135"/>
      <c r="S53" s="135"/>
      <c r="T53" s="136"/>
      <c r="U53" s="136"/>
      <c r="V53" s="136"/>
      <c r="W53" s="136"/>
      <c r="X53" s="135"/>
      <c r="Y53" s="135"/>
      <c r="Z53" s="135"/>
      <c r="AA53" s="135"/>
      <c r="AB53" s="136"/>
      <c r="AC53" s="136"/>
      <c r="AD53" s="136"/>
      <c r="AE53" s="136"/>
      <c r="AF53" s="135"/>
      <c r="AG53" s="135"/>
      <c r="AH53" s="135"/>
      <c r="AI53" s="135"/>
      <c r="AJ53" s="136"/>
      <c r="AK53" s="136"/>
      <c r="AL53" s="136"/>
      <c r="AM53" s="136"/>
      <c r="AN53" s="135"/>
      <c r="AO53" s="135"/>
      <c r="AP53" s="135" t="s">
        <v>50</v>
      </c>
      <c r="AQ53" s="135"/>
      <c r="AR53" s="136"/>
      <c r="AS53" s="136"/>
      <c r="AT53" s="136"/>
      <c r="AU53" s="135" t="s">
        <v>50</v>
      </c>
      <c r="AV53" s="135"/>
      <c r="AW53" s="135"/>
      <c r="AX53" s="135"/>
      <c r="AY53" s="135" t="s">
        <v>50</v>
      </c>
      <c r="AZ53" s="136"/>
      <c r="BA53" s="136"/>
      <c r="BB53" s="136"/>
      <c r="BC53" s="135" t="s">
        <v>50</v>
      </c>
      <c r="BD53" s="135"/>
      <c r="BE53" s="135"/>
      <c r="BF53" s="135"/>
      <c r="BG53" s="135" t="s">
        <v>50</v>
      </c>
      <c r="BH53" s="136"/>
      <c r="BI53" s="136"/>
      <c r="BJ53" s="136"/>
      <c r="BK53" s="135" t="s">
        <v>50</v>
      </c>
      <c r="BL53" s="50"/>
    </row>
    <row r="54" spans="2:64" s="51" customFormat="1" ht="50.25" customHeight="1">
      <c r="B54" s="50"/>
      <c r="C54" s="133"/>
      <c r="D54" s="1435"/>
      <c r="E54" s="1436"/>
      <c r="F54" s="1437"/>
      <c r="G54" s="1275"/>
      <c r="H54" s="1276"/>
      <c r="I54" s="1272"/>
      <c r="J54" s="1248"/>
      <c r="K54" s="1248"/>
      <c r="L54" s="1248"/>
      <c r="M54" s="1248"/>
      <c r="N54" s="1248"/>
      <c r="O54" s="1444"/>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0"/>
    </row>
    <row r="55" spans="2:64" s="51" customFormat="1" ht="50.25" customHeight="1">
      <c r="B55" s="50"/>
      <c r="C55" s="133"/>
      <c r="D55" s="1285" t="s">
        <v>932</v>
      </c>
      <c r="E55" s="1433"/>
      <c r="F55" s="1434"/>
      <c r="G55" s="1273" t="s">
        <v>931</v>
      </c>
      <c r="H55" s="1274"/>
      <c r="I55" s="1271" t="s">
        <v>48</v>
      </c>
      <c r="J55" s="1248" t="s">
        <v>908</v>
      </c>
      <c r="K55" s="1247">
        <v>45474</v>
      </c>
      <c r="L55" s="1247">
        <v>45657</v>
      </c>
      <c r="M55" s="1248" t="str">
        <f t="shared" ref="M55" ca="1" si="12">IF(K55&gt;TODAY(),"SIN INICIAR",IF(O55=1,"TERMINADO",IF(K55&gt;0,"EN CURSO","")))</f>
        <v>EN CURSO</v>
      </c>
      <c r="N55" s="1248"/>
      <c r="O55" s="1325">
        <f t="shared" ref="O55" si="13">IFERROR(COUNTIF(P56:BK56,"E")/COUNTIF(P55:BK55,"P"),0)</f>
        <v>0</v>
      </c>
      <c r="P55" s="135"/>
      <c r="Q55" s="135"/>
      <c r="R55" s="135"/>
      <c r="S55" s="135"/>
      <c r="T55" s="136"/>
      <c r="U55" s="136"/>
      <c r="V55" s="136"/>
      <c r="W55" s="136"/>
      <c r="X55" s="135"/>
      <c r="Y55" s="135"/>
      <c r="Z55" s="135"/>
      <c r="AA55" s="135"/>
      <c r="AB55" s="136"/>
      <c r="AC55" s="136"/>
      <c r="AD55" s="136"/>
      <c r="AE55" s="136"/>
      <c r="AF55" s="135"/>
      <c r="AG55" s="135"/>
      <c r="AH55" s="135"/>
      <c r="AI55" s="135"/>
      <c r="AJ55" s="136"/>
      <c r="AK55" s="136"/>
      <c r="AL55" s="136"/>
      <c r="AM55" s="136"/>
      <c r="AN55" s="135"/>
      <c r="AO55" s="135"/>
      <c r="AP55" s="135" t="s">
        <v>50</v>
      </c>
      <c r="AQ55" s="135"/>
      <c r="AR55" s="136"/>
      <c r="AS55" s="136"/>
      <c r="AT55" s="136"/>
      <c r="AU55" s="135" t="s">
        <v>50</v>
      </c>
      <c r="AV55" s="135"/>
      <c r="AW55" s="135"/>
      <c r="AX55" s="135"/>
      <c r="AY55" s="135" t="s">
        <v>50</v>
      </c>
      <c r="AZ55" s="136"/>
      <c r="BA55" s="136"/>
      <c r="BB55" s="136"/>
      <c r="BC55" s="135" t="s">
        <v>50</v>
      </c>
      <c r="BD55" s="135"/>
      <c r="BE55" s="135"/>
      <c r="BF55" s="135"/>
      <c r="BG55" s="135" t="s">
        <v>50</v>
      </c>
      <c r="BH55" s="136"/>
      <c r="BI55" s="136"/>
      <c r="BJ55" s="136"/>
      <c r="BK55" s="135" t="s">
        <v>50</v>
      </c>
      <c r="BL55" s="50"/>
    </row>
    <row r="56" spans="2:64" s="51" customFormat="1" ht="50.25" customHeight="1">
      <c r="B56" s="50"/>
      <c r="C56" s="133"/>
      <c r="D56" s="1435"/>
      <c r="E56" s="1436"/>
      <c r="F56" s="1437"/>
      <c r="G56" s="1275"/>
      <c r="H56" s="1276"/>
      <c r="I56" s="1272"/>
      <c r="J56" s="1248"/>
      <c r="K56" s="1248"/>
      <c r="L56" s="1248"/>
      <c r="M56" s="1248"/>
      <c r="N56" s="1248"/>
      <c r="O56" s="1444"/>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0"/>
    </row>
    <row r="57" spans="2:64" s="51" customFormat="1" ht="50.25" customHeight="1">
      <c r="B57" s="50"/>
      <c r="C57" s="133"/>
      <c r="D57" s="1285" t="s">
        <v>933</v>
      </c>
      <c r="E57" s="1433"/>
      <c r="F57" s="1434"/>
      <c r="G57" s="1273" t="s">
        <v>931</v>
      </c>
      <c r="H57" s="1274"/>
      <c r="I57" s="1271" t="s">
        <v>48</v>
      </c>
      <c r="J57" s="1248" t="s">
        <v>908</v>
      </c>
      <c r="K57" s="1247">
        <v>45474</v>
      </c>
      <c r="L57" s="1247">
        <v>45657</v>
      </c>
      <c r="M57" s="1248" t="str">
        <f ca="1">IF(K57&gt;TODAY(),"SIN INICIAR",IF(O57=1,"TERMINADO",IF(K57&gt;0,"EN CURSO","")))</f>
        <v>EN CURSO</v>
      </c>
      <c r="N57" s="1248"/>
      <c r="O57" s="1325">
        <f>IFERROR(COUNTIF(P58:BK58,"E")/COUNTIF(P57:BK57,"P"),0)</f>
        <v>0</v>
      </c>
      <c r="P57" s="137"/>
      <c r="Q57" s="137"/>
      <c r="R57" s="137"/>
      <c r="S57" s="137"/>
      <c r="T57" s="138"/>
      <c r="U57" s="138"/>
      <c r="V57" s="138"/>
      <c r="W57" s="138"/>
      <c r="X57" s="137"/>
      <c r="Y57" s="137"/>
      <c r="Z57" s="137"/>
      <c r="AA57" s="137"/>
      <c r="AB57" s="138"/>
      <c r="AC57" s="138"/>
      <c r="AD57" s="138"/>
      <c r="AE57" s="138"/>
      <c r="AF57" s="137"/>
      <c r="AG57" s="137"/>
      <c r="AH57" s="137"/>
      <c r="AI57" s="137"/>
      <c r="AJ57" s="138"/>
      <c r="AK57" s="138"/>
      <c r="AL57" s="138"/>
      <c r="AM57" s="138"/>
      <c r="AN57" s="138"/>
      <c r="AO57" s="138"/>
      <c r="AP57" s="135" t="s">
        <v>50</v>
      </c>
      <c r="AQ57" s="137"/>
      <c r="AR57" s="138"/>
      <c r="AS57" s="138"/>
      <c r="AT57" s="138"/>
      <c r="AU57" s="135" t="s">
        <v>50</v>
      </c>
      <c r="AV57" s="137"/>
      <c r="AW57" s="137"/>
      <c r="AX57" s="137"/>
      <c r="AY57" s="135" t="s">
        <v>50</v>
      </c>
      <c r="AZ57" s="138"/>
      <c r="BA57" s="138"/>
      <c r="BB57" s="138"/>
      <c r="BC57" s="135" t="s">
        <v>50</v>
      </c>
      <c r="BD57" s="137"/>
      <c r="BE57" s="137"/>
      <c r="BF57" s="137"/>
      <c r="BG57" s="135" t="s">
        <v>50</v>
      </c>
      <c r="BH57" s="138"/>
      <c r="BI57" s="138"/>
      <c r="BJ57" s="138"/>
      <c r="BK57" s="135" t="s">
        <v>50</v>
      </c>
      <c r="BL57" s="50"/>
    </row>
    <row r="58" spans="2:64" s="51" customFormat="1" ht="50.25" customHeight="1">
      <c r="B58" s="50"/>
      <c r="C58" s="133"/>
      <c r="D58" s="1435"/>
      <c r="E58" s="1436"/>
      <c r="F58" s="1437"/>
      <c r="G58" s="1275"/>
      <c r="H58" s="1276"/>
      <c r="I58" s="1272"/>
      <c r="J58" s="1248"/>
      <c r="K58" s="1248"/>
      <c r="L58" s="1248"/>
      <c r="M58" s="1248"/>
      <c r="N58" s="1248"/>
      <c r="O58" s="1444"/>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50"/>
    </row>
    <row r="59" spans="2:64" s="51" customFormat="1" ht="25.5" customHeight="1">
      <c r="B59" s="50"/>
      <c r="C59" s="133"/>
      <c r="D59" s="1427" t="s">
        <v>25</v>
      </c>
      <c r="E59" s="1428"/>
      <c r="F59" s="1429"/>
      <c r="G59" s="1427" t="s">
        <v>26</v>
      </c>
      <c r="H59" s="1429"/>
      <c r="I59" s="1280" t="s">
        <v>27</v>
      </c>
      <c r="J59" s="1280" t="s">
        <v>902</v>
      </c>
      <c r="K59" s="1280" t="s">
        <v>29</v>
      </c>
      <c r="L59" s="1280"/>
      <c r="M59" s="1280" t="s">
        <v>30</v>
      </c>
      <c r="N59" s="1280"/>
      <c r="O59" s="1463" t="s">
        <v>935</v>
      </c>
      <c r="P59" s="1463" t="s">
        <v>912</v>
      </c>
      <c r="Q59" s="1463"/>
      <c r="R59" s="1463"/>
      <c r="S59" s="1463"/>
      <c r="T59" s="1463"/>
      <c r="U59" s="1463"/>
      <c r="V59" s="1463"/>
      <c r="W59" s="1463"/>
      <c r="X59" s="1463"/>
      <c r="Y59" s="1463"/>
      <c r="Z59" s="1463"/>
      <c r="AA59" s="1463"/>
      <c r="AB59" s="1463"/>
      <c r="AC59" s="1463"/>
      <c r="AD59" s="1463"/>
      <c r="AE59" s="1463"/>
      <c r="AF59" s="1463"/>
      <c r="AG59" s="1463"/>
      <c r="AH59" s="1463"/>
      <c r="AI59" s="1463"/>
      <c r="AJ59" s="1463"/>
      <c r="AK59" s="1463"/>
      <c r="AL59" s="1463"/>
      <c r="AM59" s="1463"/>
      <c r="AN59" s="1463"/>
      <c r="AO59" s="1463"/>
      <c r="AP59" s="1463"/>
      <c r="AQ59" s="1463"/>
      <c r="AR59" s="1463"/>
      <c r="AS59" s="1463"/>
      <c r="AT59" s="1463"/>
      <c r="AU59" s="1463"/>
      <c r="AV59" s="1463"/>
      <c r="AW59" s="1463"/>
      <c r="AX59" s="1463"/>
      <c r="AY59" s="1463"/>
      <c r="AZ59" s="1463"/>
      <c r="BA59" s="1463"/>
      <c r="BB59" s="1463"/>
      <c r="BC59" s="1463"/>
      <c r="BD59" s="1463"/>
      <c r="BE59" s="1463"/>
      <c r="BF59" s="1463"/>
      <c r="BG59" s="1463"/>
      <c r="BH59" s="1463"/>
      <c r="BI59" s="1463"/>
      <c r="BJ59" s="1463"/>
      <c r="BK59" s="1463"/>
      <c r="BL59" s="50"/>
    </row>
    <row r="60" spans="2:64" s="51" customFormat="1" ht="24" customHeight="1">
      <c r="B60" s="50"/>
      <c r="C60" s="133"/>
      <c r="D60" s="1430"/>
      <c r="E60" s="1431"/>
      <c r="F60" s="1432"/>
      <c r="G60" s="1430"/>
      <c r="H60" s="1432"/>
      <c r="I60" s="1280"/>
      <c r="J60" s="1280"/>
      <c r="K60" s="249" t="s">
        <v>45</v>
      </c>
      <c r="L60" s="249" t="s">
        <v>46</v>
      </c>
      <c r="M60" s="1280"/>
      <c r="N60" s="1280"/>
      <c r="O60" s="1463"/>
      <c r="P60" s="1463"/>
      <c r="Q60" s="1463"/>
      <c r="R60" s="1463"/>
      <c r="S60" s="1463"/>
      <c r="T60" s="1463"/>
      <c r="U60" s="1463"/>
      <c r="V60" s="1463"/>
      <c r="W60" s="1463"/>
      <c r="X60" s="1463"/>
      <c r="Y60" s="1463"/>
      <c r="Z60" s="1463"/>
      <c r="AA60" s="1463"/>
      <c r="AB60" s="1463"/>
      <c r="AC60" s="1463"/>
      <c r="AD60" s="1463"/>
      <c r="AE60" s="1463"/>
      <c r="AF60" s="1463"/>
      <c r="AG60" s="1463"/>
      <c r="AH60" s="1463"/>
      <c r="AI60" s="1463"/>
      <c r="AJ60" s="1463"/>
      <c r="AK60" s="1463"/>
      <c r="AL60" s="1463"/>
      <c r="AM60" s="1463"/>
      <c r="AN60" s="1463"/>
      <c r="AO60" s="1463"/>
      <c r="AP60" s="1463"/>
      <c r="AQ60" s="1463"/>
      <c r="AR60" s="1463"/>
      <c r="AS60" s="1463"/>
      <c r="AT60" s="1463"/>
      <c r="AU60" s="1463"/>
      <c r="AV60" s="1463"/>
      <c r="AW60" s="1463"/>
      <c r="AX60" s="1463"/>
      <c r="AY60" s="1463"/>
      <c r="AZ60" s="1463"/>
      <c r="BA60" s="1463"/>
      <c r="BB60" s="1463"/>
      <c r="BC60" s="1463"/>
      <c r="BD60" s="1463"/>
      <c r="BE60" s="1463"/>
      <c r="BF60" s="1463"/>
      <c r="BG60" s="1463"/>
      <c r="BH60" s="1463"/>
      <c r="BI60" s="1463"/>
      <c r="BJ60" s="1463"/>
      <c r="BK60" s="1463"/>
      <c r="BL60" s="50"/>
    </row>
    <row r="61" spans="2:64" s="51" customFormat="1" ht="33" customHeight="1">
      <c r="B61" s="50"/>
      <c r="C61" s="133"/>
      <c r="D61" s="1285" t="s">
        <v>930</v>
      </c>
      <c r="E61" s="1433"/>
      <c r="F61" s="1434"/>
      <c r="G61" s="1273" t="s">
        <v>936</v>
      </c>
      <c r="H61" s="1274"/>
      <c r="I61" s="1271" t="s">
        <v>54</v>
      </c>
      <c r="J61" s="1248" t="s">
        <v>908</v>
      </c>
      <c r="K61" s="1247">
        <v>45627</v>
      </c>
      <c r="L61" s="1247">
        <v>45657</v>
      </c>
      <c r="M61" s="1248" t="str">
        <f t="shared" ref="M61" ca="1" si="14">IF(K61&gt;TODAY(),"SIN INICIAR",IF(O61=1,"TERMINADO",IF(K61&gt;0,"EN CURSO","")))</f>
        <v>SIN INICIAR</v>
      </c>
      <c r="N61" s="1248"/>
      <c r="O61" s="1249">
        <f t="shared" ref="O61:O63" si="15">IFERROR(COUNTIF(P62:BK62,"E")/COUNTIF(P61:BK61,"P"),0)</f>
        <v>0</v>
      </c>
      <c r="P61" s="135"/>
      <c r="Q61" s="135"/>
      <c r="R61" s="135"/>
      <c r="S61" s="135"/>
      <c r="T61" s="136"/>
      <c r="U61" s="136"/>
      <c r="V61" s="136"/>
      <c r="W61" s="136"/>
      <c r="X61" s="135"/>
      <c r="Y61" s="135"/>
      <c r="Z61" s="135"/>
      <c r="AA61" s="135"/>
      <c r="AB61" s="136"/>
      <c r="AC61" s="136"/>
      <c r="AD61" s="136"/>
      <c r="AE61" s="136"/>
      <c r="AF61" s="135"/>
      <c r="AG61" s="135"/>
      <c r="AH61" s="135"/>
      <c r="AI61" s="135"/>
      <c r="AJ61" s="136"/>
      <c r="AK61" s="136"/>
      <c r="AL61" s="136"/>
      <c r="AM61" s="136"/>
      <c r="AN61" s="135"/>
      <c r="AO61" s="135"/>
      <c r="AP61" s="135"/>
      <c r="AQ61" s="135"/>
      <c r="AR61" s="136"/>
      <c r="AS61" s="136"/>
      <c r="AT61" s="136"/>
      <c r="AU61" s="136"/>
      <c r="AV61" s="135"/>
      <c r="AW61" s="135"/>
      <c r="AX61" s="135"/>
      <c r="AY61" s="135"/>
      <c r="AZ61" s="136"/>
      <c r="BA61" s="136"/>
      <c r="BB61" s="136"/>
      <c r="BC61" s="136"/>
      <c r="BD61" s="135"/>
      <c r="BE61" s="135"/>
      <c r="BF61" s="135"/>
      <c r="BG61" s="135"/>
      <c r="BH61" s="136"/>
      <c r="BI61" s="136"/>
      <c r="BJ61" s="136"/>
      <c r="BK61" s="136" t="s">
        <v>50</v>
      </c>
      <c r="BL61" s="50"/>
    </row>
    <row r="62" spans="2:64" s="51" customFormat="1" ht="33" customHeight="1">
      <c r="B62" s="50"/>
      <c r="C62" s="133"/>
      <c r="D62" s="1435"/>
      <c r="E62" s="1436"/>
      <c r="F62" s="1437"/>
      <c r="G62" s="1275"/>
      <c r="H62" s="1276"/>
      <c r="I62" s="1272"/>
      <c r="J62" s="1248"/>
      <c r="K62" s="1248"/>
      <c r="L62" s="1248"/>
      <c r="M62" s="1248"/>
      <c r="N62" s="1248"/>
      <c r="O62" s="1249"/>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0"/>
    </row>
    <row r="63" spans="2:64" s="51" customFormat="1" ht="33" customHeight="1">
      <c r="B63" s="50"/>
      <c r="C63" s="133"/>
      <c r="D63" s="1285" t="s">
        <v>932</v>
      </c>
      <c r="E63" s="1433"/>
      <c r="F63" s="1434"/>
      <c r="G63" s="1273" t="s">
        <v>936</v>
      </c>
      <c r="H63" s="1274"/>
      <c r="I63" s="1271" t="s">
        <v>54</v>
      </c>
      <c r="J63" s="1248" t="s">
        <v>908</v>
      </c>
      <c r="K63" s="1247">
        <v>45627</v>
      </c>
      <c r="L63" s="1247">
        <v>45657</v>
      </c>
      <c r="M63" s="1248" t="str">
        <f t="shared" ref="M63" ca="1" si="16">IF(K63&gt;TODAY(),"SIN INICIAR",IF(O63=1,"TERMINADO",IF(K63&gt;0,"EN CURSO","")))</f>
        <v>SIN INICIAR</v>
      </c>
      <c r="N63" s="1248"/>
      <c r="O63" s="1249">
        <f t="shared" si="15"/>
        <v>0</v>
      </c>
      <c r="P63" s="135"/>
      <c r="Q63" s="135"/>
      <c r="R63" s="135"/>
      <c r="S63" s="135"/>
      <c r="T63" s="136"/>
      <c r="U63" s="136"/>
      <c r="V63" s="136"/>
      <c r="W63" s="136"/>
      <c r="X63" s="135"/>
      <c r="Y63" s="135"/>
      <c r="Z63" s="135"/>
      <c r="AA63" s="135"/>
      <c r="AB63" s="136"/>
      <c r="AC63" s="136"/>
      <c r="AD63" s="136"/>
      <c r="AE63" s="136"/>
      <c r="AF63" s="135"/>
      <c r="AG63" s="135"/>
      <c r="AH63" s="135"/>
      <c r="AI63" s="135"/>
      <c r="AJ63" s="136"/>
      <c r="AK63" s="136"/>
      <c r="AL63" s="136"/>
      <c r="AM63" s="136"/>
      <c r="AN63" s="135"/>
      <c r="AO63" s="135"/>
      <c r="AP63" s="135"/>
      <c r="AQ63" s="135"/>
      <c r="AR63" s="136"/>
      <c r="AS63" s="136"/>
      <c r="AT63" s="136"/>
      <c r="AU63" s="136"/>
      <c r="AV63" s="135"/>
      <c r="AW63" s="135"/>
      <c r="AX63" s="135"/>
      <c r="AY63" s="135"/>
      <c r="AZ63" s="136"/>
      <c r="BA63" s="136"/>
      <c r="BB63" s="136"/>
      <c r="BC63" s="136"/>
      <c r="BD63" s="135"/>
      <c r="BE63" s="135"/>
      <c r="BF63" s="135"/>
      <c r="BG63" s="135"/>
      <c r="BH63" s="136"/>
      <c r="BI63" s="136"/>
      <c r="BJ63" s="136"/>
      <c r="BK63" s="136" t="s">
        <v>50</v>
      </c>
      <c r="BL63" s="50"/>
    </row>
    <row r="64" spans="2:64" s="51" customFormat="1" ht="33" customHeight="1">
      <c r="B64" s="50"/>
      <c r="C64" s="133"/>
      <c r="D64" s="1435"/>
      <c r="E64" s="1436"/>
      <c r="F64" s="1437"/>
      <c r="G64" s="1275"/>
      <c r="H64" s="1276"/>
      <c r="I64" s="1272"/>
      <c r="J64" s="1248"/>
      <c r="K64" s="1248"/>
      <c r="L64" s="1248"/>
      <c r="M64" s="1271"/>
      <c r="N64" s="1271"/>
      <c r="O64" s="1249"/>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0"/>
    </row>
    <row r="65" spans="1:92" s="58" customFormat="1" ht="37.5" customHeight="1">
      <c r="B65" s="57"/>
      <c r="C65" s="141"/>
      <c r="D65" s="1482"/>
      <c r="E65" s="59"/>
      <c r="F65" s="1703" t="s">
        <v>68</v>
      </c>
      <c r="G65" s="1704"/>
      <c r="H65" s="1704"/>
      <c r="I65" s="1704"/>
      <c r="J65" s="1704"/>
      <c r="K65" s="1704"/>
      <c r="L65" s="1704"/>
      <c r="M65" s="1704"/>
      <c r="N65" s="1704"/>
      <c r="O65" s="1705"/>
      <c r="P65" s="1490" t="s">
        <v>33</v>
      </c>
      <c r="Q65" s="1480"/>
      <c r="R65" s="1480"/>
      <c r="S65" s="1480"/>
      <c r="T65" s="1481" t="s">
        <v>34</v>
      </c>
      <c r="U65" s="1481"/>
      <c r="V65" s="1481"/>
      <c r="W65" s="1481"/>
      <c r="X65" s="1480" t="s">
        <v>35</v>
      </c>
      <c r="Y65" s="1480"/>
      <c r="Z65" s="1480"/>
      <c r="AA65" s="1480"/>
      <c r="AB65" s="1481" t="s">
        <v>36</v>
      </c>
      <c r="AC65" s="1481"/>
      <c r="AD65" s="1481"/>
      <c r="AE65" s="1481"/>
      <c r="AF65" s="1480" t="s">
        <v>37</v>
      </c>
      <c r="AG65" s="1480"/>
      <c r="AH65" s="1480"/>
      <c r="AI65" s="1480"/>
      <c r="AJ65" s="1481" t="s">
        <v>38</v>
      </c>
      <c r="AK65" s="1481"/>
      <c r="AL65" s="1481"/>
      <c r="AM65" s="1481"/>
      <c r="AN65" s="1480" t="s">
        <v>39</v>
      </c>
      <c r="AO65" s="1480"/>
      <c r="AP65" s="1480"/>
      <c r="AQ65" s="1480"/>
      <c r="AR65" s="1481" t="s">
        <v>40</v>
      </c>
      <c r="AS65" s="1481"/>
      <c r="AT65" s="1481"/>
      <c r="AU65" s="1481"/>
      <c r="AV65" s="1480" t="s">
        <v>41</v>
      </c>
      <c r="AW65" s="1480"/>
      <c r="AX65" s="1480"/>
      <c r="AY65" s="1480"/>
      <c r="AZ65" s="1481" t="s">
        <v>42</v>
      </c>
      <c r="BA65" s="1481"/>
      <c r="BB65" s="1481"/>
      <c r="BC65" s="1481"/>
      <c r="BD65" s="1480" t="s">
        <v>43</v>
      </c>
      <c r="BE65" s="1480"/>
      <c r="BF65" s="1480"/>
      <c r="BG65" s="1480"/>
      <c r="BH65" s="1481" t="s">
        <v>44</v>
      </c>
      <c r="BI65" s="1481"/>
      <c r="BJ65" s="1481"/>
      <c r="BK65" s="1481"/>
      <c r="BL65" s="57"/>
    </row>
    <row r="66" spans="1:92" ht="24" customHeight="1">
      <c r="C66" s="115"/>
      <c r="D66" s="1482"/>
      <c r="E66" s="59"/>
      <c r="F66" s="1703" t="s">
        <v>69</v>
      </c>
      <c r="G66" s="1704"/>
      <c r="H66" s="1704"/>
      <c r="I66" s="1704"/>
      <c r="J66" s="1704"/>
      <c r="K66" s="1704"/>
      <c r="L66" s="1704"/>
      <c r="M66" s="1704"/>
      <c r="N66" s="1704"/>
      <c r="O66" s="1705"/>
      <c r="P66" s="1488">
        <f>COUNTIF($P$37:$S$64,"P")</f>
        <v>1</v>
      </c>
      <c r="Q66" s="1440"/>
      <c r="R66" s="1440"/>
      <c r="S66" s="1440"/>
      <c r="T66" s="1440">
        <f>COUNTIF($T$37:$W$64,"P")</f>
        <v>1</v>
      </c>
      <c r="U66" s="1440"/>
      <c r="V66" s="1440"/>
      <c r="W66" s="1440"/>
      <c r="X66" s="1440">
        <f>COUNTIF($X$37:$AA$64,"P")</f>
        <v>2</v>
      </c>
      <c r="Y66" s="1440"/>
      <c r="Z66" s="1440"/>
      <c r="AA66" s="1440"/>
      <c r="AB66" s="1440">
        <f>COUNTIF($AB$37:$AE$64,"P")</f>
        <v>1</v>
      </c>
      <c r="AC66" s="1440"/>
      <c r="AD66" s="1440"/>
      <c r="AE66" s="1440"/>
      <c r="AF66" s="1440">
        <f>COUNTIF($AF$37:$AI$64,"P")</f>
        <v>2</v>
      </c>
      <c r="AG66" s="1440"/>
      <c r="AH66" s="1440"/>
      <c r="AI66" s="1440"/>
      <c r="AJ66" s="1440">
        <f>COUNTIF($AJ$37:$AM$64,"P")</f>
        <v>1</v>
      </c>
      <c r="AK66" s="1440"/>
      <c r="AL66" s="1440"/>
      <c r="AM66" s="1440"/>
      <c r="AN66" s="1440">
        <f>COUNTIF($AN$37:$AQ$64,"P")</f>
        <v>4</v>
      </c>
      <c r="AO66" s="1440"/>
      <c r="AP66" s="1440"/>
      <c r="AQ66" s="1440"/>
      <c r="AR66" s="1440">
        <f>COUNTIF($AR$37:$AU$64,"P")</f>
        <v>4</v>
      </c>
      <c r="AS66" s="1440"/>
      <c r="AT66" s="1440"/>
      <c r="AU66" s="1440"/>
      <c r="AV66" s="1440">
        <f>COUNTIF($AV$37:$AY$64,"P")</f>
        <v>7</v>
      </c>
      <c r="AW66" s="1440"/>
      <c r="AX66" s="1440"/>
      <c r="AY66" s="1440"/>
      <c r="AZ66" s="1440">
        <f>COUNTIF($AZ$37:$BC$64,"P")</f>
        <v>4</v>
      </c>
      <c r="BA66" s="1440"/>
      <c r="BB66" s="1440"/>
      <c r="BC66" s="1440"/>
      <c r="BD66" s="1440">
        <f>COUNTIF($BD$37:$BG$64,"P")</f>
        <v>4</v>
      </c>
      <c r="BE66" s="1440"/>
      <c r="BF66" s="1440"/>
      <c r="BG66" s="1440"/>
      <c r="BH66" s="1440">
        <f>COUNTIF($BH$37:$BK$64,"P")</f>
        <v>6</v>
      </c>
      <c r="BI66" s="1440"/>
      <c r="BJ66" s="1440"/>
      <c r="BK66" s="1487"/>
    </row>
    <row r="67" spans="1:92" ht="24" customHeight="1">
      <c r="C67" s="115"/>
      <c r="D67" s="1482"/>
      <c r="E67" s="59"/>
      <c r="F67" s="1703" t="s">
        <v>70</v>
      </c>
      <c r="G67" s="1704"/>
      <c r="H67" s="1704"/>
      <c r="I67" s="1704"/>
      <c r="J67" s="1704"/>
      <c r="K67" s="1704"/>
      <c r="L67" s="1704"/>
      <c r="M67" s="1704"/>
      <c r="N67" s="1704"/>
      <c r="O67" s="1705"/>
      <c r="P67" s="1488">
        <f>COUNTIF($P$37:$S$64,"E")</f>
        <v>1</v>
      </c>
      <c r="Q67" s="1440"/>
      <c r="R67" s="1440"/>
      <c r="S67" s="1440"/>
      <c r="T67" s="1440">
        <f>COUNTIF($T$37:$W$64,"E")</f>
        <v>1</v>
      </c>
      <c r="U67" s="1440"/>
      <c r="V67" s="1440"/>
      <c r="W67" s="1440"/>
      <c r="X67" s="1440">
        <f>COUNTIF($X$37:$AA$64,"E")</f>
        <v>2</v>
      </c>
      <c r="Y67" s="1440"/>
      <c r="Z67" s="1440"/>
      <c r="AA67" s="1440"/>
      <c r="AB67" s="1440">
        <f>COUNTIF($AB$37:$AE$64,"E")</f>
        <v>1</v>
      </c>
      <c r="AC67" s="1440"/>
      <c r="AD67" s="1440"/>
      <c r="AE67" s="1440"/>
      <c r="AF67" s="1440">
        <f>COUNTIF($AF$37:$AI$64,"E")</f>
        <v>1</v>
      </c>
      <c r="AG67" s="1440"/>
      <c r="AH67" s="1440"/>
      <c r="AI67" s="1440"/>
      <c r="AJ67" s="1440">
        <f>COUNTIF($AJ$37:$AM$64,"E")</f>
        <v>0</v>
      </c>
      <c r="AK67" s="1440"/>
      <c r="AL67" s="1440"/>
      <c r="AM67" s="1440"/>
      <c r="AN67" s="1440">
        <f>COUNTIF($AN$37:$AQ$64,"E")</f>
        <v>0</v>
      </c>
      <c r="AO67" s="1440"/>
      <c r="AP67" s="1440"/>
      <c r="AQ67" s="1440"/>
      <c r="AR67" s="1440">
        <f>COUNTIF($AR$37:$AU$64,"E")</f>
        <v>0</v>
      </c>
      <c r="AS67" s="1440"/>
      <c r="AT67" s="1440"/>
      <c r="AU67" s="1440"/>
      <c r="AV67" s="1440">
        <f>COUNTIF($AV$37:$AY$64,"E")</f>
        <v>0</v>
      </c>
      <c r="AW67" s="1440"/>
      <c r="AX67" s="1440"/>
      <c r="AY67" s="1440"/>
      <c r="AZ67" s="1440">
        <f>COUNTIF($AZ$37:$BC$64,"E")</f>
        <v>0</v>
      </c>
      <c r="BA67" s="1440"/>
      <c r="BB67" s="1440"/>
      <c r="BC67" s="1440"/>
      <c r="BD67" s="1440">
        <f>COUNTIF($BD$37:$BG$64,"E")</f>
        <v>0</v>
      </c>
      <c r="BE67" s="1440"/>
      <c r="BF67" s="1440"/>
      <c r="BG67" s="1440"/>
      <c r="BH67" s="1440">
        <f>COUNTIF($BH$37:$BK$64,"E")</f>
        <v>0</v>
      </c>
      <c r="BI67" s="1440"/>
      <c r="BJ67" s="1440"/>
      <c r="BK67" s="1487"/>
    </row>
    <row r="68" spans="1:92" ht="26.25" customHeight="1">
      <c r="C68" s="115"/>
      <c r="D68" s="1482"/>
      <c r="E68" s="59"/>
      <c r="F68" s="1703" t="s">
        <v>71</v>
      </c>
      <c r="G68" s="1704"/>
      <c r="H68" s="1704"/>
      <c r="I68" s="1704"/>
      <c r="J68" s="1704"/>
      <c r="K68" s="1704"/>
      <c r="L68" s="1704"/>
      <c r="M68" s="1704"/>
      <c r="N68" s="1704"/>
      <c r="O68" s="1705"/>
      <c r="P68" s="1478">
        <f>$M$25</f>
        <v>0.95</v>
      </c>
      <c r="Q68" s="1479"/>
      <c r="R68" s="1479"/>
      <c r="S68" s="1479"/>
      <c r="T68" s="1478">
        <f t="shared" ref="T68" si="17">$M$25</f>
        <v>0.95</v>
      </c>
      <c r="U68" s="1479"/>
      <c r="V68" s="1479"/>
      <c r="W68" s="1479"/>
      <c r="X68" s="1478">
        <f t="shared" ref="X68" si="18">$M$25</f>
        <v>0.95</v>
      </c>
      <c r="Y68" s="1479"/>
      <c r="Z68" s="1479"/>
      <c r="AA68" s="1479"/>
      <c r="AB68" s="1478">
        <f t="shared" ref="AB68" si="19">$M$25</f>
        <v>0.95</v>
      </c>
      <c r="AC68" s="1479"/>
      <c r="AD68" s="1479"/>
      <c r="AE68" s="1479"/>
      <c r="AF68" s="1478">
        <f t="shared" ref="AF68" si="20">$M$25</f>
        <v>0.95</v>
      </c>
      <c r="AG68" s="1479"/>
      <c r="AH68" s="1479"/>
      <c r="AI68" s="1479"/>
      <c r="AJ68" s="1478">
        <f t="shared" ref="AJ68" si="21">$M$25</f>
        <v>0.95</v>
      </c>
      <c r="AK68" s="1479"/>
      <c r="AL68" s="1479"/>
      <c r="AM68" s="1479"/>
      <c r="AN68" s="1478">
        <f t="shared" ref="AN68" si="22">$M$25</f>
        <v>0.95</v>
      </c>
      <c r="AO68" s="1479"/>
      <c r="AP68" s="1479"/>
      <c r="AQ68" s="1479"/>
      <c r="AR68" s="1478">
        <f t="shared" ref="AR68" si="23">$M$25</f>
        <v>0.95</v>
      </c>
      <c r="AS68" s="1479"/>
      <c r="AT68" s="1479"/>
      <c r="AU68" s="1479"/>
      <c r="AV68" s="1478">
        <f t="shared" ref="AV68" si="24">$M$25</f>
        <v>0.95</v>
      </c>
      <c r="AW68" s="1479"/>
      <c r="AX68" s="1479"/>
      <c r="AY68" s="1479"/>
      <c r="AZ68" s="1478">
        <f t="shared" ref="AZ68" si="25">$M$25</f>
        <v>0.95</v>
      </c>
      <c r="BA68" s="1479"/>
      <c r="BB68" s="1479"/>
      <c r="BC68" s="1479"/>
      <c r="BD68" s="1478">
        <f t="shared" ref="BD68" si="26">$M$25</f>
        <v>0.95</v>
      </c>
      <c r="BE68" s="1479"/>
      <c r="BF68" s="1479"/>
      <c r="BG68" s="1479"/>
      <c r="BH68" s="1478">
        <f t="shared" ref="BH68" si="27">$M$25</f>
        <v>0.95</v>
      </c>
      <c r="BI68" s="1479"/>
      <c r="BJ68" s="1479"/>
      <c r="BK68" s="1479"/>
    </row>
    <row r="69" spans="1:92" ht="26.25" customHeight="1" thickBot="1">
      <c r="C69" s="115"/>
      <c r="D69" s="61"/>
      <c r="E69" s="59"/>
      <c r="F69" s="1703" t="s">
        <v>270</v>
      </c>
      <c r="G69" s="1704"/>
      <c r="H69" s="1704"/>
      <c r="I69" s="1704"/>
      <c r="J69" s="1704"/>
      <c r="K69" s="1704"/>
      <c r="L69" s="1704"/>
      <c r="M69" s="1704"/>
      <c r="N69" s="1704"/>
      <c r="O69" s="1705"/>
      <c r="P69" s="1475">
        <f>IFERROR(P67/P66,"")</f>
        <v>1</v>
      </c>
      <c r="Q69" s="1476"/>
      <c r="R69" s="1476"/>
      <c r="S69" s="1477"/>
      <c r="T69" s="1475">
        <f>IFERROR(T67/T66,"")</f>
        <v>1</v>
      </c>
      <c r="U69" s="1476"/>
      <c r="V69" s="1476"/>
      <c r="W69" s="1477"/>
      <c r="X69" s="1475">
        <f>IFERROR(X67/X66,"")</f>
        <v>1</v>
      </c>
      <c r="Y69" s="1476"/>
      <c r="Z69" s="1476"/>
      <c r="AA69" s="1477"/>
      <c r="AB69" s="1475">
        <f>IFERROR(AB67/AB66,"")</f>
        <v>1</v>
      </c>
      <c r="AC69" s="1476"/>
      <c r="AD69" s="1476"/>
      <c r="AE69" s="1477"/>
      <c r="AF69" s="1475">
        <f>IFERROR(AF67/AF66,"")</f>
        <v>0.5</v>
      </c>
      <c r="AG69" s="1476"/>
      <c r="AH69" s="1476"/>
      <c r="AI69" s="1477"/>
      <c r="AJ69" s="1475">
        <f>IFERROR(AJ67/AJ66,"")</f>
        <v>0</v>
      </c>
      <c r="AK69" s="1476"/>
      <c r="AL69" s="1476"/>
      <c r="AM69" s="1477"/>
      <c r="AN69" s="1475">
        <f>IFERROR(AN67/AN66,"")</f>
        <v>0</v>
      </c>
      <c r="AO69" s="1476"/>
      <c r="AP69" s="1476"/>
      <c r="AQ69" s="1477"/>
      <c r="AR69" s="1475">
        <f>IFERROR(AR67/AR66,"")</f>
        <v>0</v>
      </c>
      <c r="AS69" s="1476"/>
      <c r="AT69" s="1476"/>
      <c r="AU69" s="1477"/>
      <c r="AV69" s="1475">
        <f>IFERROR(AV67/AV66,"")</f>
        <v>0</v>
      </c>
      <c r="AW69" s="1476"/>
      <c r="AX69" s="1476"/>
      <c r="AY69" s="1477"/>
      <c r="AZ69" s="1475">
        <f>IFERROR(AZ67/AZ66,"")</f>
        <v>0</v>
      </c>
      <c r="BA69" s="1476"/>
      <c r="BB69" s="1476"/>
      <c r="BC69" s="1477"/>
      <c r="BD69" s="1475">
        <f>IFERROR(BD67/BD66,"")</f>
        <v>0</v>
      </c>
      <c r="BE69" s="1476"/>
      <c r="BF69" s="1476"/>
      <c r="BG69" s="1477"/>
      <c r="BH69" s="1475">
        <f>IFERROR(BH67/BH66,"")</f>
        <v>0</v>
      </c>
      <c r="BI69" s="1476"/>
      <c r="BJ69" s="1476"/>
      <c r="BK69" s="1477"/>
    </row>
    <row r="70" spans="1:92" ht="9.75" customHeight="1" thickBot="1">
      <c r="C70" s="115"/>
      <c r="D70" s="61"/>
      <c r="E70" s="59"/>
      <c r="F70" s="62"/>
      <c r="G70" s="62"/>
      <c r="H70" s="62"/>
      <c r="I70" s="62"/>
      <c r="J70" s="62"/>
      <c r="K70" s="62"/>
      <c r="L70" s="62"/>
      <c r="M70" s="62"/>
      <c r="N70" s="62"/>
      <c r="O70" s="62"/>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row>
    <row r="71" spans="1:92" ht="31.5" customHeight="1" thickBot="1">
      <c r="C71" s="1483" t="s">
        <v>73</v>
      </c>
      <c r="D71" s="1484"/>
      <c r="E71" s="1484"/>
      <c r="F71" s="1484"/>
      <c r="G71" s="1484"/>
      <c r="H71" s="1485"/>
      <c r="I71" s="1483" t="s">
        <v>74</v>
      </c>
      <c r="J71" s="1484"/>
      <c r="K71" s="1484"/>
      <c r="L71" s="1484"/>
      <c r="M71" s="1484"/>
      <c r="N71" s="1484"/>
      <c r="O71" s="1484"/>
      <c r="P71" s="1484"/>
      <c r="Q71" s="1484"/>
      <c r="R71" s="1484"/>
      <c r="S71" s="1484"/>
      <c r="T71" s="1484"/>
      <c r="U71" s="1484"/>
      <c r="V71" s="1484"/>
      <c r="W71" s="1484"/>
      <c r="X71" s="1484"/>
      <c r="Y71" s="1484"/>
      <c r="Z71" s="1484"/>
      <c r="AA71" s="1484"/>
      <c r="AB71" s="1484"/>
      <c r="AC71" s="1484"/>
      <c r="AD71" s="1484"/>
      <c r="AE71" s="1484"/>
      <c r="AF71" s="1484"/>
      <c r="AG71" s="1484"/>
      <c r="AH71" s="1484"/>
      <c r="AI71" s="1484"/>
      <c r="AJ71" s="1484"/>
      <c r="AK71" s="1484"/>
      <c r="AL71" s="1484"/>
      <c r="AM71" s="1484"/>
      <c r="AN71" s="1484"/>
      <c r="AO71" s="1484"/>
      <c r="AP71" s="1484"/>
      <c r="AQ71" s="1484"/>
      <c r="AR71" s="1484"/>
      <c r="AS71" s="1484"/>
      <c r="AT71" s="1484"/>
      <c r="AU71" s="1484"/>
      <c r="AV71" s="1484"/>
      <c r="AW71" s="1484"/>
      <c r="AX71" s="1484"/>
      <c r="AY71" s="1484"/>
      <c r="AZ71" s="1484"/>
      <c r="BA71" s="1484"/>
      <c r="BB71" s="1484"/>
      <c r="BC71" s="1484"/>
      <c r="BD71" s="1484"/>
      <c r="BE71" s="1484"/>
      <c r="BF71" s="1484"/>
      <c r="BG71" s="1484"/>
      <c r="BH71" s="1484"/>
      <c r="BI71" s="1484"/>
      <c r="BJ71" s="1484"/>
      <c r="BK71" s="1485"/>
    </row>
    <row r="72" spans="1:92" ht="13.5" customHeight="1">
      <c r="C72" s="142"/>
      <c r="D72" s="64"/>
      <c r="E72" s="64"/>
      <c r="F72" s="64"/>
      <c r="G72" s="64"/>
      <c r="H72" s="65"/>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1:92" ht="13.5" customHeight="1">
      <c r="C73" s="115"/>
      <c r="D73" s="66"/>
      <c r="E73" s="66"/>
      <c r="F73" s="66"/>
      <c r="G73" s="66"/>
      <c r="H73" s="67"/>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row>
    <row r="74" spans="1:92" ht="13.5" customHeight="1">
      <c r="C74" s="115"/>
      <c r="D74" s="66"/>
      <c r="E74" s="66"/>
      <c r="F74" s="66"/>
      <c r="G74" s="66"/>
      <c r="H74" s="67"/>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row>
    <row r="75" spans="1:92" s="14" customFormat="1" ht="19.5" customHeight="1">
      <c r="A75" s="18"/>
      <c r="C75" s="115"/>
      <c r="D75" s="66"/>
      <c r="E75" s="1471" t="s">
        <v>75</v>
      </c>
      <c r="F75" s="1472"/>
      <c r="G75" s="143"/>
      <c r="H75" s="67"/>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row>
    <row r="76" spans="1:92" s="14" customFormat="1" ht="13.5" customHeight="1">
      <c r="A76" s="18"/>
      <c r="C76" s="115"/>
      <c r="D76" s="66"/>
      <c r="E76" s="1473"/>
      <c r="F76" s="1474"/>
      <c r="G76" s="143"/>
      <c r="H76" s="67"/>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row>
    <row r="77" spans="1:92" s="14" customFormat="1" ht="13.5" customHeight="1">
      <c r="A77" s="18"/>
      <c r="C77" s="115"/>
      <c r="D77" s="66"/>
      <c r="E77" s="66"/>
      <c r="F77" s="66"/>
      <c r="G77" s="66"/>
      <c r="H77" s="67"/>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row>
    <row r="78" spans="1:92" s="14" customFormat="1" ht="18" customHeight="1">
      <c r="A78" s="18"/>
      <c r="C78" s="115"/>
      <c r="D78" s="66"/>
      <c r="E78" s="1471" t="s">
        <v>76</v>
      </c>
      <c r="F78" s="1472"/>
      <c r="G78" s="143"/>
      <c r="H78" s="67"/>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row>
    <row r="79" spans="1:92" s="14" customFormat="1" ht="13.5" customHeight="1">
      <c r="A79" s="18"/>
      <c r="C79" s="115"/>
      <c r="D79" s="66"/>
      <c r="E79" s="1473"/>
      <c r="F79" s="1474"/>
      <c r="G79" s="143"/>
      <c r="H79" s="67"/>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row>
    <row r="80" spans="1:92" s="14" customFormat="1" ht="13.5" customHeight="1">
      <c r="A80" s="18"/>
      <c r="C80" s="115"/>
      <c r="D80" s="66"/>
      <c r="E80" s="66"/>
      <c r="F80" s="66"/>
      <c r="G80" s="66"/>
      <c r="H80" s="67"/>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row>
    <row r="81" spans="1:92" s="14" customFormat="1" ht="19.5" customHeight="1">
      <c r="A81" s="18"/>
      <c r="C81" s="115"/>
      <c r="D81" s="66"/>
      <c r="E81" s="1471" t="s">
        <v>77</v>
      </c>
      <c r="F81" s="1472"/>
      <c r="G81" s="143"/>
      <c r="H81" s="67"/>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row>
    <row r="82" spans="1:92" s="14" customFormat="1" ht="13.5" customHeight="1">
      <c r="A82" s="18"/>
      <c r="C82" s="115"/>
      <c r="D82" s="66"/>
      <c r="E82" s="1473"/>
      <c r="F82" s="1474"/>
      <c r="G82" s="143"/>
      <c r="H82" s="67"/>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row>
    <row r="83" spans="1:92" s="14" customFormat="1" ht="13.5" customHeight="1">
      <c r="A83" s="18"/>
      <c r="C83" s="115"/>
      <c r="D83" s="66"/>
      <c r="E83" s="66"/>
      <c r="F83" s="66"/>
      <c r="G83" s="66"/>
      <c r="H83" s="67"/>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row>
    <row r="84" spans="1:92" s="14" customFormat="1" ht="19.5" customHeight="1">
      <c r="A84" s="18"/>
      <c r="C84" s="115"/>
      <c r="D84" s="66"/>
      <c r="E84" s="1471" t="s">
        <v>78</v>
      </c>
      <c r="F84" s="1472"/>
      <c r="G84" s="143"/>
      <c r="H84" s="67"/>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row>
    <row r="85" spans="1:92" s="14" customFormat="1" ht="13.5" customHeight="1">
      <c r="A85" s="18"/>
      <c r="C85" s="115"/>
      <c r="D85" s="66"/>
      <c r="E85" s="1473"/>
      <c r="F85" s="1474"/>
      <c r="G85" s="143"/>
      <c r="H85" s="67"/>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row>
    <row r="86" spans="1:92" s="14" customFormat="1" ht="13.5" customHeight="1">
      <c r="A86" s="18"/>
      <c r="C86" s="115"/>
      <c r="D86" s="66"/>
      <c r="E86" s="66"/>
      <c r="F86" s="66"/>
      <c r="G86" s="66"/>
      <c r="H86" s="67"/>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row>
    <row r="87" spans="1:92" s="14" customFormat="1" ht="13.5" customHeight="1">
      <c r="A87" s="18"/>
      <c r="C87" s="115"/>
      <c r="D87" s="66"/>
      <c r="E87" s="66"/>
      <c r="F87" s="66"/>
      <c r="G87" s="66"/>
      <c r="H87" s="67"/>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row>
    <row r="88" spans="1:92" s="14" customFormat="1" ht="13.5" customHeight="1">
      <c r="A88" s="18"/>
      <c r="C88" s="115"/>
      <c r="D88" s="66"/>
      <c r="E88" s="66"/>
      <c r="F88" s="66"/>
      <c r="G88" s="66"/>
      <c r="H88" s="67"/>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row>
    <row r="89" spans="1:92" s="14" customFormat="1" ht="71.25" customHeight="1">
      <c r="A89" s="18"/>
      <c r="C89" s="115"/>
      <c r="D89" s="66"/>
      <c r="E89" s="66"/>
      <c r="F89" s="66"/>
      <c r="G89" s="66"/>
      <c r="H89" s="67"/>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row>
    <row r="90" spans="1:92" s="14" customFormat="1" ht="13.5" customHeight="1">
      <c r="A90" s="18"/>
      <c r="C90" s="115"/>
      <c r="D90" s="66"/>
      <c r="E90" s="66"/>
      <c r="F90" s="66"/>
      <c r="G90" s="66"/>
      <c r="H90" s="67"/>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row>
    <row r="91" spans="1:92" s="14" customFormat="1" ht="13.5" customHeight="1">
      <c r="A91" s="18"/>
      <c r="C91" s="115"/>
      <c r="D91" s="66"/>
      <c r="E91" s="66"/>
      <c r="F91" s="66"/>
      <c r="G91" s="66"/>
      <c r="H91" s="67"/>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row>
    <row r="92" spans="1:92" s="14" customFormat="1" ht="13.5" customHeight="1">
      <c r="A92" s="18"/>
      <c r="C92" s="115"/>
      <c r="D92" s="66"/>
      <c r="E92" s="66"/>
      <c r="F92" s="66"/>
      <c r="G92" s="66"/>
      <c r="H92" s="67"/>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row>
    <row r="93" spans="1:92" s="14" customFormat="1" ht="13.5" customHeight="1">
      <c r="A93" s="18"/>
      <c r="C93" s="115"/>
      <c r="D93" s="66"/>
      <c r="E93" s="66"/>
      <c r="F93" s="66"/>
      <c r="G93" s="66"/>
      <c r="H93" s="67"/>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row>
    <row r="94" spans="1:92" s="14" customFormat="1" ht="13.5" customHeight="1">
      <c r="A94" s="18"/>
      <c r="C94" s="115"/>
      <c r="D94" s="66"/>
      <c r="E94" s="66"/>
      <c r="F94" s="66"/>
      <c r="G94" s="66"/>
      <c r="H94" s="67"/>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row>
    <row r="95" spans="1:92" s="14" customFormat="1" ht="13.5" customHeight="1">
      <c r="A95" s="18"/>
      <c r="C95" s="115"/>
      <c r="D95" s="66"/>
      <c r="E95" s="66"/>
      <c r="F95" s="66"/>
      <c r="G95" s="66"/>
      <c r="H95" s="67"/>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row>
    <row r="96" spans="1:92" s="14" customFormat="1" ht="13.5" customHeight="1">
      <c r="A96" s="18"/>
      <c r="C96" s="115"/>
      <c r="D96" s="66"/>
      <c r="E96" s="66"/>
      <c r="F96" s="66"/>
      <c r="G96" s="66"/>
      <c r="H96" s="67"/>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row>
    <row r="97" spans="1:92" s="14" customFormat="1" ht="13.5" customHeight="1">
      <c r="A97" s="18"/>
      <c r="C97" s="115"/>
      <c r="D97" s="66"/>
      <c r="E97" s="66"/>
      <c r="F97" s="66"/>
      <c r="G97" s="66"/>
      <c r="H97" s="67"/>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row>
    <row r="98" spans="1:92" s="14" customFormat="1" ht="13.5" customHeight="1">
      <c r="A98" s="18"/>
      <c r="C98" s="115"/>
      <c r="D98" s="66"/>
      <c r="E98" s="66"/>
      <c r="F98" s="66"/>
      <c r="G98" s="66"/>
      <c r="H98" s="67"/>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row>
    <row r="99" spans="1:92" s="14" customFormat="1" ht="13.5" customHeight="1">
      <c r="A99" s="18"/>
      <c r="C99" s="124"/>
      <c r="D99" s="144"/>
      <c r="E99" s="144"/>
      <c r="F99" s="144"/>
      <c r="G99" s="144"/>
      <c r="H99" s="145"/>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row>
    <row r="100" spans="1:92" s="14" customFormat="1" ht="9.75" customHeight="1">
      <c r="A100" s="18"/>
      <c r="C100" s="124"/>
      <c r="D100" s="146"/>
      <c r="E100" s="146"/>
      <c r="F100" s="146"/>
      <c r="G100" s="146"/>
      <c r="H100" s="146"/>
      <c r="I100" s="146"/>
      <c r="J100" s="146"/>
      <c r="K100" s="146"/>
      <c r="L100" s="146"/>
      <c r="M100" s="146"/>
      <c r="N100" s="146"/>
      <c r="O100" s="146"/>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262"/>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row>
    <row r="101" spans="1:92" s="14" customFormat="1" ht="7.5" customHeight="1">
      <c r="A101" s="18"/>
      <c r="C101" s="18"/>
      <c r="D101" s="18"/>
      <c r="E101" s="18"/>
      <c r="F101" s="18"/>
      <c r="G101" s="18"/>
      <c r="H101" s="18"/>
      <c r="I101" s="18"/>
      <c r="J101" s="18"/>
      <c r="K101" s="18"/>
      <c r="L101" s="18"/>
      <c r="M101" s="18"/>
      <c r="N101" s="18"/>
      <c r="O101" s="18"/>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row>
  </sheetData>
  <mergeCells count="269">
    <mergeCell ref="O53:O54"/>
    <mergeCell ref="AF19:AI19"/>
    <mergeCell ref="AJ19:BK19"/>
    <mergeCell ref="D20:G20"/>
    <mergeCell ref="G61:H62"/>
    <mergeCell ref="G63:H64"/>
    <mergeCell ref="G34:H36"/>
    <mergeCell ref="G37:H38"/>
    <mergeCell ref="G39:H40"/>
    <mergeCell ref="G41:H42"/>
    <mergeCell ref="O51:BK52"/>
    <mergeCell ref="O59:BK60"/>
    <mergeCell ref="O55:O56"/>
    <mergeCell ref="O57:O58"/>
    <mergeCell ref="G51:H52"/>
    <mergeCell ref="G53:H54"/>
    <mergeCell ref="G55:H56"/>
    <mergeCell ref="G57:H58"/>
    <mergeCell ref="G59:H60"/>
    <mergeCell ref="K51:L51"/>
    <mergeCell ref="K41:L41"/>
    <mergeCell ref="O41:BK42"/>
    <mergeCell ref="K43:K44"/>
    <mergeCell ref="L43:L44"/>
    <mergeCell ref="O43:O44"/>
    <mergeCell ref="M28:M29"/>
    <mergeCell ref="I28:L29"/>
    <mergeCell ref="H28:H29"/>
    <mergeCell ref="J34:J36"/>
    <mergeCell ref="K34:L35"/>
    <mergeCell ref="AR35:AU35"/>
    <mergeCell ref="AV35:AY35"/>
    <mergeCell ref="C32:BK32"/>
    <mergeCell ref="E28:E29"/>
    <mergeCell ref="D28:D29"/>
    <mergeCell ref="D34:F36"/>
    <mergeCell ref="I34:I36"/>
    <mergeCell ref="K37:K38"/>
    <mergeCell ref="L37:L38"/>
    <mergeCell ref="M37:N38"/>
    <mergeCell ref="O37:O38"/>
    <mergeCell ref="M34:N36"/>
    <mergeCell ref="AZ35:BC35"/>
    <mergeCell ref="BD35:BG35"/>
    <mergeCell ref="BH35:BK35"/>
    <mergeCell ref="O34:O36"/>
    <mergeCell ref="P34:BK34"/>
    <mergeCell ref="P35:S35"/>
    <mergeCell ref="T35:W35"/>
    <mergeCell ref="X35:AA35"/>
    <mergeCell ref="AB35:AE35"/>
    <mergeCell ref="AF35:AI35"/>
    <mergeCell ref="AJ35:AM35"/>
    <mergeCell ref="AN35:AQ35"/>
    <mergeCell ref="H20:L20"/>
    <mergeCell ref="M20:AD20"/>
    <mergeCell ref="AF20:AI22"/>
    <mergeCell ref="AJ20:BK22"/>
    <mergeCell ref="D22:AD22"/>
    <mergeCell ref="AF26:AI26"/>
    <mergeCell ref="AJ26:BK26"/>
    <mergeCell ref="F26:G26"/>
    <mergeCell ref="I26:L26"/>
    <mergeCell ref="O26:AB26"/>
    <mergeCell ref="F27:G27"/>
    <mergeCell ref="I27:L27"/>
    <mergeCell ref="O27:AB27"/>
    <mergeCell ref="AF27:AI27"/>
    <mergeCell ref="AJ27:BK27"/>
    <mergeCell ref="G3:AY6"/>
    <mergeCell ref="D15:I15"/>
    <mergeCell ref="J15:AA15"/>
    <mergeCell ref="AB15:AR15"/>
    <mergeCell ref="AS15:BB15"/>
    <mergeCell ref="BC15:BK15"/>
    <mergeCell ref="D17:AD17"/>
    <mergeCell ref="AF17:BK17"/>
    <mergeCell ref="C12:BK12"/>
    <mergeCell ref="D14:I14"/>
    <mergeCell ref="J14:AA14"/>
    <mergeCell ref="AB14:AR14"/>
    <mergeCell ref="AS14:BB14"/>
    <mergeCell ref="BC14:BK14"/>
    <mergeCell ref="C3:F6"/>
    <mergeCell ref="AZ3:BK6"/>
    <mergeCell ref="D19:G19"/>
    <mergeCell ref="H19:L19"/>
    <mergeCell ref="M19:AD19"/>
    <mergeCell ref="AF23:AI25"/>
    <mergeCell ref="AJ23:BK25"/>
    <mergeCell ref="D24:E24"/>
    <mergeCell ref="F24:G24"/>
    <mergeCell ref="I24:L24"/>
    <mergeCell ref="O24:AD24"/>
    <mergeCell ref="F25:G25"/>
    <mergeCell ref="I25:L25"/>
    <mergeCell ref="CJ30:CN30"/>
    <mergeCell ref="CD31:CF31"/>
    <mergeCell ref="CG31:CJ31"/>
    <mergeCell ref="CK31:CM31"/>
    <mergeCell ref="CB27:CN27"/>
    <mergeCell ref="F28:G29"/>
    <mergeCell ref="O28:AB29"/>
    <mergeCell ref="AF28:AI29"/>
    <mergeCell ref="AJ28:BK29"/>
    <mergeCell ref="CC28:CG28"/>
    <mergeCell ref="CJ28:CN28"/>
    <mergeCell ref="CD29:CF29"/>
    <mergeCell ref="CG29:CJ29"/>
    <mergeCell ref="CK29:CM29"/>
    <mergeCell ref="CC30:CG30"/>
    <mergeCell ref="BN37:BQ37"/>
    <mergeCell ref="D39:F40"/>
    <mergeCell ref="I39:I40"/>
    <mergeCell ref="J39:J40"/>
    <mergeCell ref="K39:K40"/>
    <mergeCell ref="L39:L40"/>
    <mergeCell ref="M39:N40"/>
    <mergeCell ref="O39:O40"/>
    <mergeCell ref="D37:F38"/>
    <mergeCell ref="I37:I38"/>
    <mergeCell ref="J37:J38"/>
    <mergeCell ref="D41:F42"/>
    <mergeCell ref="I41:I42"/>
    <mergeCell ref="J41:J42"/>
    <mergeCell ref="M41:N42"/>
    <mergeCell ref="D45:F46"/>
    <mergeCell ref="I45:I46"/>
    <mergeCell ref="J45:J46"/>
    <mergeCell ref="K45:K46"/>
    <mergeCell ref="D43:F44"/>
    <mergeCell ref="I43:I44"/>
    <mergeCell ref="J43:J44"/>
    <mergeCell ref="G43:H44"/>
    <mergeCell ref="G45:H46"/>
    <mergeCell ref="M43:N44"/>
    <mergeCell ref="L45:L46"/>
    <mergeCell ref="M45:N46"/>
    <mergeCell ref="O45:O46"/>
    <mergeCell ref="J49:J50"/>
    <mergeCell ref="L49:L50"/>
    <mergeCell ref="M49:N50"/>
    <mergeCell ref="O49:O50"/>
    <mergeCell ref="D49:F50"/>
    <mergeCell ref="I49:I50"/>
    <mergeCell ref="K49:K50"/>
    <mergeCell ref="G49:H50"/>
    <mergeCell ref="D47:F48"/>
    <mergeCell ref="I47:I48"/>
    <mergeCell ref="J47:J48"/>
    <mergeCell ref="K47:K48"/>
    <mergeCell ref="L47:L48"/>
    <mergeCell ref="M47:N48"/>
    <mergeCell ref="O47:O48"/>
    <mergeCell ref="G47:H48"/>
    <mergeCell ref="D51:F52"/>
    <mergeCell ref="I51:I52"/>
    <mergeCell ref="J51:J52"/>
    <mergeCell ref="D53:F54"/>
    <mergeCell ref="I53:I54"/>
    <mergeCell ref="J53:J54"/>
    <mergeCell ref="K53:K54"/>
    <mergeCell ref="L53:L54"/>
    <mergeCell ref="M53:N54"/>
    <mergeCell ref="M51:N52"/>
    <mergeCell ref="D55:F56"/>
    <mergeCell ref="I55:I56"/>
    <mergeCell ref="J55:J56"/>
    <mergeCell ref="K55:K56"/>
    <mergeCell ref="L55:L56"/>
    <mergeCell ref="M55:N56"/>
    <mergeCell ref="L57:L58"/>
    <mergeCell ref="M57:N58"/>
    <mergeCell ref="D59:F60"/>
    <mergeCell ref="I59:I60"/>
    <mergeCell ref="J59:J60"/>
    <mergeCell ref="K59:L59"/>
    <mergeCell ref="M59:N60"/>
    <mergeCell ref="D57:F58"/>
    <mergeCell ref="I57:I58"/>
    <mergeCell ref="J57:J58"/>
    <mergeCell ref="K57:K58"/>
    <mergeCell ref="L61:L62"/>
    <mergeCell ref="M61:N62"/>
    <mergeCell ref="O61:O62"/>
    <mergeCell ref="D63:F64"/>
    <mergeCell ref="I63:I64"/>
    <mergeCell ref="J63:J64"/>
    <mergeCell ref="K63:K64"/>
    <mergeCell ref="L63:L64"/>
    <mergeCell ref="M63:N64"/>
    <mergeCell ref="D61:F62"/>
    <mergeCell ref="I61:I62"/>
    <mergeCell ref="J61:J62"/>
    <mergeCell ref="K61:K62"/>
    <mergeCell ref="O63:O64"/>
    <mergeCell ref="BH65:BK65"/>
    <mergeCell ref="P66:S66"/>
    <mergeCell ref="T66:W66"/>
    <mergeCell ref="X66:AA66"/>
    <mergeCell ref="AB66:AE66"/>
    <mergeCell ref="AF66:AI66"/>
    <mergeCell ref="X65:AA65"/>
    <mergeCell ref="AB65:AE65"/>
    <mergeCell ref="AF65:AI65"/>
    <mergeCell ref="AJ65:AM65"/>
    <mergeCell ref="AN65:AQ65"/>
    <mergeCell ref="AR65:AU65"/>
    <mergeCell ref="BH66:BK66"/>
    <mergeCell ref="AJ66:AM66"/>
    <mergeCell ref="AN66:AQ66"/>
    <mergeCell ref="AR66:AU66"/>
    <mergeCell ref="AV66:AY66"/>
    <mergeCell ref="AZ66:BC66"/>
    <mergeCell ref="BD66:BG66"/>
    <mergeCell ref="D65:D66"/>
    <mergeCell ref="F65:O65"/>
    <mergeCell ref="P65:S65"/>
    <mergeCell ref="T65:W65"/>
    <mergeCell ref="BH67:BK67"/>
    <mergeCell ref="D67:D68"/>
    <mergeCell ref="F67:O67"/>
    <mergeCell ref="P67:S67"/>
    <mergeCell ref="T67:W67"/>
    <mergeCell ref="X67:AA67"/>
    <mergeCell ref="AB67:AE67"/>
    <mergeCell ref="AF67:AI67"/>
    <mergeCell ref="AJ67:AM67"/>
    <mergeCell ref="AN67:AQ67"/>
    <mergeCell ref="AF68:AI68"/>
    <mergeCell ref="AJ68:AM68"/>
    <mergeCell ref="AN68:AQ68"/>
    <mergeCell ref="F68:O68"/>
    <mergeCell ref="P68:S68"/>
    <mergeCell ref="T68:W68"/>
    <mergeCell ref="F66:O66"/>
    <mergeCell ref="AV65:AY65"/>
    <mergeCell ref="AZ65:BC65"/>
    <mergeCell ref="BD65:BG65"/>
    <mergeCell ref="BD68:BG68"/>
    <mergeCell ref="BH68:BK68"/>
    <mergeCell ref="AR68:AU68"/>
    <mergeCell ref="AV68:AY68"/>
    <mergeCell ref="AZ68:BC68"/>
    <mergeCell ref="AR67:AU67"/>
    <mergeCell ref="AV67:AY67"/>
    <mergeCell ref="AZ67:BC67"/>
    <mergeCell ref="BD67:BG67"/>
    <mergeCell ref="BD69:BG69"/>
    <mergeCell ref="BH69:BK69"/>
    <mergeCell ref="C71:H71"/>
    <mergeCell ref="I71:BK71"/>
    <mergeCell ref="F69:O69"/>
    <mergeCell ref="P69:S69"/>
    <mergeCell ref="T69:W69"/>
    <mergeCell ref="X69:AA69"/>
    <mergeCell ref="AB69:AE69"/>
    <mergeCell ref="AF69:AI69"/>
    <mergeCell ref="AJ69:AM69"/>
    <mergeCell ref="AN69:AQ69"/>
    <mergeCell ref="E75:F76"/>
    <mergeCell ref="E78:F79"/>
    <mergeCell ref="E81:F82"/>
    <mergeCell ref="E84:F85"/>
    <mergeCell ref="X68:AA68"/>
    <mergeCell ref="AB68:AE68"/>
    <mergeCell ref="AR69:AU69"/>
    <mergeCell ref="AV69:AY69"/>
    <mergeCell ref="AZ69:BC69"/>
  </mergeCells>
  <conditionalFormatting sqref="M37">
    <cfRule type="containsText" dxfId="306" priority="259" operator="containsText" text="TERMINADO">
      <formula>NOT(ISERROR(SEARCH("TERMINADO",M37)))</formula>
    </cfRule>
    <cfRule type="containsText" dxfId="305" priority="256" operator="containsText" text="SIN ">
      <formula>NOT(ISERROR(SEARCH("SIN ",M37)))</formula>
    </cfRule>
    <cfRule type="containsText" dxfId="304" priority="257" operator="containsText" text="NO INICIADO">
      <formula>NOT(ISERROR(SEARCH("NO INICIADO",M37)))</formula>
    </cfRule>
    <cfRule type="containsText" dxfId="303" priority="258" operator="containsText" text="EN CURSO">
      <formula>NOT(ISERROR(SEARCH("EN CURSO",M37)))</formula>
    </cfRule>
  </conditionalFormatting>
  <conditionalFormatting sqref="M39">
    <cfRule type="containsText" dxfId="302" priority="261" operator="containsText" text="NO INICIADO">
      <formula>NOT(ISERROR(SEARCH("NO INICIADO",M39)))</formula>
    </cfRule>
    <cfRule type="containsText" dxfId="301" priority="260" operator="containsText" text="SIN ">
      <formula>NOT(ISERROR(SEARCH("SIN ",M39)))</formula>
    </cfRule>
    <cfRule type="containsText" dxfId="300" priority="262" operator="containsText" text="EN CURSO">
      <formula>NOT(ISERROR(SEARCH("EN CURSO",M39)))</formula>
    </cfRule>
    <cfRule type="containsText" dxfId="299" priority="263" operator="containsText" text="TERMINADO">
      <formula>NOT(ISERROR(SEARCH("TERMINADO",M39)))</formula>
    </cfRule>
  </conditionalFormatting>
  <conditionalFormatting sqref="M43">
    <cfRule type="containsText" dxfId="298" priority="115" operator="containsText" text="TERMINADO">
      <formula>NOT(ISERROR(SEARCH("TERMINADO",M43)))</formula>
    </cfRule>
    <cfRule type="containsText" dxfId="297" priority="114" operator="containsText" text="EN CURSO">
      <formula>NOT(ISERROR(SEARCH("EN CURSO",M43)))</formula>
    </cfRule>
    <cfRule type="containsText" dxfId="296" priority="113" operator="containsText" text="NO INICIADO">
      <formula>NOT(ISERROR(SEARCH("NO INICIADO",M43)))</formula>
    </cfRule>
    <cfRule type="containsText" dxfId="295" priority="112" operator="containsText" text="SIN ">
      <formula>NOT(ISERROR(SEARCH("SIN ",M43)))</formula>
    </cfRule>
  </conditionalFormatting>
  <conditionalFormatting sqref="M45">
    <cfRule type="containsText" dxfId="294" priority="117" operator="containsText" text="NO INICIADO">
      <formula>NOT(ISERROR(SEARCH("NO INICIADO",M45)))</formula>
    </cfRule>
    <cfRule type="containsText" dxfId="293" priority="119" operator="containsText" text="TERMINADO">
      <formula>NOT(ISERROR(SEARCH("TERMINADO",M45)))</formula>
    </cfRule>
    <cfRule type="containsText" dxfId="292" priority="118" operator="containsText" text="EN CURSO">
      <formula>NOT(ISERROR(SEARCH("EN CURSO",M45)))</formula>
    </cfRule>
    <cfRule type="containsText" dxfId="291" priority="116" operator="containsText" text="SIN ">
      <formula>NOT(ISERROR(SEARCH("SIN ",M45)))</formula>
    </cfRule>
  </conditionalFormatting>
  <conditionalFormatting sqref="M47">
    <cfRule type="containsText" dxfId="290" priority="125" operator="containsText" text="NO INICIADO">
      <formula>NOT(ISERROR(SEARCH("NO INICIADO",M47)))</formula>
    </cfRule>
    <cfRule type="containsText" dxfId="289" priority="124" operator="containsText" text="SIN ">
      <formula>NOT(ISERROR(SEARCH("SIN ",M47)))</formula>
    </cfRule>
    <cfRule type="containsText" dxfId="288" priority="126" operator="containsText" text="EN CURSO">
      <formula>NOT(ISERROR(SEARCH("EN CURSO",M47)))</formula>
    </cfRule>
    <cfRule type="containsText" dxfId="287" priority="127" operator="containsText" text="TERMINADO">
      <formula>NOT(ISERROR(SEARCH("TERMINADO",M47)))</formula>
    </cfRule>
  </conditionalFormatting>
  <conditionalFormatting sqref="M49">
    <cfRule type="containsText" dxfId="286" priority="140" operator="containsText" text="SIN ">
      <formula>NOT(ISERROR(SEARCH("SIN ",M49)))</formula>
    </cfRule>
    <cfRule type="containsText" dxfId="285" priority="141" operator="containsText" text="NO INICIADO">
      <formula>NOT(ISERROR(SEARCH("NO INICIADO",M49)))</formula>
    </cfRule>
    <cfRule type="containsText" dxfId="284" priority="142" operator="containsText" text="EN CURSO">
      <formula>NOT(ISERROR(SEARCH("EN CURSO",M49)))</formula>
    </cfRule>
    <cfRule type="containsText" dxfId="283" priority="143" operator="containsText" text="TERMINADO">
      <formula>NOT(ISERROR(SEARCH("TERMINADO",M49)))</formula>
    </cfRule>
  </conditionalFormatting>
  <conditionalFormatting sqref="M53">
    <cfRule type="containsText" dxfId="282" priority="108" operator="containsText" text="SIN ">
      <formula>NOT(ISERROR(SEARCH("SIN ",M53)))</formula>
    </cfRule>
    <cfRule type="containsText" dxfId="281" priority="111" operator="containsText" text="TERMINADO">
      <formula>NOT(ISERROR(SEARCH("TERMINADO",M53)))</formula>
    </cfRule>
    <cfRule type="containsText" dxfId="280" priority="109" operator="containsText" text="NO INICIADO">
      <formula>NOT(ISERROR(SEARCH("NO INICIADO",M53)))</formula>
    </cfRule>
    <cfRule type="containsText" dxfId="279" priority="110" operator="containsText" text="EN CURSO">
      <formula>NOT(ISERROR(SEARCH("EN CURSO",M53)))</formula>
    </cfRule>
  </conditionalFormatting>
  <conditionalFormatting sqref="M55">
    <cfRule type="containsText" dxfId="278" priority="100" operator="containsText" text="SIN ">
      <formula>NOT(ISERROR(SEARCH("SIN ",M55)))</formula>
    </cfRule>
    <cfRule type="containsText" dxfId="277" priority="101" operator="containsText" text="NO INICIADO">
      <formula>NOT(ISERROR(SEARCH("NO INICIADO",M55)))</formula>
    </cfRule>
    <cfRule type="containsText" dxfId="276" priority="102" operator="containsText" text="EN CURSO">
      <formula>NOT(ISERROR(SEARCH("EN CURSO",M55)))</formula>
    </cfRule>
    <cfRule type="containsText" dxfId="275" priority="103" operator="containsText" text="TERMINADO">
      <formula>NOT(ISERROR(SEARCH("TERMINADO",M55)))</formula>
    </cfRule>
  </conditionalFormatting>
  <conditionalFormatting sqref="M57">
    <cfRule type="containsText" dxfId="274" priority="107" operator="containsText" text="TERMINADO">
      <formula>NOT(ISERROR(SEARCH("TERMINADO",M57)))</formula>
    </cfRule>
    <cfRule type="containsText" dxfId="273" priority="105" operator="containsText" text="NO INICIADO">
      <formula>NOT(ISERROR(SEARCH("NO INICIADO",M57)))</formula>
    </cfRule>
    <cfRule type="containsText" dxfId="272" priority="104" operator="containsText" text="SIN ">
      <formula>NOT(ISERROR(SEARCH("SIN ",M57)))</formula>
    </cfRule>
    <cfRule type="containsText" dxfId="271" priority="106" operator="containsText" text="EN CURSO">
      <formula>NOT(ISERROR(SEARCH("EN CURSO",M57)))</formula>
    </cfRule>
  </conditionalFormatting>
  <conditionalFormatting sqref="M61 M63">
    <cfRule type="containsText" dxfId="270" priority="93" operator="containsText" text="NO INICIADO">
      <formula>NOT(ISERROR(SEARCH("NO INICIADO",M61)))</formula>
    </cfRule>
    <cfRule type="containsText" dxfId="269" priority="92" operator="containsText" text="SIN ">
      <formula>NOT(ISERROR(SEARCH("SIN ",M61)))</formula>
    </cfRule>
    <cfRule type="containsText" dxfId="268" priority="95" operator="containsText" text="TERMINADO">
      <formula>NOT(ISERROR(SEARCH("TERMINADO",M61)))</formula>
    </cfRule>
    <cfRule type="containsText" dxfId="267" priority="94" operator="containsText" text="EN CURSO">
      <formula>NOT(ISERROR(SEARCH("EN CURSO",M61)))</formula>
    </cfRule>
  </conditionalFormatting>
  <conditionalFormatting sqref="O37">
    <cfRule type="colorScale" priority="265">
      <colorScale>
        <cfvo type="min"/>
        <cfvo type="percent" val="50"/>
        <cfvo type="max"/>
        <color rgb="FFFF0000"/>
        <color rgb="FFFFFF00"/>
        <color rgb="FF92D050"/>
      </colorScale>
    </cfRule>
  </conditionalFormatting>
  <conditionalFormatting sqref="O39">
    <cfRule type="colorScale" priority="264">
      <colorScale>
        <cfvo type="min"/>
        <cfvo type="percent" val="50"/>
        <cfvo type="max"/>
        <color rgb="FFFF0000"/>
        <color rgb="FFFFFF00"/>
        <color rgb="FF92D050"/>
      </colorScale>
    </cfRule>
  </conditionalFormatting>
  <conditionalFormatting sqref="O39:O40 O37">
    <cfRule type="colorScale" priority="266">
      <colorScale>
        <cfvo type="min"/>
        <cfvo type="percentile" val="50"/>
        <cfvo type="max"/>
        <color rgb="FFF8696B"/>
        <color rgb="FFFFEB84"/>
        <color rgb="FF63BE7B"/>
      </colorScale>
    </cfRule>
  </conditionalFormatting>
  <conditionalFormatting sqref="O43">
    <cfRule type="colorScale" priority="373">
      <colorScale>
        <cfvo type="min"/>
        <cfvo type="percent" val="50"/>
        <cfvo type="max"/>
        <color rgb="FFFF0000"/>
        <color rgb="FFFFFF00"/>
        <color rgb="FF92D050"/>
      </colorScale>
    </cfRule>
  </conditionalFormatting>
  <conditionalFormatting sqref="O43:O44">
    <cfRule type="colorScale" priority="1220">
      <colorScale>
        <cfvo type="min"/>
        <cfvo type="percentile" val="50"/>
        <cfvo type="max"/>
        <color rgb="FFF8696B"/>
        <color rgb="FFFFEB84"/>
        <color rgb="FF63BE7B"/>
      </colorScale>
    </cfRule>
  </conditionalFormatting>
  <conditionalFormatting sqref="O45:O48">
    <cfRule type="colorScale" priority="1168">
      <colorScale>
        <cfvo type="min"/>
        <cfvo type="percentile" val="50"/>
        <cfvo type="max"/>
        <color rgb="FFF8696B"/>
        <color rgb="FFFFEB84"/>
        <color rgb="FF63BE7B"/>
      </colorScale>
    </cfRule>
  </conditionalFormatting>
  <conditionalFormatting sqref="O47 O45">
    <cfRule type="colorScale" priority="1164">
      <colorScale>
        <cfvo type="min"/>
        <cfvo type="percent" val="50"/>
        <cfvo type="max"/>
        <color rgb="FFFF0000"/>
        <color rgb="FFFFFF00"/>
        <color rgb="FF92D050"/>
      </colorScale>
    </cfRule>
  </conditionalFormatting>
  <conditionalFormatting sqref="O49">
    <cfRule type="colorScale" priority="463">
      <colorScale>
        <cfvo type="min"/>
        <cfvo type="percent" val="50"/>
        <cfvo type="max"/>
        <color rgb="FFFF0000"/>
        <color rgb="FFFFFF00"/>
        <color rgb="FF92D050"/>
      </colorScale>
    </cfRule>
  </conditionalFormatting>
  <conditionalFormatting sqref="O49:O50">
    <cfRule type="colorScale" priority="464">
      <colorScale>
        <cfvo type="min"/>
        <cfvo type="percentile" val="50"/>
        <cfvo type="max"/>
        <color rgb="FFF8696B"/>
        <color rgb="FFFFEB84"/>
        <color rgb="FF63BE7B"/>
      </colorScale>
    </cfRule>
  </conditionalFormatting>
  <conditionalFormatting sqref="O53 O57 O55">
    <cfRule type="colorScale" priority="163">
      <colorScale>
        <cfvo type="min"/>
        <cfvo type="percent" val="50"/>
        <cfvo type="max"/>
        <color rgb="FFFF0000"/>
        <color rgb="FFFFFF00"/>
        <color rgb="FF92D050"/>
      </colorScale>
    </cfRule>
  </conditionalFormatting>
  <conditionalFormatting sqref="O53:O58">
    <cfRule type="colorScale" priority="1158">
      <colorScale>
        <cfvo type="min"/>
        <cfvo type="percentile" val="50"/>
        <cfvo type="max"/>
        <color rgb="FFF8696B"/>
        <color rgb="FFFFEB84"/>
        <color rgb="FF63BE7B"/>
      </colorScale>
    </cfRule>
  </conditionalFormatting>
  <conditionalFormatting sqref="O61:O64">
    <cfRule type="colorScale" priority="1142">
      <colorScale>
        <cfvo type="min"/>
        <cfvo type="percentile" val="50"/>
        <cfvo type="max"/>
        <color rgb="FFF8696B"/>
        <color rgb="FFFFEB84"/>
        <color rgb="FF63BE7B"/>
      </colorScale>
    </cfRule>
  </conditionalFormatting>
  <conditionalFormatting sqref="O63 O61">
    <cfRule type="colorScale" priority="1141">
      <colorScale>
        <cfvo type="min"/>
        <cfvo type="percent" val="50"/>
        <cfvo type="max"/>
        <color rgb="FFFF0000"/>
        <color rgb="FFFFFF00"/>
        <color rgb="FF92D050"/>
      </colorScale>
    </cfRule>
  </conditionalFormatting>
  <conditionalFormatting sqref="P53:BJ57">
    <cfRule type="containsText" dxfId="266" priority="13" operator="containsText" text="R">
      <formula>NOT(ISERROR(SEARCH("R",P53)))</formula>
    </cfRule>
    <cfRule type="containsText" dxfId="265" priority="12" operator="containsText" text="C">
      <formula>NOT(ISERROR(SEARCH("C",P53)))</formula>
    </cfRule>
    <cfRule type="containsText" dxfId="264" priority="14" operator="containsText" text="P">
      <formula>NOT(ISERROR(SEARCH("P",P53)))</formula>
    </cfRule>
  </conditionalFormatting>
  <conditionalFormatting sqref="P37:BK40">
    <cfRule type="containsText" dxfId="263" priority="1036" operator="containsText" text="R">
      <formula>NOT(ISERROR(SEARCH("R",P37)))</formula>
    </cfRule>
    <cfRule type="containsText" dxfId="262" priority="1035" operator="containsText" text="C">
      <formula>NOT(ISERROR(SEARCH("C",P37)))</formula>
    </cfRule>
    <cfRule type="containsText" dxfId="261" priority="1037" operator="containsText" text="P">
      <formula>NOT(ISERROR(SEARCH("P",P37)))</formula>
    </cfRule>
  </conditionalFormatting>
  <conditionalFormatting sqref="P43:BK44">
    <cfRule type="containsText" dxfId="260" priority="315" operator="containsText" text="P">
      <formula>NOT(ISERROR(SEARCH("P",P43)))</formula>
    </cfRule>
    <cfRule type="containsText" dxfId="259" priority="314" operator="containsText" text="R">
      <formula>NOT(ISERROR(SEARCH("R",P43)))</formula>
    </cfRule>
    <cfRule type="containsText" dxfId="258" priority="313" operator="containsText" text="C">
      <formula>NOT(ISERROR(SEARCH("C",P43)))</formula>
    </cfRule>
  </conditionalFormatting>
  <conditionalFormatting sqref="P44:BK44">
    <cfRule type="containsText" dxfId="257" priority="312" operator="containsText" text="E">
      <formula>NOT(ISERROR(SEARCH("E",P44)))</formula>
    </cfRule>
  </conditionalFormatting>
  <conditionalFormatting sqref="P45:BK46">
    <cfRule type="containsText" dxfId="256" priority="334" operator="containsText" text="C">
      <formula>NOT(ISERROR(SEARCH("C",P45)))</formula>
    </cfRule>
    <cfRule type="containsText" dxfId="255" priority="335" operator="containsText" text="R">
      <formula>NOT(ISERROR(SEARCH("R",P45)))</formula>
    </cfRule>
    <cfRule type="containsText" dxfId="254" priority="336" operator="containsText" text="P">
      <formula>NOT(ISERROR(SEARCH("P",P45)))</formula>
    </cfRule>
  </conditionalFormatting>
  <conditionalFormatting sqref="P46:BK46">
    <cfRule type="containsText" dxfId="253" priority="333" operator="containsText" text="E">
      <formula>NOT(ISERROR(SEARCH("E",P46)))</formula>
    </cfRule>
  </conditionalFormatting>
  <conditionalFormatting sqref="P47:BK48">
    <cfRule type="containsText" dxfId="252" priority="300" operator="containsText" text="P">
      <formula>NOT(ISERROR(SEARCH("P",P47)))</formula>
    </cfRule>
    <cfRule type="containsText" dxfId="251" priority="299" operator="containsText" text="R">
      <formula>NOT(ISERROR(SEARCH("R",P47)))</formula>
    </cfRule>
    <cfRule type="containsText" dxfId="250" priority="298" operator="containsText" text="C">
      <formula>NOT(ISERROR(SEARCH("C",P47)))</formula>
    </cfRule>
  </conditionalFormatting>
  <conditionalFormatting sqref="P48:BK48">
    <cfRule type="containsText" dxfId="249" priority="297" operator="containsText" text="E">
      <formula>NOT(ISERROR(SEARCH("E",P48)))</formula>
    </cfRule>
  </conditionalFormatting>
  <conditionalFormatting sqref="P49:BK50">
    <cfRule type="containsText" dxfId="248" priority="285" operator="containsText" text="P">
      <formula>NOT(ISERROR(SEARCH("P",P49)))</formula>
    </cfRule>
    <cfRule type="containsText" dxfId="247" priority="283" operator="containsText" text="C">
      <formula>NOT(ISERROR(SEARCH("C",P49)))</formula>
    </cfRule>
    <cfRule type="containsText" dxfId="246" priority="284" operator="containsText" text="R">
      <formula>NOT(ISERROR(SEARCH("R",P49)))</formula>
    </cfRule>
  </conditionalFormatting>
  <conditionalFormatting sqref="P50:BK50">
    <cfRule type="containsText" dxfId="245" priority="282" operator="containsText" text="E">
      <formula>NOT(ISERROR(SEARCH("E",P50)))</formula>
    </cfRule>
  </conditionalFormatting>
  <conditionalFormatting sqref="P54:BK54">
    <cfRule type="containsText" dxfId="244" priority="8" operator="containsText" text="E">
      <formula>NOT(ISERROR(SEARCH("E",P54)))</formula>
    </cfRule>
  </conditionalFormatting>
  <conditionalFormatting sqref="P56:BK56">
    <cfRule type="containsText" dxfId="243" priority="4" operator="containsText" text="E">
      <formula>NOT(ISERROR(SEARCH("E",P56)))</formula>
    </cfRule>
  </conditionalFormatting>
  <conditionalFormatting sqref="P58:BK58">
    <cfRule type="containsText" dxfId="242" priority="144" operator="containsText" text="E">
      <formula>NOT(ISERROR(SEARCH("E",P58)))</formula>
    </cfRule>
    <cfRule type="containsText" dxfId="241" priority="145" operator="containsText" text="C">
      <formula>NOT(ISERROR(SEARCH("C",P58)))</formula>
    </cfRule>
    <cfRule type="containsText" dxfId="240" priority="146" operator="containsText" text="R">
      <formula>NOT(ISERROR(SEARCH("R",P58)))</formula>
    </cfRule>
    <cfRule type="containsText" dxfId="239" priority="147" operator="containsText" text="P">
      <formula>NOT(ISERROR(SEARCH("P",P58)))</formula>
    </cfRule>
  </conditionalFormatting>
  <conditionalFormatting sqref="P61:BK62">
    <cfRule type="containsText" dxfId="238" priority="1026" operator="containsText" text="P">
      <formula>NOT(ISERROR(SEARCH("P",P61)))</formula>
    </cfRule>
    <cfRule type="containsText" dxfId="237" priority="1024" operator="containsText" text="C">
      <formula>NOT(ISERROR(SEARCH("C",P61)))</formula>
    </cfRule>
    <cfRule type="containsText" dxfId="236" priority="1025" operator="containsText" text="R">
      <formula>NOT(ISERROR(SEARCH("R",P61)))</formula>
    </cfRule>
  </conditionalFormatting>
  <conditionalFormatting sqref="P62:BK62">
    <cfRule type="containsText" dxfId="235" priority="1023" operator="containsText" text="E">
      <formula>NOT(ISERROR(SEARCH("E",P62)))</formula>
    </cfRule>
  </conditionalFormatting>
  <conditionalFormatting sqref="P63:BK64">
    <cfRule type="containsText" dxfId="234" priority="952" operator="containsText" text="C">
      <formula>NOT(ISERROR(SEARCH("C",P63)))</formula>
    </cfRule>
    <cfRule type="containsText" dxfId="233" priority="953" operator="containsText" text="R">
      <formula>NOT(ISERROR(SEARCH("R",P63)))</formula>
    </cfRule>
    <cfRule type="containsText" dxfId="232" priority="954" operator="containsText" text="P">
      <formula>NOT(ISERROR(SEARCH("P",P63)))</formula>
    </cfRule>
  </conditionalFormatting>
  <conditionalFormatting sqref="P64:BK64">
    <cfRule type="containsText" dxfId="231" priority="951" operator="containsText" text="E">
      <formula>NOT(ISERROR(SEARCH("E",P64)))</formula>
    </cfRule>
  </conditionalFormatting>
  <conditionalFormatting sqref="BK53:BK54">
    <cfRule type="containsText" dxfId="230" priority="11" operator="containsText" text="P">
      <formula>NOT(ISERROR(SEARCH("P",BK53)))</formula>
    </cfRule>
    <cfRule type="containsText" dxfId="229" priority="10" operator="containsText" text="R">
      <formula>NOT(ISERROR(SEARCH("R",BK53)))</formula>
    </cfRule>
    <cfRule type="containsText" dxfId="228" priority="9" operator="containsText" text="C">
      <formula>NOT(ISERROR(SEARCH("C",BK53)))</formula>
    </cfRule>
  </conditionalFormatting>
  <conditionalFormatting sqref="BK55:BK56">
    <cfRule type="containsText" dxfId="227" priority="6" operator="containsText" text="R">
      <formula>NOT(ISERROR(SEARCH("R",BK55)))</formula>
    </cfRule>
    <cfRule type="containsText" dxfId="226" priority="5" operator="containsText" text="C">
      <formula>NOT(ISERROR(SEARCH("C",BK55)))</formula>
    </cfRule>
    <cfRule type="containsText" dxfId="225" priority="7" operator="containsText" text="P">
      <formula>NOT(ISERROR(SEARCH("P",BK55)))</formula>
    </cfRule>
  </conditionalFormatting>
  <conditionalFormatting sqref="BK57">
    <cfRule type="containsText" dxfId="224" priority="2" operator="containsText" text="R">
      <formula>NOT(ISERROR(SEARCH("R",BK57)))</formula>
    </cfRule>
    <cfRule type="containsText" dxfId="223" priority="1" operator="containsText" text="C">
      <formula>NOT(ISERROR(SEARCH("C",BK57)))</formula>
    </cfRule>
    <cfRule type="containsText" dxfId="222" priority="3" operator="containsText" text="P">
      <formula>NOT(ISERROR(SEARCH("P",BK57)))</formula>
    </cfRule>
  </conditionalFormatting>
  <conditionalFormatting sqref="CK29:CM29">
    <cfRule type="cellIs" dxfId="221" priority="1089" operator="between">
      <formula>0.8</formula>
      <formula>1</formula>
    </cfRule>
    <cfRule type="cellIs" dxfId="220" priority="1091" operator="between">
      <formula>0.86</formula>
      <formula>1</formula>
    </cfRule>
    <cfRule type="cellIs" dxfId="219" priority="1092" operator="between">
      <formula>0.76</formula>
      <formula>0.8</formula>
    </cfRule>
    <cfRule type="cellIs" dxfId="218" priority="1093" operator="between">
      <formula>0.51</formula>
      <formula>0.75</formula>
    </cfRule>
    <cfRule type="cellIs" dxfId="217" priority="1094" operator="between">
      <formula>0.41</formula>
      <formula>0.5</formula>
    </cfRule>
    <cfRule type="cellIs" dxfId="216" priority="1095" operator="between">
      <formula>0</formula>
      <formula>0.4</formula>
    </cfRule>
    <cfRule type="cellIs" dxfId="215" priority="1096" stopIfTrue="1" operator="lessThan">
      <formula>#REF!</formula>
    </cfRule>
    <cfRule type="cellIs" dxfId="214" priority="1097" stopIfTrue="1" operator="greaterThanOrEqual">
      <formula>#REF!</formula>
    </cfRule>
    <cfRule type="cellIs" dxfId="213" priority="1090" operator="between">
      <formula>0.51</formula>
      <formula>0.75</formula>
    </cfRule>
  </conditionalFormatting>
  <printOptions horizontalCentered="1"/>
  <pageMargins left="0.39370078740157483" right="0.43307086614173229" top="0.43307086614173229" bottom="0.70866141732283472" header="0.39370078740157483" footer="0.55118110236220474"/>
  <pageSetup scale="21" fitToHeight="0" orientation="landscape" r:id="rId1"/>
  <headerFooter scaleWithDoc="0" alignWithMargins="0">
    <oddFooter xml:space="preserve">&amp;L&amp;"Arial,Negrita"&amp;9
&amp;R&amp;"Arial,Negrita"&amp;9
</oddFooter>
  </headerFooter>
  <rowBreaks count="2" manualBreakCount="2">
    <brk id="50" max="16383" man="1"/>
    <brk id="70"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D72A-2611-4670-8192-0A99FF98914B}">
  <sheetPr codeName="Hoja35">
    <tabColor theme="9" tint="0.39997558519241921"/>
  </sheetPr>
  <dimension ref="B1:AK31"/>
  <sheetViews>
    <sheetView view="pageBreakPreview" topLeftCell="B1" zoomScale="110" zoomScaleNormal="100" zoomScaleSheetLayoutView="110" workbookViewId="0">
      <selection activeCell="S15" sqref="S15"/>
    </sheetView>
  </sheetViews>
  <sheetFormatPr baseColWidth="10" defaultColWidth="11.42578125" defaultRowHeight="14.25"/>
  <cols>
    <col min="1" max="1" width="1" style="75" customWidth="1"/>
    <col min="2" max="2" width="1.42578125" style="75" customWidth="1"/>
    <col min="3" max="3" width="23.28515625" style="75" customWidth="1"/>
    <col min="4" max="9" width="12.42578125" style="75" customWidth="1"/>
    <col min="10" max="10" width="10" style="75" customWidth="1"/>
    <col min="11" max="11" width="11.28515625" style="75" customWidth="1"/>
    <col min="12" max="12" width="15.85546875" style="75" customWidth="1"/>
    <col min="13" max="13" width="15.28515625" style="75" customWidth="1"/>
    <col min="14" max="14" width="13"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4" customHeight="1">
      <c r="B3" s="76"/>
      <c r="C3" s="1691" t="s">
        <v>1091</v>
      </c>
      <c r="D3" s="1731"/>
      <c r="E3" s="1722" t="s">
        <v>1063</v>
      </c>
      <c r="F3" s="1723"/>
      <c r="G3" s="1723"/>
      <c r="H3" s="1723"/>
      <c r="I3" s="1723"/>
      <c r="J3" s="1723"/>
      <c r="K3" s="1723"/>
      <c r="L3" s="1723"/>
      <c r="M3" s="1724"/>
      <c r="N3" s="926"/>
      <c r="O3" s="927"/>
      <c r="P3" s="928"/>
      <c r="Q3" s="76"/>
    </row>
    <row r="4" spans="2:37" ht="10.5" customHeight="1">
      <c r="B4" s="76"/>
      <c r="C4" s="1732"/>
      <c r="D4" s="1733"/>
      <c r="E4" s="1725"/>
      <c r="F4" s="1726"/>
      <c r="G4" s="1726"/>
      <c r="H4" s="1726"/>
      <c r="I4" s="1726"/>
      <c r="J4" s="1726"/>
      <c r="K4" s="1726"/>
      <c r="L4" s="1726"/>
      <c r="M4" s="1727"/>
      <c r="N4" s="929"/>
      <c r="O4" s="930"/>
      <c r="P4" s="931"/>
      <c r="Q4" s="76"/>
    </row>
    <row r="5" spans="2:37" ht="11.25" customHeight="1">
      <c r="B5" s="76"/>
      <c r="C5" s="1732"/>
      <c r="D5" s="1733"/>
      <c r="E5" s="1725"/>
      <c r="F5" s="1726"/>
      <c r="G5" s="1726"/>
      <c r="H5" s="1726"/>
      <c r="I5" s="1726"/>
      <c r="J5" s="1726"/>
      <c r="K5" s="1726"/>
      <c r="L5" s="1726"/>
      <c r="M5" s="1727"/>
      <c r="N5" s="929"/>
      <c r="O5" s="930"/>
      <c r="P5" s="931"/>
      <c r="Q5" s="76"/>
    </row>
    <row r="6" spans="2:37" ht="21.75" customHeight="1" thickBot="1">
      <c r="B6" s="76"/>
      <c r="C6" s="1734"/>
      <c r="D6" s="1735"/>
      <c r="E6" s="1728"/>
      <c r="F6" s="1729"/>
      <c r="G6" s="1729"/>
      <c r="H6" s="1729"/>
      <c r="I6" s="1729"/>
      <c r="J6" s="1729"/>
      <c r="K6" s="1729"/>
      <c r="L6" s="1729"/>
      <c r="M6" s="173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84"/>
      <c r="E8" s="84"/>
      <c r="F8" s="84"/>
      <c r="G8" s="84"/>
      <c r="H8" s="8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thickBot="1">
      <c r="C9" s="1719" t="s">
        <v>92</v>
      </c>
      <c r="D9" s="1720"/>
      <c r="E9" s="1720"/>
      <c r="F9" s="1720"/>
      <c r="G9" s="1720"/>
      <c r="H9" s="1720"/>
      <c r="I9" s="1720"/>
      <c r="J9" s="1720"/>
      <c r="K9" s="1720"/>
      <c r="L9" s="1720"/>
      <c r="M9" s="1720"/>
      <c r="N9" s="1720"/>
      <c r="O9" s="1720"/>
      <c r="P9" s="172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84"/>
      <c r="E10" s="84"/>
      <c r="F10" s="84"/>
      <c r="G10" s="84"/>
      <c r="H10" s="84"/>
      <c r="I10" s="85"/>
      <c r="J10" s="86"/>
      <c r="K10" s="85"/>
      <c r="L10" s="85"/>
      <c r="M10" s="85"/>
      <c r="N10" s="85"/>
      <c r="O10" s="85"/>
      <c r="P10" s="85"/>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7" t="s">
        <v>33</v>
      </c>
      <c r="E11" s="257" t="s">
        <v>34</v>
      </c>
      <c r="F11" s="257" t="s">
        <v>35</v>
      </c>
      <c r="G11" s="257" t="s">
        <v>36</v>
      </c>
      <c r="H11" s="257"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14.25" customHeight="1">
      <c r="C12" s="152" t="s">
        <v>94</v>
      </c>
      <c r="D12" s="153">
        <f>'PGR Protección Actores V '!AE69</f>
        <v>0</v>
      </c>
      <c r="E12" s="153">
        <f>'PGR Protección Actores V '!AF69</f>
        <v>0.5</v>
      </c>
      <c r="F12" s="153">
        <f>'PGR Protección Actores V '!AG69</f>
        <v>0</v>
      </c>
      <c r="G12" s="153">
        <f>'PGR Protección Actores V '!AH69</f>
        <v>0</v>
      </c>
      <c r="H12" s="153">
        <f>'PGR Protección Actores V '!AI69</f>
        <v>0</v>
      </c>
      <c r="I12" s="153">
        <f>'PGR Protección Actores V '!AJ69</f>
        <v>0</v>
      </c>
      <c r="J12" s="153">
        <f>'PGR Protección Actores V '!AN69</f>
        <v>0</v>
      </c>
      <c r="K12" s="153">
        <f>'PGR Protección Actores V '!AR69</f>
        <v>0</v>
      </c>
      <c r="L12" s="153">
        <f>'PGR Protección Actores V '!AV69</f>
        <v>0</v>
      </c>
      <c r="M12" s="153">
        <f>'PGR Protección Actores V '!AZ69</f>
        <v>0</v>
      </c>
      <c r="N12" s="153">
        <f>'PGR Protección Actores V '!BD69</f>
        <v>0</v>
      </c>
      <c r="O12" s="153">
        <f>'PGR Protección Actores V '!BH69</f>
        <v>0</v>
      </c>
      <c r="P12" s="255"/>
      <c r="R12" s="78"/>
      <c r="S12" s="83"/>
      <c r="T12" s="78"/>
      <c r="U12" s="78"/>
      <c r="V12" s="78"/>
      <c r="W12" s="78"/>
      <c r="X12" s="78"/>
      <c r="Y12" s="78"/>
      <c r="Z12" s="78"/>
      <c r="AA12" s="78"/>
      <c r="AB12" s="78"/>
      <c r="AC12" s="78"/>
      <c r="AD12" s="78"/>
      <c r="AE12" s="78"/>
      <c r="AF12" s="78"/>
      <c r="AG12" s="78"/>
      <c r="AH12" s="78"/>
      <c r="AI12" s="78"/>
      <c r="AJ12" s="78"/>
      <c r="AK12" s="78"/>
    </row>
    <row r="13" spans="2:37" s="77" customFormat="1" ht="14.25" customHeight="1">
      <c r="C13" s="152" t="s">
        <v>71</v>
      </c>
      <c r="D13" s="153">
        <v>0.95</v>
      </c>
      <c r="E13" s="153">
        <v>0.95</v>
      </c>
      <c r="F13" s="153">
        <v>0.95</v>
      </c>
      <c r="G13" s="153">
        <v>0.95</v>
      </c>
      <c r="H13" s="153">
        <v>0.95</v>
      </c>
      <c r="I13" s="153">
        <v>0.95</v>
      </c>
      <c r="J13" s="153">
        <v>0.95</v>
      </c>
      <c r="K13" s="153">
        <v>0.95</v>
      </c>
      <c r="L13" s="153">
        <v>0.95</v>
      </c>
      <c r="M13" s="153">
        <v>0.95</v>
      </c>
      <c r="N13" s="153">
        <v>0.95</v>
      </c>
      <c r="O13" s="153">
        <v>0.95</v>
      </c>
      <c r="P13" s="255">
        <v>0.95</v>
      </c>
      <c r="R13" s="78"/>
      <c r="S13" s="90"/>
      <c r="T13" s="78"/>
      <c r="U13" s="91"/>
      <c r="V13" s="78"/>
      <c r="W13" s="78"/>
      <c r="X13" s="78"/>
      <c r="Y13" s="78"/>
      <c r="Z13" s="78"/>
      <c r="AA13" s="78"/>
      <c r="AB13" s="78"/>
      <c r="AC13" s="78"/>
      <c r="AD13" s="78"/>
      <c r="AE13" s="78"/>
      <c r="AF13" s="78"/>
      <c r="AG13" s="78"/>
      <c r="AH13" s="78"/>
      <c r="AI13" s="78"/>
      <c r="AJ13" s="78"/>
      <c r="AK13" s="78"/>
    </row>
    <row r="14" spans="2:37" s="77" customFormat="1" ht="14.25" customHeight="1">
      <c r="C14" s="84"/>
      <c r="D14" s="84"/>
      <c r="E14" s="84"/>
      <c r="F14" s="84"/>
      <c r="G14" s="84"/>
      <c r="H14" s="84"/>
      <c r="I14" s="85"/>
      <c r="J14" s="86"/>
      <c r="K14" s="85"/>
      <c r="L14" s="85"/>
      <c r="M14" s="85"/>
      <c r="N14" s="85"/>
      <c r="O14" s="85"/>
      <c r="P14" s="85"/>
      <c r="R14" s="78"/>
      <c r="S14" s="83"/>
      <c r="T14" s="78"/>
      <c r="U14" s="78" t="s">
        <v>95</v>
      </c>
      <c r="V14" s="78"/>
      <c r="W14" s="78"/>
      <c r="X14" s="78"/>
      <c r="Y14" s="78"/>
      <c r="Z14" s="78"/>
      <c r="AA14" s="78"/>
      <c r="AB14" s="78"/>
      <c r="AC14" s="78"/>
      <c r="AD14" s="78"/>
      <c r="AE14" s="78"/>
      <c r="AF14" s="78"/>
      <c r="AG14" s="78"/>
      <c r="AH14" s="78"/>
      <c r="AI14" s="78"/>
      <c r="AJ14" s="78"/>
      <c r="AK14" s="78"/>
    </row>
    <row r="15" spans="2:37">
      <c r="B15" s="76"/>
      <c r="C15" s="76"/>
      <c r="D15" s="76"/>
      <c r="E15" s="76"/>
      <c r="F15" s="76"/>
      <c r="G15" s="76"/>
      <c r="H15" s="76"/>
      <c r="I15" s="76"/>
      <c r="J15" s="76"/>
      <c r="K15" s="76"/>
      <c r="L15" s="76"/>
      <c r="M15" s="76"/>
      <c r="N15" s="76"/>
      <c r="O15" s="76"/>
      <c r="P15" s="76"/>
      <c r="Q15" s="76"/>
    </row>
    <row r="16" spans="2:37">
      <c r="B16" s="76"/>
      <c r="C16" s="76"/>
      <c r="D16" s="76"/>
      <c r="E16" s="76"/>
      <c r="F16" s="76"/>
      <c r="G16" s="76"/>
      <c r="H16" s="76"/>
      <c r="I16" s="76"/>
      <c r="J16" s="76"/>
      <c r="K16" s="76"/>
      <c r="L16" s="76"/>
      <c r="M16" s="76"/>
      <c r="N16" s="76"/>
      <c r="O16" s="76"/>
      <c r="P16" s="76"/>
      <c r="Q16" s="76"/>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c r="R19" s="92"/>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sheetData>
  <mergeCells count="4">
    <mergeCell ref="N3:P6"/>
    <mergeCell ref="C9:P9"/>
    <mergeCell ref="E3:M6"/>
    <mergeCell ref="C3:D6"/>
  </mergeCells>
  <phoneticPr fontId="81" type="noConversion"/>
  <printOptions horizontalCentered="1"/>
  <pageMargins left="0.31496062992125984" right="0.31496062992125984" top="0.74803149606299213" bottom="0.35433070866141736" header="0.31496062992125984" footer="0.31496062992125984"/>
  <pageSetup scale="4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B080-C6EA-4E7A-9ED1-B20AF4869379}">
  <sheetPr codeName="Hoja37">
    <tabColor theme="9" tint="0.39997558519241921"/>
  </sheetPr>
  <dimension ref="B1:AK33"/>
  <sheetViews>
    <sheetView view="pageBreakPreview" zoomScale="90" zoomScaleNormal="100" zoomScaleSheetLayoutView="90" workbookViewId="0">
      <selection activeCell="C3" sqref="C3:C6"/>
    </sheetView>
  </sheetViews>
  <sheetFormatPr baseColWidth="10" defaultColWidth="11.42578125" defaultRowHeight="14.25"/>
  <cols>
    <col min="1" max="1" width="1" style="75" customWidth="1"/>
    <col min="2" max="2" width="1.42578125" style="75" customWidth="1"/>
    <col min="3" max="3" width="28.7109375" style="75" customWidth="1"/>
    <col min="4" max="9" width="12.42578125" style="75" customWidth="1"/>
    <col min="10" max="10" width="10" style="75" customWidth="1"/>
    <col min="11" max="11" width="11.28515625" style="75" customWidth="1"/>
    <col min="12" max="12" width="15.42578125" style="75" customWidth="1"/>
    <col min="13" max="13" width="18.28515625" style="75" customWidth="1"/>
    <col min="14" max="14" width="13"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12" customHeight="1" thickBot="1">
      <c r="B2" s="76"/>
      <c r="C2" s="76"/>
      <c r="D2" s="76"/>
      <c r="E2" s="76"/>
      <c r="F2" s="76"/>
      <c r="G2" s="76"/>
      <c r="H2" s="76"/>
      <c r="I2" s="76"/>
      <c r="J2" s="76"/>
      <c r="K2" s="76"/>
      <c r="L2" s="76"/>
      <c r="M2" s="76"/>
      <c r="N2" s="76"/>
      <c r="O2" s="76"/>
      <c r="P2" s="76"/>
      <c r="Q2" s="76"/>
    </row>
    <row r="3" spans="2:37" ht="17.25" customHeight="1">
      <c r="B3" s="76"/>
      <c r="C3" s="944" t="s">
        <v>1842</v>
      </c>
      <c r="D3" s="1722" t="s">
        <v>1064</v>
      </c>
      <c r="E3" s="1723"/>
      <c r="F3" s="1723"/>
      <c r="G3" s="1723"/>
      <c r="H3" s="1723"/>
      <c r="I3" s="1723"/>
      <c r="J3" s="1723"/>
      <c r="K3" s="1723"/>
      <c r="L3" s="1723"/>
      <c r="M3" s="1724"/>
      <c r="N3" s="926"/>
      <c r="O3" s="927"/>
      <c r="P3" s="928"/>
      <c r="Q3" s="76"/>
    </row>
    <row r="4" spans="2:37" ht="11.25" customHeight="1">
      <c r="B4" s="76"/>
      <c r="C4" s="1736"/>
      <c r="D4" s="1725"/>
      <c r="E4" s="1726"/>
      <c r="F4" s="1726"/>
      <c r="G4" s="1726"/>
      <c r="H4" s="1726"/>
      <c r="I4" s="1726"/>
      <c r="J4" s="1726"/>
      <c r="K4" s="1726"/>
      <c r="L4" s="1726"/>
      <c r="M4" s="1727"/>
      <c r="N4" s="929"/>
      <c r="O4" s="930"/>
      <c r="P4" s="931"/>
      <c r="Q4" s="76"/>
    </row>
    <row r="5" spans="2:37" ht="17.25" customHeight="1">
      <c r="B5" s="76"/>
      <c r="C5" s="1736"/>
      <c r="D5" s="1725"/>
      <c r="E5" s="1726"/>
      <c r="F5" s="1726"/>
      <c r="G5" s="1726"/>
      <c r="H5" s="1726"/>
      <c r="I5" s="1726"/>
      <c r="J5" s="1726"/>
      <c r="K5" s="1726"/>
      <c r="L5" s="1726"/>
      <c r="M5" s="1727"/>
      <c r="N5" s="929"/>
      <c r="O5" s="930"/>
      <c r="P5" s="931"/>
      <c r="Q5" s="76"/>
    </row>
    <row r="6" spans="2:37" ht="12.75" customHeight="1" thickBot="1">
      <c r="B6" s="76"/>
      <c r="C6" s="1737"/>
      <c r="D6" s="1728"/>
      <c r="E6" s="1729"/>
      <c r="F6" s="1729"/>
      <c r="G6" s="1729"/>
      <c r="H6" s="1729"/>
      <c r="I6" s="1729"/>
      <c r="J6" s="1729"/>
      <c r="K6" s="1729"/>
      <c r="L6" s="1729"/>
      <c r="M6" s="173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84"/>
      <c r="E8" s="84"/>
      <c r="F8" s="84"/>
      <c r="G8" s="84"/>
      <c r="H8" s="8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thickBot="1">
      <c r="C9" s="1719" t="s">
        <v>92</v>
      </c>
      <c r="D9" s="1720"/>
      <c r="E9" s="1720"/>
      <c r="F9" s="1720"/>
      <c r="G9" s="1720"/>
      <c r="H9" s="1720"/>
      <c r="I9" s="1720"/>
      <c r="J9" s="1720"/>
      <c r="K9" s="1720"/>
      <c r="L9" s="1720"/>
      <c r="M9" s="1720"/>
      <c r="N9" s="1720"/>
      <c r="O9" s="1720"/>
      <c r="P9" s="172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84"/>
      <c r="E10" s="84"/>
      <c r="F10" s="84"/>
      <c r="G10" s="84"/>
      <c r="H10" s="8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7" t="s">
        <v>33</v>
      </c>
      <c r="E11" s="257" t="s">
        <v>34</v>
      </c>
      <c r="F11" s="257" t="s">
        <v>35</v>
      </c>
      <c r="G11" s="257" t="s">
        <v>36</v>
      </c>
      <c r="H11" s="257"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48" customHeight="1">
      <c r="C12" s="151" t="s">
        <v>1035</v>
      </c>
      <c r="D12" s="151"/>
      <c r="E12" s="151"/>
      <c r="F12" s="151"/>
      <c r="G12" s="151"/>
      <c r="H12" s="151"/>
      <c r="I12" s="150"/>
      <c r="J12" s="149"/>
      <c r="K12" s="149"/>
      <c r="L12" s="149"/>
      <c r="M12" s="149"/>
      <c r="N12" s="149"/>
      <c r="O12" s="82"/>
      <c r="P12" s="260">
        <f>SUM(I12:O12)</f>
        <v>0</v>
      </c>
      <c r="R12" s="78"/>
      <c r="S12" s="83"/>
      <c r="T12" s="78"/>
      <c r="U12" s="78"/>
      <c r="V12" s="78"/>
      <c r="W12" s="78"/>
      <c r="X12" s="78"/>
      <c r="Y12" s="78"/>
      <c r="Z12" s="78"/>
      <c r="AA12" s="78"/>
      <c r="AB12" s="78"/>
      <c r="AC12" s="78"/>
      <c r="AD12" s="78"/>
      <c r="AE12" s="78"/>
      <c r="AF12" s="78"/>
      <c r="AG12" s="78"/>
      <c r="AH12" s="78"/>
      <c r="AI12" s="78"/>
      <c r="AJ12" s="78"/>
      <c r="AK12" s="78"/>
    </row>
    <row r="13" spans="2:37" s="77" customFormat="1" ht="42.75">
      <c r="C13" s="151" t="s">
        <v>1036</v>
      </c>
      <c r="D13" s="151"/>
      <c r="E13" s="151"/>
      <c r="F13" s="151"/>
      <c r="G13" s="151"/>
      <c r="H13" s="151"/>
      <c r="I13" s="150"/>
      <c r="J13" s="149"/>
      <c r="K13" s="149"/>
      <c r="L13" s="149"/>
      <c r="M13" s="149"/>
      <c r="N13" s="149"/>
      <c r="O13" s="82"/>
      <c r="P13" s="260">
        <f>SUM(I13:O13)</f>
        <v>0</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153" t="e">
        <f>D12/D13</f>
        <v>#DIV/0!</v>
      </c>
      <c r="E14" s="153" t="e">
        <f t="shared" ref="E14:H14" si="0">E12/E13</f>
        <v>#DIV/0!</v>
      </c>
      <c r="F14" s="153" t="e">
        <f t="shared" si="0"/>
        <v>#DIV/0!</v>
      </c>
      <c r="G14" s="153" t="e">
        <f t="shared" si="0"/>
        <v>#DIV/0!</v>
      </c>
      <c r="H14" s="153" t="e">
        <f t="shared" si="0"/>
        <v>#DIV/0!</v>
      </c>
      <c r="I14" s="153" t="e">
        <f t="shared" ref="I14:O14" si="1">I12/I13</f>
        <v>#DIV/0!</v>
      </c>
      <c r="J14" s="153" t="e">
        <f t="shared" si="1"/>
        <v>#DIV/0!</v>
      </c>
      <c r="K14" s="153" t="e">
        <f t="shared" si="1"/>
        <v>#DIV/0!</v>
      </c>
      <c r="L14" s="153" t="e">
        <f t="shared" si="1"/>
        <v>#DIV/0!</v>
      </c>
      <c r="M14" s="153" t="e">
        <f t="shared" si="1"/>
        <v>#DIV/0!</v>
      </c>
      <c r="N14" s="153" t="e">
        <f t="shared" si="1"/>
        <v>#DIV/0!</v>
      </c>
      <c r="O14" s="153" t="e">
        <f t="shared" si="1"/>
        <v>#DIV/0!</v>
      </c>
      <c r="P14" s="255" t="e">
        <f>SUM(I14:O14)</f>
        <v>#DIV/0!</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654">
        <v>1</v>
      </c>
      <c r="E15" s="654">
        <v>1</v>
      </c>
      <c r="F15" s="654">
        <v>1</v>
      </c>
      <c r="G15" s="654">
        <v>1</v>
      </c>
      <c r="H15" s="654">
        <v>1</v>
      </c>
      <c r="I15" s="654">
        <v>1</v>
      </c>
      <c r="J15" s="654">
        <v>1</v>
      </c>
      <c r="K15" s="654">
        <v>1</v>
      </c>
      <c r="L15" s="654">
        <v>1</v>
      </c>
      <c r="M15" s="654">
        <v>1</v>
      </c>
      <c r="N15" s="654">
        <v>1</v>
      </c>
      <c r="O15" s="654">
        <v>1</v>
      </c>
      <c r="P15" s="255">
        <f>SUM(I15:O15)</f>
        <v>7</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4"/>
      <c r="E16" s="84"/>
      <c r="F16" s="84"/>
      <c r="G16" s="84"/>
      <c r="H16" s="84"/>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76"/>
      <c r="G33" s="76"/>
      <c r="H33" s="76"/>
      <c r="I33" s="76"/>
      <c r="J33" s="76"/>
      <c r="K33" s="76"/>
      <c r="L33" s="76"/>
      <c r="M33" s="76"/>
      <c r="N33" s="76"/>
      <c r="O33" s="76"/>
      <c r="P33" s="76"/>
      <c r="Q33" s="76"/>
    </row>
  </sheetData>
  <mergeCells count="4">
    <mergeCell ref="C3:C6"/>
    <mergeCell ref="N3:P6"/>
    <mergeCell ref="C9:P9"/>
    <mergeCell ref="D3:M6"/>
  </mergeCells>
  <phoneticPr fontId="81" type="noConversion"/>
  <printOptions horizontalCentered="1"/>
  <pageMargins left="0.31496062992125984" right="0.31496062992125984" top="0.74803149606299213" bottom="0.35433070866141736" header="0.31496062992125984" footer="0.31496062992125984"/>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EC070-22C5-4E8C-8D4F-A3E0A3F7019A}">
  <sheetPr codeName="Hoja33">
    <tabColor theme="9" tint="-0.249977111117893"/>
  </sheetPr>
  <dimension ref="B1:X49"/>
  <sheetViews>
    <sheetView showGridLines="0" zoomScale="80" zoomScaleNormal="80" workbookViewId="0">
      <selection activeCell="B2" sqref="B2:E5"/>
    </sheetView>
  </sheetViews>
  <sheetFormatPr baseColWidth="10" defaultColWidth="11.42578125" defaultRowHeight="15"/>
  <cols>
    <col min="1" max="1" width="1.140625" style="1" customWidth="1"/>
    <col min="2" max="3" width="11.42578125" style="1"/>
    <col min="4" max="4" width="14.42578125" style="1" customWidth="1"/>
    <col min="5" max="21" width="11.42578125" style="1"/>
    <col min="22" max="22" width="12.140625" style="1" customWidth="1"/>
    <col min="23" max="23" width="23.42578125" style="1" customWidth="1"/>
    <col min="24" max="24" width="19.7109375" style="1" customWidth="1"/>
    <col min="25" max="25" width="11.42578125" style="1"/>
    <col min="26" max="26" width="8.42578125" style="1" customWidth="1"/>
    <col min="27" max="27" width="1.7109375" style="1" customWidth="1"/>
    <col min="28" max="16384" width="11.42578125" style="1"/>
  </cols>
  <sheetData>
    <row r="1" spans="2:24" ht="15" customHeight="1" thickBot="1"/>
    <row r="2" spans="2:24" s="154" customFormat="1" ht="30.75" customHeight="1">
      <c r="B2" s="729" t="s">
        <v>1091</v>
      </c>
      <c r="C2" s="730"/>
      <c r="D2" s="730"/>
      <c r="E2" s="731"/>
      <c r="F2" s="738" t="s">
        <v>15</v>
      </c>
      <c r="G2" s="739"/>
      <c r="H2" s="739"/>
      <c r="I2" s="739"/>
      <c r="J2" s="739"/>
      <c r="K2" s="739"/>
      <c r="L2" s="739"/>
      <c r="M2" s="739"/>
      <c r="N2" s="739"/>
      <c r="O2" s="739"/>
      <c r="P2" s="739"/>
      <c r="Q2" s="739"/>
      <c r="R2" s="739"/>
      <c r="S2" s="739"/>
      <c r="T2" s="739"/>
      <c r="U2" s="739"/>
      <c r="V2" s="740"/>
      <c r="W2" s="737"/>
      <c r="X2" s="731"/>
    </row>
    <row r="3" spans="2:24" s="154" customFormat="1" ht="30.75" customHeight="1">
      <c r="B3" s="732"/>
      <c r="C3" s="697"/>
      <c r="D3" s="697"/>
      <c r="E3" s="733"/>
      <c r="F3" s="741"/>
      <c r="G3" s="742"/>
      <c r="H3" s="742"/>
      <c r="I3" s="742"/>
      <c r="J3" s="742"/>
      <c r="K3" s="742"/>
      <c r="L3" s="742"/>
      <c r="M3" s="742"/>
      <c r="N3" s="742"/>
      <c r="O3" s="742"/>
      <c r="P3" s="742"/>
      <c r="Q3" s="742"/>
      <c r="R3" s="742"/>
      <c r="S3" s="742"/>
      <c r="T3" s="742"/>
      <c r="U3" s="742"/>
      <c r="V3" s="743"/>
      <c r="W3" s="732"/>
      <c r="X3" s="733"/>
    </row>
    <row r="4" spans="2:24" s="154" customFormat="1" ht="30.75" customHeight="1">
      <c r="B4" s="732"/>
      <c r="C4" s="697"/>
      <c r="D4" s="697"/>
      <c r="E4" s="733"/>
      <c r="F4" s="741"/>
      <c r="G4" s="742"/>
      <c r="H4" s="742"/>
      <c r="I4" s="742"/>
      <c r="J4" s="742"/>
      <c r="K4" s="742"/>
      <c r="L4" s="742"/>
      <c r="M4" s="742"/>
      <c r="N4" s="742"/>
      <c r="O4" s="742"/>
      <c r="P4" s="742"/>
      <c r="Q4" s="742"/>
      <c r="R4" s="742"/>
      <c r="S4" s="742"/>
      <c r="T4" s="742"/>
      <c r="U4" s="742"/>
      <c r="V4" s="743"/>
      <c r="W4" s="732"/>
      <c r="X4" s="733"/>
    </row>
    <row r="5" spans="2:24" s="155" customFormat="1" ht="30.75" customHeight="1" thickBot="1">
      <c r="B5" s="734"/>
      <c r="C5" s="735"/>
      <c r="D5" s="735"/>
      <c r="E5" s="736"/>
      <c r="F5" s="744"/>
      <c r="G5" s="745"/>
      <c r="H5" s="745"/>
      <c r="I5" s="745"/>
      <c r="J5" s="745"/>
      <c r="K5" s="745"/>
      <c r="L5" s="745"/>
      <c r="M5" s="745"/>
      <c r="N5" s="745"/>
      <c r="O5" s="745"/>
      <c r="P5" s="745"/>
      <c r="Q5" s="745"/>
      <c r="R5" s="745"/>
      <c r="S5" s="745"/>
      <c r="T5" s="745"/>
      <c r="U5" s="745"/>
      <c r="V5" s="746"/>
      <c r="W5" s="734"/>
      <c r="X5" s="736"/>
    </row>
    <row r="6" spans="2:24" ht="17.25" customHeight="1"/>
    <row r="49" ht="7.5" customHeight="1"/>
  </sheetData>
  <mergeCells count="3">
    <mergeCell ref="B2:E5"/>
    <mergeCell ref="W2:X5"/>
    <mergeCell ref="F2:V5"/>
  </mergeCells>
  <pageMargins left="0.70866141732283472" right="0.70866141732283472" top="0.74803149606299213" bottom="0.74803149606299213" header="0.31496062992125984" footer="0.31496062992125984"/>
  <pageSetup scale="40" orientation="landscape" horizontalDpi="4294967293" verticalDpi="4294967293" r:id="rId1"/>
  <headerFooter>
    <oddFooter>&amp;LSM-SIG-FR041
Ver 0.0&amp;R05-10-2020</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5E332-BBAD-4A68-8D1E-92FC1D7427A3}">
  <sheetPr codeName="Hoja38">
    <tabColor theme="9" tint="0.39997558519241921"/>
  </sheetPr>
  <dimension ref="B1:AK33"/>
  <sheetViews>
    <sheetView view="pageBreakPreview" zoomScale="85" zoomScaleNormal="100" zoomScaleSheetLayoutView="85" workbookViewId="0">
      <selection activeCell="C3" sqref="C3:D6"/>
    </sheetView>
  </sheetViews>
  <sheetFormatPr baseColWidth="10" defaultColWidth="11.42578125" defaultRowHeight="14.25"/>
  <cols>
    <col min="1" max="1" width="1" style="75" customWidth="1"/>
    <col min="2" max="2" width="1.42578125" style="75" customWidth="1"/>
    <col min="3" max="3" width="28.7109375" style="75" customWidth="1"/>
    <col min="4" max="4" width="12.7109375" style="75" customWidth="1"/>
    <col min="5" max="15" width="12.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15.75" customHeight="1">
      <c r="B3" s="76"/>
      <c r="C3" s="1401" t="s">
        <v>1842</v>
      </c>
      <c r="D3" s="1738"/>
      <c r="E3" s="1722" t="s">
        <v>1065</v>
      </c>
      <c r="F3" s="1723"/>
      <c r="G3" s="1723"/>
      <c r="H3" s="1723"/>
      <c r="I3" s="1723"/>
      <c r="J3" s="1723"/>
      <c r="K3" s="1723"/>
      <c r="L3" s="1723"/>
      <c r="M3" s="1724"/>
      <c r="N3" s="926"/>
      <c r="O3" s="927"/>
      <c r="P3" s="928"/>
      <c r="Q3" s="76"/>
    </row>
    <row r="4" spans="2:37" ht="16.5" customHeight="1">
      <c r="B4" s="76"/>
      <c r="C4" s="1739"/>
      <c r="D4" s="1740"/>
      <c r="E4" s="1725"/>
      <c r="F4" s="1726"/>
      <c r="G4" s="1726"/>
      <c r="H4" s="1726"/>
      <c r="I4" s="1726"/>
      <c r="J4" s="1726"/>
      <c r="K4" s="1726"/>
      <c r="L4" s="1726"/>
      <c r="M4" s="1727"/>
      <c r="N4" s="929"/>
      <c r="O4" s="930"/>
      <c r="P4" s="931"/>
      <c r="Q4" s="76"/>
    </row>
    <row r="5" spans="2:37" ht="8.25" customHeight="1">
      <c r="B5" s="76"/>
      <c r="C5" s="1739"/>
      <c r="D5" s="1740"/>
      <c r="E5" s="1725"/>
      <c r="F5" s="1726"/>
      <c r="G5" s="1726"/>
      <c r="H5" s="1726"/>
      <c r="I5" s="1726"/>
      <c r="J5" s="1726"/>
      <c r="K5" s="1726"/>
      <c r="L5" s="1726"/>
      <c r="M5" s="1727"/>
      <c r="N5" s="929"/>
      <c r="O5" s="930"/>
      <c r="P5" s="931"/>
      <c r="Q5" s="76"/>
    </row>
    <row r="6" spans="2:37" ht="21.75" customHeight="1" thickBot="1">
      <c r="B6" s="76"/>
      <c r="C6" s="1741"/>
      <c r="D6" s="1742"/>
      <c r="E6" s="1728"/>
      <c r="F6" s="1729"/>
      <c r="G6" s="1729"/>
      <c r="H6" s="1729"/>
      <c r="I6" s="1729"/>
      <c r="J6" s="1729"/>
      <c r="K6" s="1729"/>
      <c r="L6" s="1729"/>
      <c r="M6" s="173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194"/>
      <c r="E8" s="194"/>
      <c r="F8" s="194"/>
      <c r="G8" s="194"/>
      <c r="H8" s="19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c r="C9" s="1719" t="s">
        <v>92</v>
      </c>
      <c r="D9" s="1720"/>
      <c r="E9" s="1720"/>
      <c r="F9" s="1720"/>
      <c r="G9" s="1720"/>
      <c r="H9" s="1720"/>
      <c r="I9" s="1720"/>
      <c r="J9" s="1720"/>
      <c r="K9" s="1720"/>
      <c r="L9" s="1720"/>
      <c r="M9" s="1720"/>
      <c r="N9" s="1720"/>
      <c r="O9" s="1720"/>
      <c r="P9" s="172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194"/>
      <c r="E10" s="194"/>
      <c r="F10" s="194"/>
      <c r="G10" s="194"/>
      <c r="H10" s="19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6" t="s">
        <v>33</v>
      </c>
      <c r="E11" s="256" t="s">
        <v>34</v>
      </c>
      <c r="F11" s="256" t="s">
        <v>35</v>
      </c>
      <c r="G11" s="256" t="s">
        <v>36</v>
      </c>
      <c r="H11" s="256"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48" customHeight="1">
      <c r="C12" s="151" t="s">
        <v>1066</v>
      </c>
      <c r="D12" s="149">
        <v>4</v>
      </c>
      <c r="E12" s="149"/>
      <c r="F12" s="149"/>
      <c r="G12" s="149"/>
      <c r="H12" s="149"/>
      <c r="I12" s="150"/>
      <c r="J12" s="149"/>
      <c r="K12" s="149"/>
      <c r="L12" s="149"/>
      <c r="M12" s="149"/>
      <c r="N12" s="149"/>
      <c r="O12" s="82"/>
      <c r="P12" s="260">
        <f>SUM(D12:O12)</f>
        <v>4</v>
      </c>
      <c r="R12" s="78"/>
      <c r="S12" s="83"/>
      <c r="T12" s="78"/>
      <c r="U12" s="78"/>
      <c r="V12" s="78"/>
      <c r="W12" s="78"/>
      <c r="X12" s="78"/>
      <c r="Y12" s="78"/>
      <c r="Z12" s="78"/>
      <c r="AA12" s="78"/>
      <c r="AB12" s="78"/>
      <c r="AC12" s="78"/>
      <c r="AD12" s="78"/>
      <c r="AE12" s="78"/>
      <c r="AF12" s="78"/>
      <c r="AG12" s="78"/>
      <c r="AH12" s="78"/>
      <c r="AI12" s="78"/>
      <c r="AJ12" s="78"/>
      <c r="AK12" s="78"/>
    </row>
    <row r="13" spans="2:37" s="77" customFormat="1" ht="45" customHeight="1">
      <c r="C13" s="151" t="s">
        <v>1067</v>
      </c>
      <c r="D13" s="149"/>
      <c r="E13" s="149"/>
      <c r="F13" s="149"/>
      <c r="G13" s="149"/>
      <c r="H13" s="149"/>
      <c r="I13" s="150"/>
      <c r="J13" s="149"/>
      <c r="K13" s="149"/>
      <c r="L13" s="149"/>
      <c r="M13" s="149"/>
      <c r="N13" s="149"/>
      <c r="O13" s="82"/>
      <c r="P13" s="260">
        <f>SUM(D13:O13)</f>
        <v>0</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153" t="e">
        <f>D12/D13</f>
        <v>#DIV/0!</v>
      </c>
      <c r="E14" s="153" t="e">
        <f t="shared" ref="E14:O14" si="0">E12/E13</f>
        <v>#DIV/0!</v>
      </c>
      <c r="F14" s="153" t="e">
        <f t="shared" si="0"/>
        <v>#DIV/0!</v>
      </c>
      <c r="G14" s="153" t="e">
        <f t="shared" si="0"/>
        <v>#DIV/0!</v>
      </c>
      <c r="H14" s="153" t="e">
        <f t="shared" si="0"/>
        <v>#DIV/0!</v>
      </c>
      <c r="I14" s="153" t="e">
        <f t="shared" si="0"/>
        <v>#DIV/0!</v>
      </c>
      <c r="J14" s="153" t="e">
        <f t="shared" si="0"/>
        <v>#DIV/0!</v>
      </c>
      <c r="K14" s="153" t="e">
        <f t="shared" si="0"/>
        <v>#DIV/0!</v>
      </c>
      <c r="L14" s="153" t="e">
        <f t="shared" si="0"/>
        <v>#DIV/0!</v>
      </c>
      <c r="M14" s="153" t="e">
        <f t="shared" si="0"/>
        <v>#DIV/0!</v>
      </c>
      <c r="N14" s="153" t="e">
        <f t="shared" si="0"/>
        <v>#DIV/0!</v>
      </c>
      <c r="O14" s="153" t="e">
        <f t="shared" si="0"/>
        <v>#DIV/0!</v>
      </c>
      <c r="P14" s="255" t="e">
        <f>SUM(D14:O14)</f>
        <v>#DIV/0!</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153">
        <v>0.95</v>
      </c>
      <c r="E15" s="153">
        <v>0.95</v>
      </c>
      <c r="F15" s="153">
        <v>0.95</v>
      </c>
      <c r="G15" s="153">
        <v>0.95</v>
      </c>
      <c r="H15" s="153">
        <v>0.95</v>
      </c>
      <c r="I15" s="153">
        <v>0.95</v>
      </c>
      <c r="J15" s="153">
        <v>0.95</v>
      </c>
      <c r="K15" s="153">
        <v>0.95</v>
      </c>
      <c r="L15" s="153">
        <v>0.95</v>
      </c>
      <c r="M15" s="153">
        <v>0.95</v>
      </c>
      <c r="N15" s="153">
        <v>0.95</v>
      </c>
      <c r="O15" s="153">
        <v>0.95</v>
      </c>
      <c r="P15" s="255">
        <v>0.95</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5"/>
      <c r="E16" s="85"/>
      <c r="F16" s="85"/>
      <c r="G16" s="85"/>
      <c r="H16" s="85"/>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935"/>
      <c r="G33" s="935"/>
      <c r="H33" s="935"/>
      <c r="I33" s="76"/>
      <c r="J33" s="76"/>
      <c r="K33" s="76"/>
      <c r="L33" s="76"/>
      <c r="M33" s="76"/>
      <c r="N33" s="76"/>
      <c r="O33" s="76"/>
      <c r="P33" s="76"/>
      <c r="Q33" s="76"/>
    </row>
  </sheetData>
  <mergeCells count="5">
    <mergeCell ref="N3:P6"/>
    <mergeCell ref="C9:P9"/>
    <mergeCell ref="C3:D6"/>
    <mergeCell ref="E3:M6"/>
    <mergeCell ref="F33:H33"/>
  </mergeCells>
  <printOptions horizontalCentered="1"/>
  <pageMargins left="0.31496062992125984" right="0.31496062992125984" top="0.74803149606299213" bottom="0.35433070866141736" header="0.31496062992125984" footer="0.31496062992125984"/>
  <pageSetup scale="4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7CE73-32DC-4051-996A-B32E994E57CC}">
  <sheetPr codeName="Hoja39">
    <tabColor theme="0" tint="-0.249977111117893"/>
  </sheetPr>
  <dimension ref="B2:I24"/>
  <sheetViews>
    <sheetView workbookViewId="0"/>
  </sheetViews>
  <sheetFormatPr baseColWidth="10" defaultColWidth="10.7109375" defaultRowHeight="15"/>
  <cols>
    <col min="9" max="9" width="11.42578125" customWidth="1"/>
  </cols>
  <sheetData>
    <row r="2" spans="2:3">
      <c r="B2" t="s">
        <v>82</v>
      </c>
      <c r="C2" t="s">
        <v>83</v>
      </c>
    </row>
    <row r="3" spans="2:3">
      <c r="B3" s="74">
        <v>0.1</v>
      </c>
      <c r="C3">
        <v>1</v>
      </c>
    </row>
    <row r="4" spans="2:3">
      <c r="B4" s="74">
        <v>0.2</v>
      </c>
      <c r="C4">
        <v>1</v>
      </c>
    </row>
    <row r="5" spans="2:3">
      <c r="B5" s="74">
        <v>0.3</v>
      </c>
      <c r="C5">
        <v>1</v>
      </c>
    </row>
    <row r="6" spans="2:3">
      <c r="B6" s="74">
        <v>0.4</v>
      </c>
      <c r="C6">
        <v>1</v>
      </c>
    </row>
    <row r="7" spans="2:3">
      <c r="B7" s="74">
        <v>0.5</v>
      </c>
      <c r="C7">
        <v>1</v>
      </c>
    </row>
    <row r="8" spans="2:3">
      <c r="B8" s="74">
        <v>0.6</v>
      </c>
      <c r="C8">
        <v>1</v>
      </c>
    </row>
    <row r="9" spans="2:3">
      <c r="B9" s="74">
        <v>0.7</v>
      </c>
      <c r="C9">
        <v>1</v>
      </c>
    </row>
    <row r="10" spans="2:3">
      <c r="B10" s="74">
        <v>0.8</v>
      </c>
      <c r="C10">
        <v>1</v>
      </c>
    </row>
    <row r="11" spans="2:3">
      <c r="B11" s="74">
        <v>0.9</v>
      </c>
      <c r="C11">
        <v>1</v>
      </c>
    </row>
    <row r="12" spans="2:3">
      <c r="B12" s="74">
        <v>1</v>
      </c>
      <c r="C12">
        <v>9</v>
      </c>
    </row>
    <row r="16" spans="2:3">
      <c r="B16" t="s">
        <v>84</v>
      </c>
      <c r="C16">
        <f>G24*3.1416</f>
        <v>0.50944864864864869</v>
      </c>
    </row>
    <row r="18" spans="2:9">
      <c r="B18" t="s">
        <v>85</v>
      </c>
      <c r="C18" t="s">
        <v>86</v>
      </c>
      <c r="D18" t="s">
        <v>87</v>
      </c>
    </row>
    <row r="19" spans="2:9">
      <c r="B19" t="s">
        <v>88</v>
      </c>
      <c r="C19">
        <v>0</v>
      </c>
      <c r="D19">
        <v>0</v>
      </c>
    </row>
    <row r="20" spans="2:9">
      <c r="B20" t="s">
        <v>89</v>
      </c>
      <c r="C20">
        <f>COS(C16)*-1</f>
        <v>-0.87301353216482058</v>
      </c>
      <c r="D20">
        <f>SIN(C16)</f>
        <v>0.48769598384352497</v>
      </c>
    </row>
    <row r="24" spans="2:9">
      <c r="F24" t="s">
        <v>90</v>
      </c>
      <c r="G24" s="74">
        <f t="array" ref="G24:I24">'PGR Protección Actores V '!CK29:CM29</f>
        <v>0.16216216216216217</v>
      </c>
      <c r="H24">
        <v>0</v>
      </c>
      <c r="I24" s="4">
        <v>0</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9809-C571-4F2D-ACE9-BC31289255B7}">
  <sheetPr codeName="Hoja26">
    <tabColor theme="9" tint="0.39997558519241921"/>
  </sheetPr>
  <dimension ref="B1:AC50"/>
  <sheetViews>
    <sheetView showGridLines="0" zoomScale="70" zoomScaleNormal="70" workbookViewId="0">
      <selection activeCell="B2" sqref="B2:E5"/>
    </sheetView>
  </sheetViews>
  <sheetFormatPr baseColWidth="10" defaultColWidth="11.42578125" defaultRowHeight="15"/>
  <cols>
    <col min="1" max="1" width="1.140625" style="1" customWidth="1"/>
    <col min="2" max="3" width="11.42578125" style="1"/>
    <col min="4" max="4" width="14.42578125" style="1" customWidth="1"/>
    <col min="5" max="21" width="11.42578125" style="1"/>
    <col min="22" max="22" width="12.140625" style="1" customWidth="1"/>
    <col min="23" max="23" width="23.42578125" style="1" customWidth="1"/>
    <col min="24" max="25" width="11.42578125" style="1"/>
    <col min="26" max="26" width="8.42578125" style="1" customWidth="1"/>
    <col min="27" max="27" width="1.7109375" style="1" customWidth="1"/>
    <col min="28" max="28" width="11.42578125" style="1"/>
    <col min="29" max="29" width="32.42578125" style="1" customWidth="1"/>
    <col min="30" max="16384" width="11.42578125" style="1"/>
  </cols>
  <sheetData>
    <row r="1" spans="2:29" ht="15" customHeight="1" thickBot="1"/>
    <row r="2" spans="2:29" s="154" customFormat="1" ht="30.75" customHeight="1">
      <c r="B2" s="737" t="s">
        <v>1843</v>
      </c>
      <c r="C2" s="730"/>
      <c r="D2" s="730"/>
      <c r="E2" s="731"/>
      <c r="F2" s="1694" t="s">
        <v>1068</v>
      </c>
      <c r="G2" s="1695"/>
      <c r="H2" s="1695"/>
      <c r="I2" s="1695"/>
      <c r="J2" s="1695"/>
      <c r="K2" s="1695"/>
      <c r="L2" s="1695"/>
      <c r="M2" s="1695"/>
      <c r="N2" s="1695"/>
      <c r="O2" s="1695"/>
      <c r="P2" s="1695"/>
      <c r="Q2" s="1695"/>
      <c r="R2" s="1695"/>
      <c r="S2" s="1695"/>
      <c r="T2" s="1695"/>
      <c r="U2" s="1695"/>
      <c r="V2" s="1695"/>
      <c r="W2" s="1695"/>
      <c r="X2" s="1695"/>
      <c r="Y2" s="1695"/>
      <c r="Z2" s="1695"/>
      <c r="AA2" s="1696"/>
      <c r="AB2" s="737"/>
      <c r="AC2" s="731"/>
    </row>
    <row r="3" spans="2:29" s="154" customFormat="1" ht="30.75" customHeight="1">
      <c r="B3" s="732"/>
      <c r="C3" s="697"/>
      <c r="D3" s="697"/>
      <c r="E3" s="733"/>
      <c r="F3" s="1697"/>
      <c r="G3" s="1698"/>
      <c r="H3" s="1698"/>
      <c r="I3" s="1698"/>
      <c r="J3" s="1698"/>
      <c r="K3" s="1698"/>
      <c r="L3" s="1698"/>
      <c r="M3" s="1698"/>
      <c r="N3" s="1698"/>
      <c r="O3" s="1698"/>
      <c r="P3" s="1698"/>
      <c r="Q3" s="1698"/>
      <c r="R3" s="1698"/>
      <c r="S3" s="1698"/>
      <c r="T3" s="1698"/>
      <c r="U3" s="1698"/>
      <c r="V3" s="1698"/>
      <c r="W3" s="1698"/>
      <c r="X3" s="1698"/>
      <c r="Y3" s="1698"/>
      <c r="Z3" s="1698"/>
      <c r="AA3" s="1699"/>
      <c r="AB3" s="732"/>
      <c r="AC3" s="733"/>
    </row>
    <row r="4" spans="2:29" s="154" customFormat="1" ht="30.75" customHeight="1">
      <c r="B4" s="732"/>
      <c r="C4" s="697"/>
      <c r="D4" s="697"/>
      <c r="E4" s="733"/>
      <c r="F4" s="1697"/>
      <c r="G4" s="1698"/>
      <c r="H4" s="1698"/>
      <c r="I4" s="1698"/>
      <c r="J4" s="1698"/>
      <c r="K4" s="1698"/>
      <c r="L4" s="1698"/>
      <c r="M4" s="1698"/>
      <c r="N4" s="1698"/>
      <c r="O4" s="1698"/>
      <c r="P4" s="1698"/>
      <c r="Q4" s="1698"/>
      <c r="R4" s="1698"/>
      <c r="S4" s="1698"/>
      <c r="T4" s="1698"/>
      <c r="U4" s="1698"/>
      <c r="V4" s="1698"/>
      <c r="W4" s="1698"/>
      <c r="X4" s="1698"/>
      <c r="Y4" s="1698"/>
      <c r="Z4" s="1698"/>
      <c r="AA4" s="1699"/>
      <c r="AB4" s="732"/>
      <c r="AC4" s="733"/>
    </row>
    <row r="5" spans="2:29" s="155" customFormat="1" ht="30.75" customHeight="1" thickBot="1">
      <c r="B5" s="734"/>
      <c r="C5" s="735"/>
      <c r="D5" s="735"/>
      <c r="E5" s="736"/>
      <c r="F5" s="1700"/>
      <c r="G5" s="1701"/>
      <c r="H5" s="1701"/>
      <c r="I5" s="1701"/>
      <c r="J5" s="1701"/>
      <c r="K5" s="1701"/>
      <c r="L5" s="1701"/>
      <c r="M5" s="1701"/>
      <c r="N5" s="1701"/>
      <c r="O5" s="1701"/>
      <c r="P5" s="1701"/>
      <c r="Q5" s="1701"/>
      <c r="R5" s="1701"/>
      <c r="S5" s="1701"/>
      <c r="T5" s="1701"/>
      <c r="U5" s="1701"/>
      <c r="V5" s="1701"/>
      <c r="W5" s="1701"/>
      <c r="X5" s="1701"/>
      <c r="Y5" s="1701"/>
      <c r="Z5" s="1701"/>
      <c r="AA5" s="1702"/>
      <c r="AB5" s="734"/>
      <c r="AC5" s="736"/>
    </row>
    <row r="6" spans="2:29" ht="18" customHeight="1"/>
    <row r="7" spans="2:29" ht="17.25" customHeight="1"/>
    <row r="50" ht="7.5" customHeight="1"/>
  </sheetData>
  <mergeCells count="3">
    <mergeCell ref="B2:E5"/>
    <mergeCell ref="AB2:AC5"/>
    <mergeCell ref="F2:AA5"/>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A90FB-E747-410E-990E-8A8323E21A01}">
  <sheetPr codeName="Hoja27">
    <tabColor theme="9" tint="0.39997558519241921"/>
    <pageSetUpPr fitToPage="1"/>
  </sheetPr>
  <dimension ref="A1:CN102"/>
  <sheetViews>
    <sheetView showGridLines="0" view="pageBreakPreview" zoomScale="50" zoomScaleNormal="50" zoomScaleSheetLayoutView="50" zoomScalePageLayoutView="10" workbookViewId="0">
      <selection activeCell="C3" sqref="C3:F6"/>
    </sheetView>
  </sheetViews>
  <sheetFormatPr baseColWidth="10" defaultColWidth="10.7109375" defaultRowHeight="12.75"/>
  <cols>
    <col min="1" max="1" width="1.140625" style="18" customWidth="1"/>
    <col min="2" max="2" width="1.85546875" style="14" customWidth="1"/>
    <col min="3" max="3" width="1.140625" style="18" customWidth="1"/>
    <col min="4" max="4" width="42.42578125" style="18" customWidth="1"/>
    <col min="5" max="5" width="27" style="18" customWidth="1"/>
    <col min="6" max="6" width="12" style="18" customWidth="1"/>
    <col min="7" max="7" width="28" style="18" customWidth="1"/>
    <col min="8" max="8" width="32" style="18" customWidth="1"/>
    <col min="9" max="9" width="29.42578125" style="18" customWidth="1"/>
    <col min="10" max="10" width="31.7109375" style="18" customWidth="1"/>
    <col min="11" max="11" width="20.140625" style="18" customWidth="1"/>
    <col min="12" max="12" width="22.42578125" style="18" customWidth="1"/>
    <col min="13" max="13" width="19.28515625" style="18" customWidth="1"/>
    <col min="14" max="14" width="1.28515625" style="18" customWidth="1"/>
    <col min="15" max="15" width="14.42578125" style="18" customWidth="1"/>
    <col min="16" max="16" width="4.7109375" style="20" customWidth="1"/>
    <col min="17" max="17" width="5.28515625" style="20" customWidth="1"/>
    <col min="18" max="18" width="5.42578125" style="20" customWidth="1"/>
    <col min="19" max="20" width="5" style="20" customWidth="1"/>
    <col min="21" max="21" width="5.42578125" style="20" customWidth="1"/>
    <col min="22" max="22" width="4.85546875" style="20" bestFit="1" customWidth="1"/>
    <col min="23" max="23" width="6.140625" style="20" customWidth="1"/>
    <col min="24" max="24" width="5.85546875" style="20" customWidth="1"/>
    <col min="25" max="25" width="4.85546875" style="20" bestFit="1" customWidth="1"/>
    <col min="26" max="26" width="5.28515625" style="20" customWidth="1"/>
    <col min="27" max="27" width="5.85546875" style="20" customWidth="1"/>
    <col min="28" max="31" width="5.28515625" style="20" customWidth="1"/>
    <col min="32" max="35" width="6.42578125" style="20" customWidth="1"/>
    <col min="36" max="44" width="5.28515625" style="20" customWidth="1"/>
    <col min="45" max="45" width="5.42578125" style="20" customWidth="1"/>
    <col min="46" max="47" width="4.85546875" style="20" bestFit="1" customWidth="1"/>
    <col min="48" max="48" width="5.42578125" style="20" customWidth="1"/>
    <col min="49" max="49" width="5.85546875" style="20" customWidth="1"/>
    <col min="50" max="50" width="7" style="20" customWidth="1"/>
    <col min="51" max="51" width="6.7109375" style="20" customWidth="1"/>
    <col min="52" max="52" width="5.28515625" style="20" customWidth="1"/>
    <col min="53" max="53" width="5" style="20" customWidth="1"/>
    <col min="54" max="54" width="6.140625" style="20" customWidth="1"/>
    <col min="55" max="55" width="5" style="20" customWidth="1"/>
    <col min="56" max="56" width="6.42578125" style="20" customWidth="1"/>
    <col min="57" max="57" width="5.42578125" style="20" customWidth="1"/>
    <col min="58" max="58" width="6.28515625" style="20" customWidth="1"/>
    <col min="59" max="60" width="5" style="20" customWidth="1"/>
    <col min="61" max="61" width="6.42578125" style="20" customWidth="1"/>
    <col min="62" max="62" width="6.85546875" style="20" customWidth="1"/>
    <col min="63" max="63" width="6.140625" style="20" customWidth="1"/>
    <col min="64" max="64" width="1" style="14" customWidth="1"/>
    <col min="65" max="262" width="10.7109375" style="18"/>
    <col min="263" max="263" width="23.140625" style="18" customWidth="1"/>
    <col min="264" max="264" width="12.42578125" style="18" customWidth="1"/>
    <col min="265" max="265" width="43.85546875" style="18" customWidth="1"/>
    <col min="266" max="266" width="27.42578125" style="18" customWidth="1"/>
    <col min="267" max="267" width="3.28515625" style="18" customWidth="1"/>
    <col min="268" max="315" width="4.7109375" style="18" customWidth="1"/>
    <col min="316" max="316" width="19.42578125" style="18" customWidth="1"/>
    <col min="317" max="518" width="10.7109375" style="18"/>
    <col min="519" max="519" width="23.140625" style="18" customWidth="1"/>
    <col min="520" max="520" width="12.42578125" style="18" customWidth="1"/>
    <col min="521" max="521" width="43.85546875" style="18" customWidth="1"/>
    <col min="522" max="522" width="27.42578125" style="18" customWidth="1"/>
    <col min="523" max="523" width="3.28515625" style="18" customWidth="1"/>
    <col min="524" max="571" width="4.7109375" style="18" customWidth="1"/>
    <col min="572" max="572" width="19.42578125" style="18" customWidth="1"/>
    <col min="573" max="774" width="10.7109375" style="18"/>
    <col min="775" max="775" width="23.140625" style="18" customWidth="1"/>
    <col min="776" max="776" width="12.42578125" style="18" customWidth="1"/>
    <col min="777" max="777" width="43.85546875" style="18" customWidth="1"/>
    <col min="778" max="778" width="27.42578125" style="18" customWidth="1"/>
    <col min="779" max="779" width="3.28515625" style="18" customWidth="1"/>
    <col min="780" max="827" width="4.7109375" style="18" customWidth="1"/>
    <col min="828" max="828" width="19.42578125" style="18" customWidth="1"/>
    <col min="829" max="1030" width="10.7109375" style="18"/>
    <col min="1031" max="1031" width="23.140625" style="18" customWidth="1"/>
    <col min="1032" max="1032" width="12.42578125" style="18" customWidth="1"/>
    <col min="1033" max="1033" width="43.85546875" style="18" customWidth="1"/>
    <col min="1034" max="1034" width="27.42578125" style="18" customWidth="1"/>
    <col min="1035" max="1035" width="3.28515625" style="18" customWidth="1"/>
    <col min="1036" max="1083" width="4.7109375" style="18" customWidth="1"/>
    <col min="1084" max="1084" width="19.42578125" style="18" customWidth="1"/>
    <col min="1085" max="1286" width="10.7109375" style="18"/>
    <col min="1287" max="1287" width="23.140625" style="18" customWidth="1"/>
    <col min="1288" max="1288" width="12.42578125" style="18" customWidth="1"/>
    <col min="1289" max="1289" width="43.85546875" style="18" customWidth="1"/>
    <col min="1290" max="1290" width="27.42578125" style="18" customWidth="1"/>
    <col min="1291" max="1291" width="3.28515625" style="18" customWidth="1"/>
    <col min="1292" max="1339" width="4.7109375" style="18" customWidth="1"/>
    <col min="1340" max="1340" width="19.42578125" style="18" customWidth="1"/>
    <col min="1341" max="1542" width="10.7109375" style="18"/>
    <col min="1543" max="1543" width="23.140625" style="18" customWidth="1"/>
    <col min="1544" max="1544" width="12.42578125" style="18" customWidth="1"/>
    <col min="1545" max="1545" width="43.85546875" style="18" customWidth="1"/>
    <col min="1546" max="1546" width="27.42578125" style="18" customWidth="1"/>
    <col min="1547" max="1547" width="3.28515625" style="18" customWidth="1"/>
    <col min="1548" max="1595" width="4.7109375" style="18" customWidth="1"/>
    <col min="1596" max="1596" width="19.42578125" style="18" customWidth="1"/>
    <col min="1597" max="1798" width="10.7109375" style="18"/>
    <col min="1799" max="1799" width="23.140625" style="18" customWidth="1"/>
    <col min="1800" max="1800" width="12.42578125" style="18" customWidth="1"/>
    <col min="1801" max="1801" width="43.85546875" style="18" customWidth="1"/>
    <col min="1802" max="1802" width="27.42578125" style="18" customWidth="1"/>
    <col min="1803" max="1803" width="3.28515625" style="18" customWidth="1"/>
    <col min="1804" max="1851" width="4.7109375" style="18" customWidth="1"/>
    <col min="1852" max="1852" width="19.42578125" style="18" customWidth="1"/>
    <col min="1853" max="2054" width="10.7109375" style="18"/>
    <col min="2055" max="2055" width="23.140625" style="18" customWidth="1"/>
    <col min="2056" max="2056" width="12.42578125" style="18" customWidth="1"/>
    <col min="2057" max="2057" width="43.85546875" style="18" customWidth="1"/>
    <col min="2058" max="2058" width="27.42578125" style="18" customWidth="1"/>
    <col min="2059" max="2059" width="3.28515625" style="18" customWidth="1"/>
    <col min="2060" max="2107" width="4.7109375" style="18" customWidth="1"/>
    <col min="2108" max="2108" width="19.42578125" style="18" customWidth="1"/>
    <col min="2109" max="2310" width="10.7109375" style="18"/>
    <col min="2311" max="2311" width="23.140625" style="18" customWidth="1"/>
    <col min="2312" max="2312" width="12.42578125" style="18" customWidth="1"/>
    <col min="2313" max="2313" width="43.85546875" style="18" customWidth="1"/>
    <col min="2314" max="2314" width="27.42578125" style="18" customWidth="1"/>
    <col min="2315" max="2315" width="3.28515625" style="18" customWidth="1"/>
    <col min="2316" max="2363" width="4.7109375" style="18" customWidth="1"/>
    <col min="2364" max="2364" width="19.42578125" style="18" customWidth="1"/>
    <col min="2365" max="2566" width="10.7109375" style="18"/>
    <col min="2567" max="2567" width="23.140625" style="18" customWidth="1"/>
    <col min="2568" max="2568" width="12.42578125" style="18" customWidth="1"/>
    <col min="2569" max="2569" width="43.85546875" style="18" customWidth="1"/>
    <col min="2570" max="2570" width="27.42578125" style="18" customWidth="1"/>
    <col min="2571" max="2571" width="3.28515625" style="18" customWidth="1"/>
    <col min="2572" max="2619" width="4.7109375" style="18" customWidth="1"/>
    <col min="2620" max="2620" width="19.42578125" style="18" customWidth="1"/>
    <col min="2621" max="2822" width="10.7109375" style="18"/>
    <col min="2823" max="2823" width="23.140625" style="18" customWidth="1"/>
    <col min="2824" max="2824" width="12.42578125" style="18" customWidth="1"/>
    <col min="2825" max="2825" width="43.85546875" style="18" customWidth="1"/>
    <col min="2826" max="2826" width="27.42578125" style="18" customWidth="1"/>
    <col min="2827" max="2827" width="3.28515625" style="18" customWidth="1"/>
    <col min="2828" max="2875" width="4.7109375" style="18" customWidth="1"/>
    <col min="2876" max="2876" width="19.42578125" style="18" customWidth="1"/>
    <col min="2877" max="3078" width="10.7109375" style="18"/>
    <col min="3079" max="3079" width="23.140625" style="18" customWidth="1"/>
    <col min="3080" max="3080" width="12.42578125" style="18" customWidth="1"/>
    <col min="3081" max="3081" width="43.85546875" style="18" customWidth="1"/>
    <col min="3082" max="3082" width="27.42578125" style="18" customWidth="1"/>
    <col min="3083" max="3083" width="3.28515625" style="18" customWidth="1"/>
    <col min="3084" max="3131" width="4.7109375" style="18" customWidth="1"/>
    <col min="3132" max="3132" width="19.42578125" style="18" customWidth="1"/>
    <col min="3133" max="3334" width="10.7109375" style="18"/>
    <col min="3335" max="3335" width="23.140625" style="18" customWidth="1"/>
    <col min="3336" max="3336" width="12.42578125" style="18" customWidth="1"/>
    <col min="3337" max="3337" width="43.85546875" style="18" customWidth="1"/>
    <col min="3338" max="3338" width="27.42578125" style="18" customWidth="1"/>
    <col min="3339" max="3339" width="3.28515625" style="18" customWidth="1"/>
    <col min="3340" max="3387" width="4.7109375" style="18" customWidth="1"/>
    <col min="3388" max="3388" width="19.42578125" style="18" customWidth="1"/>
    <col min="3389" max="3590" width="10.7109375" style="18"/>
    <col min="3591" max="3591" width="23.140625" style="18" customWidth="1"/>
    <col min="3592" max="3592" width="12.42578125" style="18" customWidth="1"/>
    <col min="3593" max="3593" width="43.85546875" style="18" customWidth="1"/>
    <col min="3594" max="3594" width="27.42578125" style="18" customWidth="1"/>
    <col min="3595" max="3595" width="3.28515625" style="18" customWidth="1"/>
    <col min="3596" max="3643" width="4.7109375" style="18" customWidth="1"/>
    <col min="3644" max="3644" width="19.42578125" style="18" customWidth="1"/>
    <col min="3645" max="3846" width="10.7109375" style="18"/>
    <col min="3847" max="3847" width="23.140625" style="18" customWidth="1"/>
    <col min="3848" max="3848" width="12.42578125" style="18" customWidth="1"/>
    <col min="3849" max="3849" width="43.85546875" style="18" customWidth="1"/>
    <col min="3850" max="3850" width="27.42578125" style="18" customWidth="1"/>
    <col min="3851" max="3851" width="3.28515625" style="18" customWidth="1"/>
    <col min="3852" max="3899" width="4.7109375" style="18" customWidth="1"/>
    <col min="3900" max="3900" width="19.42578125" style="18" customWidth="1"/>
    <col min="3901" max="4102" width="10.7109375" style="18"/>
    <col min="4103" max="4103" width="23.140625" style="18" customWidth="1"/>
    <col min="4104" max="4104" width="12.42578125" style="18" customWidth="1"/>
    <col min="4105" max="4105" width="43.85546875" style="18" customWidth="1"/>
    <col min="4106" max="4106" width="27.42578125" style="18" customWidth="1"/>
    <col min="4107" max="4107" width="3.28515625" style="18" customWidth="1"/>
    <col min="4108" max="4155" width="4.7109375" style="18" customWidth="1"/>
    <col min="4156" max="4156" width="19.42578125" style="18" customWidth="1"/>
    <col min="4157" max="4358" width="10.7109375" style="18"/>
    <col min="4359" max="4359" width="23.140625" style="18" customWidth="1"/>
    <col min="4360" max="4360" width="12.42578125" style="18" customWidth="1"/>
    <col min="4361" max="4361" width="43.85546875" style="18" customWidth="1"/>
    <col min="4362" max="4362" width="27.42578125" style="18" customWidth="1"/>
    <col min="4363" max="4363" width="3.28515625" style="18" customWidth="1"/>
    <col min="4364" max="4411" width="4.7109375" style="18" customWidth="1"/>
    <col min="4412" max="4412" width="19.42578125" style="18" customWidth="1"/>
    <col min="4413" max="4614" width="10.7109375" style="18"/>
    <col min="4615" max="4615" width="23.140625" style="18" customWidth="1"/>
    <col min="4616" max="4616" width="12.42578125" style="18" customWidth="1"/>
    <col min="4617" max="4617" width="43.85546875" style="18" customWidth="1"/>
    <col min="4618" max="4618" width="27.42578125" style="18" customWidth="1"/>
    <col min="4619" max="4619" width="3.28515625" style="18" customWidth="1"/>
    <col min="4620" max="4667" width="4.7109375" style="18" customWidth="1"/>
    <col min="4668" max="4668" width="19.42578125" style="18" customWidth="1"/>
    <col min="4669" max="4870" width="10.7109375" style="18"/>
    <col min="4871" max="4871" width="23.140625" style="18" customWidth="1"/>
    <col min="4872" max="4872" width="12.42578125" style="18" customWidth="1"/>
    <col min="4873" max="4873" width="43.85546875" style="18" customWidth="1"/>
    <col min="4874" max="4874" width="27.42578125" style="18" customWidth="1"/>
    <col min="4875" max="4875" width="3.28515625" style="18" customWidth="1"/>
    <col min="4876" max="4923" width="4.7109375" style="18" customWidth="1"/>
    <col min="4924" max="4924" width="19.42578125" style="18" customWidth="1"/>
    <col min="4925" max="5126" width="10.7109375" style="18"/>
    <col min="5127" max="5127" width="23.140625" style="18" customWidth="1"/>
    <col min="5128" max="5128" width="12.42578125" style="18" customWidth="1"/>
    <col min="5129" max="5129" width="43.85546875" style="18" customWidth="1"/>
    <col min="5130" max="5130" width="27.42578125" style="18" customWidth="1"/>
    <col min="5131" max="5131" width="3.28515625" style="18" customWidth="1"/>
    <col min="5132" max="5179" width="4.7109375" style="18" customWidth="1"/>
    <col min="5180" max="5180" width="19.42578125" style="18" customWidth="1"/>
    <col min="5181" max="5382" width="10.7109375" style="18"/>
    <col min="5383" max="5383" width="23.140625" style="18" customWidth="1"/>
    <col min="5384" max="5384" width="12.42578125" style="18" customWidth="1"/>
    <col min="5385" max="5385" width="43.85546875" style="18" customWidth="1"/>
    <col min="5386" max="5386" width="27.42578125" style="18" customWidth="1"/>
    <col min="5387" max="5387" width="3.28515625" style="18" customWidth="1"/>
    <col min="5388" max="5435" width="4.7109375" style="18" customWidth="1"/>
    <col min="5436" max="5436" width="19.42578125" style="18" customWidth="1"/>
    <col min="5437" max="5638" width="10.7109375" style="18"/>
    <col min="5639" max="5639" width="23.140625" style="18" customWidth="1"/>
    <col min="5640" max="5640" width="12.42578125" style="18" customWidth="1"/>
    <col min="5641" max="5641" width="43.85546875" style="18" customWidth="1"/>
    <col min="5642" max="5642" width="27.42578125" style="18" customWidth="1"/>
    <col min="5643" max="5643" width="3.28515625" style="18" customWidth="1"/>
    <col min="5644" max="5691" width="4.7109375" style="18" customWidth="1"/>
    <col min="5692" max="5692" width="19.42578125" style="18" customWidth="1"/>
    <col min="5693" max="5894" width="10.7109375" style="18"/>
    <col min="5895" max="5895" width="23.140625" style="18" customWidth="1"/>
    <col min="5896" max="5896" width="12.42578125" style="18" customWidth="1"/>
    <col min="5897" max="5897" width="43.85546875" style="18" customWidth="1"/>
    <col min="5898" max="5898" width="27.42578125" style="18" customWidth="1"/>
    <col min="5899" max="5899" width="3.28515625" style="18" customWidth="1"/>
    <col min="5900" max="5947" width="4.7109375" style="18" customWidth="1"/>
    <col min="5948" max="5948" width="19.42578125" style="18" customWidth="1"/>
    <col min="5949" max="6150" width="10.7109375" style="18"/>
    <col min="6151" max="6151" width="23.140625" style="18" customWidth="1"/>
    <col min="6152" max="6152" width="12.42578125" style="18" customWidth="1"/>
    <col min="6153" max="6153" width="43.85546875" style="18" customWidth="1"/>
    <col min="6154" max="6154" width="27.42578125" style="18" customWidth="1"/>
    <col min="6155" max="6155" width="3.28515625" style="18" customWidth="1"/>
    <col min="6156" max="6203" width="4.7109375" style="18" customWidth="1"/>
    <col min="6204" max="6204" width="19.42578125" style="18" customWidth="1"/>
    <col min="6205" max="6406" width="10.7109375" style="18"/>
    <col min="6407" max="6407" width="23.140625" style="18" customWidth="1"/>
    <col min="6408" max="6408" width="12.42578125" style="18" customWidth="1"/>
    <col min="6409" max="6409" width="43.85546875" style="18" customWidth="1"/>
    <col min="6410" max="6410" width="27.42578125" style="18" customWidth="1"/>
    <col min="6411" max="6411" width="3.28515625" style="18" customWidth="1"/>
    <col min="6412" max="6459" width="4.7109375" style="18" customWidth="1"/>
    <col min="6460" max="6460" width="19.42578125" style="18" customWidth="1"/>
    <col min="6461" max="6662" width="10.7109375" style="18"/>
    <col min="6663" max="6663" width="23.140625" style="18" customWidth="1"/>
    <col min="6664" max="6664" width="12.42578125" style="18" customWidth="1"/>
    <col min="6665" max="6665" width="43.85546875" style="18" customWidth="1"/>
    <col min="6666" max="6666" width="27.42578125" style="18" customWidth="1"/>
    <col min="6667" max="6667" width="3.28515625" style="18" customWidth="1"/>
    <col min="6668" max="6715" width="4.7109375" style="18" customWidth="1"/>
    <col min="6716" max="6716" width="19.42578125" style="18" customWidth="1"/>
    <col min="6717" max="6918" width="10.7109375" style="18"/>
    <col min="6919" max="6919" width="23.140625" style="18" customWidth="1"/>
    <col min="6920" max="6920" width="12.42578125" style="18" customWidth="1"/>
    <col min="6921" max="6921" width="43.85546875" style="18" customWidth="1"/>
    <col min="6922" max="6922" width="27.42578125" style="18" customWidth="1"/>
    <col min="6923" max="6923" width="3.28515625" style="18" customWidth="1"/>
    <col min="6924" max="6971" width="4.7109375" style="18" customWidth="1"/>
    <col min="6972" max="6972" width="19.42578125" style="18" customWidth="1"/>
    <col min="6973" max="7174" width="10.7109375" style="18"/>
    <col min="7175" max="7175" width="23.140625" style="18" customWidth="1"/>
    <col min="7176" max="7176" width="12.42578125" style="18" customWidth="1"/>
    <col min="7177" max="7177" width="43.85546875" style="18" customWidth="1"/>
    <col min="7178" max="7178" width="27.42578125" style="18" customWidth="1"/>
    <col min="7179" max="7179" width="3.28515625" style="18" customWidth="1"/>
    <col min="7180" max="7227" width="4.7109375" style="18" customWidth="1"/>
    <col min="7228" max="7228" width="19.42578125" style="18" customWidth="1"/>
    <col min="7229" max="7430" width="10.7109375" style="18"/>
    <col min="7431" max="7431" width="23.140625" style="18" customWidth="1"/>
    <col min="7432" max="7432" width="12.42578125" style="18" customWidth="1"/>
    <col min="7433" max="7433" width="43.85546875" style="18" customWidth="1"/>
    <col min="7434" max="7434" width="27.42578125" style="18" customWidth="1"/>
    <col min="7435" max="7435" width="3.28515625" style="18" customWidth="1"/>
    <col min="7436" max="7483" width="4.7109375" style="18" customWidth="1"/>
    <col min="7484" max="7484" width="19.42578125" style="18" customWidth="1"/>
    <col min="7485" max="7686" width="10.7109375" style="18"/>
    <col min="7687" max="7687" width="23.140625" style="18" customWidth="1"/>
    <col min="7688" max="7688" width="12.42578125" style="18" customWidth="1"/>
    <col min="7689" max="7689" width="43.85546875" style="18" customWidth="1"/>
    <col min="7690" max="7690" width="27.42578125" style="18" customWidth="1"/>
    <col min="7691" max="7691" width="3.28515625" style="18" customWidth="1"/>
    <col min="7692" max="7739" width="4.7109375" style="18" customWidth="1"/>
    <col min="7740" max="7740" width="19.42578125" style="18" customWidth="1"/>
    <col min="7741" max="7942" width="10.7109375" style="18"/>
    <col min="7943" max="7943" width="23.140625" style="18" customWidth="1"/>
    <col min="7944" max="7944" width="12.42578125" style="18" customWidth="1"/>
    <col min="7945" max="7945" width="43.85546875" style="18" customWidth="1"/>
    <col min="7946" max="7946" width="27.42578125" style="18" customWidth="1"/>
    <col min="7947" max="7947" width="3.28515625" style="18" customWidth="1"/>
    <col min="7948" max="7995" width="4.7109375" style="18" customWidth="1"/>
    <col min="7996" max="7996" width="19.42578125" style="18" customWidth="1"/>
    <col min="7997" max="8198" width="10.7109375" style="18"/>
    <col min="8199" max="8199" width="23.140625" style="18" customWidth="1"/>
    <col min="8200" max="8200" width="12.42578125" style="18" customWidth="1"/>
    <col min="8201" max="8201" width="43.85546875" style="18" customWidth="1"/>
    <col min="8202" max="8202" width="27.42578125" style="18" customWidth="1"/>
    <col min="8203" max="8203" width="3.28515625" style="18" customWidth="1"/>
    <col min="8204" max="8251" width="4.7109375" style="18" customWidth="1"/>
    <col min="8252" max="8252" width="19.42578125" style="18" customWidth="1"/>
    <col min="8253" max="8454" width="10.7109375" style="18"/>
    <col min="8455" max="8455" width="23.140625" style="18" customWidth="1"/>
    <col min="8456" max="8456" width="12.42578125" style="18" customWidth="1"/>
    <col min="8457" max="8457" width="43.85546875" style="18" customWidth="1"/>
    <col min="8458" max="8458" width="27.42578125" style="18" customWidth="1"/>
    <col min="8459" max="8459" width="3.28515625" style="18" customWidth="1"/>
    <col min="8460" max="8507" width="4.7109375" style="18" customWidth="1"/>
    <col min="8508" max="8508" width="19.42578125" style="18" customWidth="1"/>
    <col min="8509" max="8710" width="10.7109375" style="18"/>
    <col min="8711" max="8711" width="23.140625" style="18" customWidth="1"/>
    <col min="8712" max="8712" width="12.42578125" style="18" customWidth="1"/>
    <col min="8713" max="8713" width="43.85546875" style="18" customWidth="1"/>
    <col min="8714" max="8714" width="27.42578125" style="18" customWidth="1"/>
    <col min="8715" max="8715" width="3.28515625" style="18" customWidth="1"/>
    <col min="8716" max="8763" width="4.7109375" style="18" customWidth="1"/>
    <col min="8764" max="8764" width="19.42578125" style="18" customWidth="1"/>
    <col min="8765" max="8966" width="10.7109375" style="18"/>
    <col min="8967" max="8967" width="23.140625" style="18" customWidth="1"/>
    <col min="8968" max="8968" width="12.42578125" style="18" customWidth="1"/>
    <col min="8969" max="8969" width="43.85546875" style="18" customWidth="1"/>
    <col min="8970" max="8970" width="27.42578125" style="18" customWidth="1"/>
    <col min="8971" max="8971" width="3.28515625" style="18" customWidth="1"/>
    <col min="8972" max="9019" width="4.7109375" style="18" customWidth="1"/>
    <col min="9020" max="9020" width="19.42578125" style="18" customWidth="1"/>
    <col min="9021" max="9222" width="10.7109375" style="18"/>
    <col min="9223" max="9223" width="23.140625" style="18" customWidth="1"/>
    <col min="9224" max="9224" width="12.42578125" style="18" customWidth="1"/>
    <col min="9225" max="9225" width="43.85546875" style="18" customWidth="1"/>
    <col min="9226" max="9226" width="27.42578125" style="18" customWidth="1"/>
    <col min="9227" max="9227" width="3.28515625" style="18" customWidth="1"/>
    <col min="9228" max="9275" width="4.7109375" style="18" customWidth="1"/>
    <col min="9276" max="9276" width="19.42578125" style="18" customWidth="1"/>
    <col min="9277" max="9478" width="10.7109375" style="18"/>
    <col min="9479" max="9479" width="23.140625" style="18" customWidth="1"/>
    <col min="9480" max="9480" width="12.42578125" style="18" customWidth="1"/>
    <col min="9481" max="9481" width="43.85546875" style="18" customWidth="1"/>
    <col min="9482" max="9482" width="27.42578125" style="18" customWidth="1"/>
    <col min="9483" max="9483" width="3.28515625" style="18" customWidth="1"/>
    <col min="9484" max="9531" width="4.7109375" style="18" customWidth="1"/>
    <col min="9532" max="9532" width="19.42578125" style="18" customWidth="1"/>
    <col min="9533" max="9734" width="10.7109375" style="18"/>
    <col min="9735" max="9735" width="23.140625" style="18" customWidth="1"/>
    <col min="9736" max="9736" width="12.42578125" style="18" customWidth="1"/>
    <col min="9737" max="9737" width="43.85546875" style="18" customWidth="1"/>
    <col min="9738" max="9738" width="27.42578125" style="18" customWidth="1"/>
    <col min="9739" max="9739" width="3.28515625" style="18" customWidth="1"/>
    <col min="9740" max="9787" width="4.7109375" style="18" customWidth="1"/>
    <col min="9788" max="9788" width="19.42578125" style="18" customWidth="1"/>
    <col min="9789" max="9990" width="10.7109375" style="18"/>
    <col min="9991" max="9991" width="23.140625" style="18" customWidth="1"/>
    <col min="9992" max="9992" width="12.42578125" style="18" customWidth="1"/>
    <col min="9993" max="9993" width="43.85546875" style="18" customWidth="1"/>
    <col min="9994" max="9994" width="27.42578125" style="18" customWidth="1"/>
    <col min="9995" max="9995" width="3.28515625" style="18" customWidth="1"/>
    <col min="9996" max="10043" width="4.7109375" style="18" customWidth="1"/>
    <col min="10044" max="10044" width="19.42578125" style="18" customWidth="1"/>
    <col min="10045" max="10246" width="10.7109375" style="18"/>
    <col min="10247" max="10247" width="23.140625" style="18" customWidth="1"/>
    <col min="10248" max="10248" width="12.42578125" style="18" customWidth="1"/>
    <col min="10249" max="10249" width="43.85546875" style="18" customWidth="1"/>
    <col min="10250" max="10250" width="27.42578125" style="18" customWidth="1"/>
    <col min="10251" max="10251" width="3.28515625" style="18" customWidth="1"/>
    <col min="10252" max="10299" width="4.7109375" style="18" customWidth="1"/>
    <col min="10300" max="10300" width="19.42578125" style="18" customWidth="1"/>
    <col min="10301" max="10502" width="10.7109375" style="18"/>
    <col min="10503" max="10503" width="23.140625" style="18" customWidth="1"/>
    <col min="10504" max="10504" width="12.42578125" style="18" customWidth="1"/>
    <col min="10505" max="10505" width="43.85546875" style="18" customWidth="1"/>
    <col min="10506" max="10506" width="27.42578125" style="18" customWidth="1"/>
    <col min="10507" max="10507" width="3.28515625" style="18" customWidth="1"/>
    <col min="10508" max="10555" width="4.7109375" style="18" customWidth="1"/>
    <col min="10556" max="10556" width="19.42578125" style="18" customWidth="1"/>
    <col min="10557" max="10758" width="10.7109375" style="18"/>
    <col min="10759" max="10759" width="23.140625" style="18" customWidth="1"/>
    <col min="10760" max="10760" width="12.42578125" style="18" customWidth="1"/>
    <col min="10761" max="10761" width="43.85546875" style="18" customWidth="1"/>
    <col min="10762" max="10762" width="27.42578125" style="18" customWidth="1"/>
    <col min="10763" max="10763" width="3.28515625" style="18" customWidth="1"/>
    <col min="10764" max="10811" width="4.7109375" style="18" customWidth="1"/>
    <col min="10812" max="10812" width="19.42578125" style="18" customWidth="1"/>
    <col min="10813" max="11014" width="10.7109375" style="18"/>
    <col min="11015" max="11015" width="23.140625" style="18" customWidth="1"/>
    <col min="11016" max="11016" width="12.42578125" style="18" customWidth="1"/>
    <col min="11017" max="11017" width="43.85546875" style="18" customWidth="1"/>
    <col min="11018" max="11018" width="27.42578125" style="18" customWidth="1"/>
    <col min="11019" max="11019" width="3.28515625" style="18" customWidth="1"/>
    <col min="11020" max="11067" width="4.7109375" style="18" customWidth="1"/>
    <col min="11068" max="11068" width="19.42578125" style="18" customWidth="1"/>
    <col min="11069" max="11270" width="10.7109375" style="18"/>
    <col min="11271" max="11271" width="23.140625" style="18" customWidth="1"/>
    <col min="11272" max="11272" width="12.42578125" style="18" customWidth="1"/>
    <col min="11273" max="11273" width="43.85546875" style="18" customWidth="1"/>
    <col min="11274" max="11274" width="27.42578125" style="18" customWidth="1"/>
    <col min="11275" max="11275" width="3.28515625" style="18" customWidth="1"/>
    <col min="11276" max="11323" width="4.7109375" style="18" customWidth="1"/>
    <col min="11324" max="11324" width="19.42578125" style="18" customWidth="1"/>
    <col min="11325" max="11526" width="10.7109375" style="18"/>
    <col min="11527" max="11527" width="23.140625" style="18" customWidth="1"/>
    <col min="11528" max="11528" width="12.42578125" style="18" customWidth="1"/>
    <col min="11529" max="11529" width="43.85546875" style="18" customWidth="1"/>
    <col min="11530" max="11530" width="27.42578125" style="18" customWidth="1"/>
    <col min="11531" max="11531" width="3.28515625" style="18" customWidth="1"/>
    <col min="11532" max="11579" width="4.7109375" style="18" customWidth="1"/>
    <col min="11580" max="11580" width="19.42578125" style="18" customWidth="1"/>
    <col min="11581" max="11782" width="10.7109375" style="18"/>
    <col min="11783" max="11783" width="23.140625" style="18" customWidth="1"/>
    <col min="11784" max="11784" width="12.42578125" style="18" customWidth="1"/>
    <col min="11785" max="11785" width="43.85546875" style="18" customWidth="1"/>
    <col min="11786" max="11786" width="27.42578125" style="18" customWidth="1"/>
    <col min="11787" max="11787" width="3.28515625" style="18" customWidth="1"/>
    <col min="11788" max="11835" width="4.7109375" style="18" customWidth="1"/>
    <col min="11836" max="11836" width="19.42578125" style="18" customWidth="1"/>
    <col min="11837" max="12038" width="10.7109375" style="18"/>
    <col min="12039" max="12039" width="23.140625" style="18" customWidth="1"/>
    <col min="12040" max="12040" width="12.42578125" style="18" customWidth="1"/>
    <col min="12041" max="12041" width="43.85546875" style="18" customWidth="1"/>
    <col min="12042" max="12042" width="27.42578125" style="18" customWidth="1"/>
    <col min="12043" max="12043" width="3.28515625" style="18" customWidth="1"/>
    <col min="12044" max="12091" width="4.7109375" style="18" customWidth="1"/>
    <col min="12092" max="12092" width="19.42578125" style="18" customWidth="1"/>
    <col min="12093" max="12294" width="10.7109375" style="18"/>
    <col min="12295" max="12295" width="23.140625" style="18" customWidth="1"/>
    <col min="12296" max="12296" width="12.42578125" style="18" customWidth="1"/>
    <col min="12297" max="12297" width="43.85546875" style="18" customWidth="1"/>
    <col min="12298" max="12298" width="27.42578125" style="18" customWidth="1"/>
    <col min="12299" max="12299" width="3.28515625" style="18" customWidth="1"/>
    <col min="12300" max="12347" width="4.7109375" style="18" customWidth="1"/>
    <col min="12348" max="12348" width="19.42578125" style="18" customWidth="1"/>
    <col min="12349" max="12550" width="10.7109375" style="18"/>
    <col min="12551" max="12551" width="23.140625" style="18" customWidth="1"/>
    <col min="12552" max="12552" width="12.42578125" style="18" customWidth="1"/>
    <col min="12553" max="12553" width="43.85546875" style="18" customWidth="1"/>
    <col min="12554" max="12554" width="27.42578125" style="18" customWidth="1"/>
    <col min="12555" max="12555" width="3.28515625" style="18" customWidth="1"/>
    <col min="12556" max="12603" width="4.7109375" style="18" customWidth="1"/>
    <col min="12604" max="12604" width="19.42578125" style="18" customWidth="1"/>
    <col min="12605" max="12806" width="10.7109375" style="18"/>
    <col min="12807" max="12807" width="23.140625" style="18" customWidth="1"/>
    <col min="12808" max="12808" width="12.42578125" style="18" customWidth="1"/>
    <col min="12809" max="12809" width="43.85546875" style="18" customWidth="1"/>
    <col min="12810" max="12810" width="27.42578125" style="18" customWidth="1"/>
    <col min="12811" max="12811" width="3.28515625" style="18" customWidth="1"/>
    <col min="12812" max="12859" width="4.7109375" style="18" customWidth="1"/>
    <col min="12860" max="12860" width="19.42578125" style="18" customWidth="1"/>
    <col min="12861" max="13062" width="10.7109375" style="18"/>
    <col min="13063" max="13063" width="23.140625" style="18" customWidth="1"/>
    <col min="13064" max="13064" width="12.42578125" style="18" customWidth="1"/>
    <col min="13065" max="13065" width="43.85546875" style="18" customWidth="1"/>
    <col min="13066" max="13066" width="27.42578125" style="18" customWidth="1"/>
    <col min="13067" max="13067" width="3.28515625" style="18" customWidth="1"/>
    <col min="13068" max="13115" width="4.7109375" style="18" customWidth="1"/>
    <col min="13116" max="13116" width="19.42578125" style="18" customWidth="1"/>
    <col min="13117" max="13318" width="10.7109375" style="18"/>
    <col min="13319" max="13319" width="23.140625" style="18" customWidth="1"/>
    <col min="13320" max="13320" width="12.42578125" style="18" customWidth="1"/>
    <col min="13321" max="13321" width="43.85546875" style="18" customWidth="1"/>
    <col min="13322" max="13322" width="27.42578125" style="18" customWidth="1"/>
    <col min="13323" max="13323" width="3.28515625" style="18" customWidth="1"/>
    <col min="13324" max="13371" width="4.7109375" style="18" customWidth="1"/>
    <col min="13372" max="13372" width="19.42578125" style="18" customWidth="1"/>
    <col min="13373" max="13574" width="10.7109375" style="18"/>
    <col min="13575" max="13575" width="23.140625" style="18" customWidth="1"/>
    <col min="13576" max="13576" width="12.42578125" style="18" customWidth="1"/>
    <col min="13577" max="13577" width="43.85546875" style="18" customWidth="1"/>
    <col min="13578" max="13578" width="27.42578125" style="18" customWidth="1"/>
    <col min="13579" max="13579" width="3.28515625" style="18" customWidth="1"/>
    <col min="13580" max="13627" width="4.7109375" style="18" customWidth="1"/>
    <col min="13628" max="13628" width="19.42578125" style="18" customWidth="1"/>
    <col min="13629" max="13830" width="10.7109375" style="18"/>
    <col min="13831" max="13831" width="23.140625" style="18" customWidth="1"/>
    <col min="13832" max="13832" width="12.42578125" style="18" customWidth="1"/>
    <col min="13833" max="13833" width="43.85546875" style="18" customWidth="1"/>
    <col min="13834" max="13834" width="27.42578125" style="18" customWidth="1"/>
    <col min="13835" max="13835" width="3.28515625" style="18" customWidth="1"/>
    <col min="13836" max="13883" width="4.7109375" style="18" customWidth="1"/>
    <col min="13884" max="13884" width="19.42578125" style="18" customWidth="1"/>
    <col min="13885" max="14086" width="10.7109375" style="18"/>
    <col min="14087" max="14087" width="23.140625" style="18" customWidth="1"/>
    <col min="14088" max="14088" width="12.42578125" style="18" customWidth="1"/>
    <col min="14089" max="14089" width="43.85546875" style="18" customWidth="1"/>
    <col min="14090" max="14090" width="27.42578125" style="18" customWidth="1"/>
    <col min="14091" max="14091" width="3.28515625" style="18" customWidth="1"/>
    <col min="14092" max="14139" width="4.7109375" style="18" customWidth="1"/>
    <col min="14140" max="14140" width="19.42578125" style="18" customWidth="1"/>
    <col min="14141" max="14342" width="10.7109375" style="18"/>
    <col min="14343" max="14343" width="23.140625" style="18" customWidth="1"/>
    <col min="14344" max="14344" width="12.42578125" style="18" customWidth="1"/>
    <col min="14345" max="14345" width="43.85546875" style="18" customWidth="1"/>
    <col min="14346" max="14346" width="27.42578125" style="18" customWidth="1"/>
    <col min="14347" max="14347" width="3.28515625" style="18" customWidth="1"/>
    <col min="14348" max="14395" width="4.7109375" style="18" customWidth="1"/>
    <col min="14396" max="14396" width="19.42578125" style="18" customWidth="1"/>
    <col min="14397" max="14598" width="10.7109375" style="18"/>
    <col min="14599" max="14599" width="23.140625" style="18" customWidth="1"/>
    <col min="14600" max="14600" width="12.42578125" style="18" customWidth="1"/>
    <col min="14601" max="14601" width="43.85546875" style="18" customWidth="1"/>
    <col min="14602" max="14602" width="27.42578125" style="18" customWidth="1"/>
    <col min="14603" max="14603" width="3.28515625" style="18" customWidth="1"/>
    <col min="14604" max="14651" width="4.7109375" style="18" customWidth="1"/>
    <col min="14652" max="14652" width="19.42578125" style="18" customWidth="1"/>
    <col min="14653" max="14854" width="10.7109375" style="18"/>
    <col min="14855" max="14855" width="23.140625" style="18" customWidth="1"/>
    <col min="14856" max="14856" width="12.42578125" style="18" customWidth="1"/>
    <col min="14857" max="14857" width="43.85546875" style="18" customWidth="1"/>
    <col min="14858" max="14858" width="27.42578125" style="18" customWidth="1"/>
    <col min="14859" max="14859" width="3.28515625" style="18" customWidth="1"/>
    <col min="14860" max="14907" width="4.7109375" style="18" customWidth="1"/>
    <col min="14908" max="14908" width="19.42578125" style="18" customWidth="1"/>
    <col min="14909" max="15110" width="10.7109375" style="18"/>
    <col min="15111" max="15111" width="23.140625" style="18" customWidth="1"/>
    <col min="15112" max="15112" width="12.42578125" style="18" customWidth="1"/>
    <col min="15113" max="15113" width="43.85546875" style="18" customWidth="1"/>
    <col min="15114" max="15114" width="27.42578125" style="18" customWidth="1"/>
    <col min="15115" max="15115" width="3.28515625" style="18" customWidth="1"/>
    <col min="15116" max="15163" width="4.7109375" style="18" customWidth="1"/>
    <col min="15164" max="15164" width="19.42578125" style="18" customWidth="1"/>
    <col min="15165" max="15366" width="10.7109375" style="18"/>
    <col min="15367" max="15367" width="23.140625" style="18" customWidth="1"/>
    <col min="15368" max="15368" width="12.42578125" style="18" customWidth="1"/>
    <col min="15369" max="15369" width="43.85546875" style="18" customWidth="1"/>
    <col min="15370" max="15370" width="27.42578125" style="18" customWidth="1"/>
    <col min="15371" max="15371" width="3.28515625" style="18" customWidth="1"/>
    <col min="15372" max="15419" width="4.7109375" style="18" customWidth="1"/>
    <col min="15420" max="15420" width="19.42578125" style="18" customWidth="1"/>
    <col min="15421" max="15622" width="10.7109375" style="18"/>
    <col min="15623" max="15623" width="23.140625" style="18" customWidth="1"/>
    <col min="15624" max="15624" width="12.42578125" style="18" customWidth="1"/>
    <col min="15625" max="15625" width="43.85546875" style="18" customWidth="1"/>
    <col min="15626" max="15626" width="27.42578125" style="18" customWidth="1"/>
    <col min="15627" max="15627" width="3.28515625" style="18" customWidth="1"/>
    <col min="15628" max="15675" width="4.7109375" style="18" customWidth="1"/>
    <col min="15676" max="15676" width="19.42578125" style="18" customWidth="1"/>
    <col min="15677" max="15878" width="10.7109375" style="18"/>
    <col min="15879" max="15879" width="23.140625" style="18" customWidth="1"/>
    <col min="15880" max="15880" width="12.42578125" style="18" customWidth="1"/>
    <col min="15881" max="15881" width="43.85546875" style="18" customWidth="1"/>
    <col min="15882" max="15882" width="27.42578125" style="18" customWidth="1"/>
    <col min="15883" max="15883" width="3.28515625" style="18" customWidth="1"/>
    <col min="15884" max="15931" width="4.7109375" style="18" customWidth="1"/>
    <col min="15932" max="15932" width="19.42578125" style="18" customWidth="1"/>
    <col min="15933" max="16134" width="10.7109375" style="18"/>
    <col min="16135" max="16135" width="23.140625" style="18" customWidth="1"/>
    <col min="16136" max="16136" width="12.42578125" style="18" customWidth="1"/>
    <col min="16137" max="16137" width="43.85546875" style="18" customWidth="1"/>
    <col min="16138" max="16138" width="27.42578125" style="18" customWidth="1"/>
    <col min="16139" max="16139" width="3.28515625" style="18" customWidth="1"/>
    <col min="16140" max="16187" width="4.7109375" style="18" customWidth="1"/>
    <col min="16188" max="16188" width="19.42578125" style="18" customWidth="1"/>
    <col min="16189" max="16384" width="10.7109375" style="18"/>
  </cols>
  <sheetData>
    <row r="1" spans="1:73" ht="8.25" customHeight="1">
      <c r="R1" s="21" t="s">
        <v>16</v>
      </c>
    </row>
    <row r="2" spans="1:73" ht="10.5" customHeight="1" thickBot="1">
      <c r="A2" s="1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73" s="154" customFormat="1" ht="49.5" customHeight="1">
      <c r="B3" s="155"/>
      <c r="C3" s="1776" t="s">
        <v>1091</v>
      </c>
      <c r="D3" s="1777"/>
      <c r="E3" s="1777"/>
      <c r="F3" s="1778"/>
      <c r="G3" s="1565" t="s">
        <v>1068</v>
      </c>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567"/>
      <c r="AZ3" s="737"/>
      <c r="BA3" s="730"/>
      <c r="BB3" s="730"/>
      <c r="BC3" s="730"/>
      <c r="BD3" s="730"/>
      <c r="BE3" s="730"/>
      <c r="BF3" s="730"/>
      <c r="BG3" s="730"/>
      <c r="BH3" s="730"/>
      <c r="BI3" s="730"/>
      <c r="BJ3" s="730"/>
      <c r="BK3" s="731"/>
    </row>
    <row r="4" spans="1:73" s="154" customFormat="1" ht="21" customHeight="1">
      <c r="B4" s="155"/>
      <c r="C4" s="1779"/>
      <c r="D4" s="1780"/>
      <c r="E4" s="1780"/>
      <c r="F4" s="1781"/>
      <c r="G4" s="1568"/>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70"/>
      <c r="AZ4" s="732"/>
      <c r="BA4" s="697"/>
      <c r="BB4" s="697"/>
      <c r="BC4" s="697"/>
      <c r="BD4" s="697"/>
      <c r="BE4" s="697"/>
      <c r="BF4" s="697"/>
      <c r="BG4" s="697"/>
      <c r="BH4" s="697"/>
      <c r="BI4" s="697"/>
      <c r="BJ4" s="697"/>
      <c r="BK4" s="733"/>
    </row>
    <row r="5" spans="1:73" s="154" customFormat="1" ht="51.75" customHeight="1">
      <c r="B5" s="155"/>
      <c r="C5" s="1779"/>
      <c r="D5" s="1780"/>
      <c r="E5" s="1780"/>
      <c r="F5" s="1781"/>
      <c r="G5" s="1568"/>
      <c r="H5" s="1569"/>
      <c r="I5" s="1569"/>
      <c r="J5" s="1569"/>
      <c r="K5" s="1569"/>
      <c r="L5" s="1569"/>
      <c r="M5" s="1569"/>
      <c r="N5" s="1569"/>
      <c r="O5" s="1569"/>
      <c r="P5" s="1569"/>
      <c r="Q5" s="1569"/>
      <c r="R5" s="1569"/>
      <c r="S5" s="1569"/>
      <c r="T5" s="1569"/>
      <c r="U5" s="1569"/>
      <c r="V5" s="1569"/>
      <c r="W5" s="1569"/>
      <c r="X5" s="1569"/>
      <c r="Y5" s="1569"/>
      <c r="Z5" s="1569"/>
      <c r="AA5" s="1569"/>
      <c r="AB5" s="1569"/>
      <c r="AC5" s="1569"/>
      <c r="AD5" s="1569"/>
      <c r="AE5" s="1569"/>
      <c r="AF5" s="1569"/>
      <c r="AG5" s="1569"/>
      <c r="AH5" s="1569"/>
      <c r="AI5" s="1569"/>
      <c r="AJ5" s="1569"/>
      <c r="AK5" s="1569"/>
      <c r="AL5" s="1569"/>
      <c r="AM5" s="1569"/>
      <c r="AN5" s="1569"/>
      <c r="AO5" s="1569"/>
      <c r="AP5" s="1569"/>
      <c r="AQ5" s="1569"/>
      <c r="AR5" s="1569"/>
      <c r="AS5" s="1569"/>
      <c r="AT5" s="1569"/>
      <c r="AU5" s="1569"/>
      <c r="AV5" s="1569"/>
      <c r="AW5" s="1569"/>
      <c r="AX5" s="1569"/>
      <c r="AY5" s="1570"/>
      <c r="AZ5" s="732"/>
      <c r="BA5" s="697"/>
      <c r="BB5" s="697"/>
      <c r="BC5" s="697"/>
      <c r="BD5" s="697"/>
      <c r="BE5" s="697"/>
      <c r="BF5" s="697"/>
      <c r="BG5" s="697"/>
      <c r="BH5" s="697"/>
      <c r="BI5" s="697"/>
      <c r="BJ5" s="697"/>
      <c r="BK5" s="733"/>
    </row>
    <row r="6" spans="1:73" s="155" customFormat="1" ht="60.75" customHeight="1" thickBot="1">
      <c r="C6" s="1782"/>
      <c r="D6" s="1783"/>
      <c r="E6" s="1783"/>
      <c r="F6" s="1784"/>
      <c r="G6" s="1571"/>
      <c r="H6" s="1572"/>
      <c r="I6" s="1572"/>
      <c r="J6" s="1572"/>
      <c r="K6" s="1572"/>
      <c r="L6" s="1572"/>
      <c r="M6" s="1572"/>
      <c r="N6" s="1572"/>
      <c r="O6" s="1572"/>
      <c r="P6" s="1572"/>
      <c r="Q6" s="1572"/>
      <c r="R6" s="1572"/>
      <c r="S6" s="1572"/>
      <c r="T6" s="1572"/>
      <c r="U6" s="1572"/>
      <c r="V6" s="1572"/>
      <c r="W6" s="1572"/>
      <c r="X6" s="1572"/>
      <c r="Y6" s="1572"/>
      <c r="Z6" s="1572"/>
      <c r="AA6" s="1572"/>
      <c r="AB6" s="1572"/>
      <c r="AC6" s="1572"/>
      <c r="AD6" s="1572"/>
      <c r="AE6" s="1572"/>
      <c r="AF6" s="1572"/>
      <c r="AG6" s="1572"/>
      <c r="AH6" s="1572"/>
      <c r="AI6" s="1572"/>
      <c r="AJ6" s="1572"/>
      <c r="AK6" s="1572"/>
      <c r="AL6" s="1572"/>
      <c r="AM6" s="1572"/>
      <c r="AN6" s="1572"/>
      <c r="AO6" s="1572"/>
      <c r="AP6" s="1572"/>
      <c r="AQ6" s="1572"/>
      <c r="AR6" s="1572"/>
      <c r="AS6" s="1572"/>
      <c r="AT6" s="1572"/>
      <c r="AU6" s="1572"/>
      <c r="AV6" s="1572"/>
      <c r="AW6" s="1572"/>
      <c r="AX6" s="1572"/>
      <c r="AY6" s="1573"/>
      <c r="AZ6" s="734"/>
      <c r="BA6" s="735"/>
      <c r="BB6" s="735"/>
      <c r="BC6" s="735"/>
      <c r="BD6" s="735"/>
      <c r="BE6" s="735"/>
      <c r="BF6" s="735"/>
      <c r="BG6" s="735"/>
      <c r="BH6" s="735"/>
      <c r="BI6" s="735"/>
      <c r="BJ6" s="735"/>
      <c r="BK6" s="736"/>
    </row>
    <row r="7" spans="1:73" s="113" customFormat="1" ht="12.75" customHeight="1"/>
    <row r="8" spans="1:73" s="113" customFormat="1" ht="35.25" customHeight="1">
      <c r="C8" s="187"/>
      <c r="D8" s="529" t="s">
        <v>866</v>
      </c>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row>
    <row r="9" spans="1:73" s="113" customFormat="1" ht="35.25" customHeight="1">
      <c r="C9" s="187"/>
      <c r="D9" s="433">
        <v>2024</v>
      </c>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row>
    <row r="10" spans="1:73" ht="11.25" customHeight="1">
      <c r="A10" s="13"/>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row>
    <row r="11" spans="1:73" ht="7.5" customHeight="1" thickBot="1">
      <c r="A11" s="13"/>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row>
    <row r="12" spans="1:73" ht="44.25" customHeight="1">
      <c r="A12" s="13"/>
      <c r="C12" s="1663" t="s">
        <v>18</v>
      </c>
      <c r="D12" s="1664"/>
      <c r="E12" s="1664"/>
      <c r="F12" s="1664"/>
      <c r="G12" s="1664"/>
      <c r="H12" s="1664"/>
      <c r="I12" s="1664"/>
      <c r="J12" s="1664"/>
      <c r="K12" s="1664"/>
      <c r="L12" s="1664"/>
      <c r="M12" s="1664"/>
      <c r="N12" s="1664"/>
      <c r="O12" s="1664"/>
      <c r="P12" s="1664"/>
      <c r="Q12" s="1664"/>
      <c r="R12" s="1664"/>
      <c r="S12" s="1664"/>
      <c r="T12" s="1664"/>
      <c r="U12" s="1664"/>
      <c r="V12" s="1664"/>
      <c r="W12" s="1664"/>
      <c r="X12" s="1664"/>
      <c r="Y12" s="1664"/>
      <c r="Z12" s="1664"/>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5"/>
    </row>
    <row r="13" spans="1:73" ht="5.25" customHeight="1" thickBot="1">
      <c r="A13" s="13"/>
      <c r="C13" s="190"/>
      <c r="D13" s="24"/>
      <c r="E13" s="24"/>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24"/>
      <c r="BA13" s="24"/>
      <c r="BB13" s="24"/>
      <c r="BC13" s="24"/>
      <c r="BD13" s="24"/>
      <c r="BE13" s="24"/>
      <c r="BF13" s="24"/>
      <c r="BG13" s="24"/>
      <c r="BH13" s="24"/>
      <c r="BI13" s="24"/>
      <c r="BJ13" s="24"/>
      <c r="BK13" s="24"/>
    </row>
    <row r="14" spans="1:73" ht="48.75" customHeight="1">
      <c r="A14" s="13"/>
      <c r="C14" s="192"/>
      <c r="D14" s="1584" t="s">
        <v>19</v>
      </c>
      <c r="E14" s="1585"/>
      <c r="F14" s="1585"/>
      <c r="G14" s="1585"/>
      <c r="H14" s="1585"/>
      <c r="I14" s="1586"/>
      <c r="J14" s="1587" t="s">
        <v>20</v>
      </c>
      <c r="K14" s="1585"/>
      <c r="L14" s="1585"/>
      <c r="M14" s="1585"/>
      <c r="N14" s="1585"/>
      <c r="O14" s="1585"/>
      <c r="P14" s="1585"/>
      <c r="Q14" s="1585"/>
      <c r="R14" s="1585"/>
      <c r="S14" s="1585"/>
      <c r="T14" s="1585"/>
      <c r="U14" s="1585"/>
      <c r="V14" s="1585"/>
      <c r="W14" s="1585"/>
      <c r="X14" s="1585"/>
      <c r="Y14" s="1585"/>
      <c r="Z14" s="1585"/>
      <c r="AA14" s="1586"/>
      <c r="AB14" s="1587" t="s">
        <v>21</v>
      </c>
      <c r="AC14" s="1585"/>
      <c r="AD14" s="1585"/>
      <c r="AE14" s="1585"/>
      <c r="AF14" s="1585"/>
      <c r="AG14" s="1585"/>
      <c r="AH14" s="1585"/>
      <c r="AI14" s="1585"/>
      <c r="AJ14" s="1585"/>
      <c r="AK14" s="1585"/>
      <c r="AL14" s="1585"/>
      <c r="AM14" s="1585"/>
      <c r="AN14" s="1585"/>
      <c r="AO14" s="1585"/>
      <c r="AP14" s="1585"/>
      <c r="AQ14" s="1585"/>
      <c r="AR14" s="1586"/>
      <c r="AS14" s="1588" t="s">
        <v>22</v>
      </c>
      <c r="AT14" s="1589"/>
      <c r="AU14" s="1589"/>
      <c r="AV14" s="1589"/>
      <c r="AW14" s="1589"/>
      <c r="AX14" s="1589"/>
      <c r="AY14" s="1589"/>
      <c r="AZ14" s="1589"/>
      <c r="BA14" s="1589"/>
      <c r="BB14" s="1590"/>
      <c r="BC14" s="1587" t="s">
        <v>23</v>
      </c>
      <c r="BD14" s="1585"/>
      <c r="BE14" s="1585"/>
      <c r="BF14" s="1585"/>
      <c r="BG14" s="1585"/>
      <c r="BH14" s="1585"/>
      <c r="BI14" s="1585"/>
      <c r="BJ14" s="1585"/>
      <c r="BK14" s="1591"/>
    </row>
    <row r="15" spans="1:73" ht="330.75" customHeight="1">
      <c r="A15" s="13"/>
      <c r="C15" s="114"/>
      <c r="D15" s="1574" t="s">
        <v>1699</v>
      </c>
      <c r="E15" s="1575"/>
      <c r="F15" s="1575"/>
      <c r="G15" s="1575"/>
      <c r="H15" s="1575"/>
      <c r="I15" s="1576"/>
      <c r="J15" s="1577" t="s">
        <v>1069</v>
      </c>
      <c r="K15" s="1578"/>
      <c r="L15" s="1578"/>
      <c r="M15" s="1578"/>
      <c r="N15" s="1578"/>
      <c r="O15" s="1578"/>
      <c r="P15" s="1578"/>
      <c r="Q15" s="1578"/>
      <c r="R15" s="1578"/>
      <c r="S15" s="1578"/>
      <c r="T15" s="1578"/>
      <c r="U15" s="1578"/>
      <c r="V15" s="1578"/>
      <c r="W15" s="1578"/>
      <c r="X15" s="1578"/>
      <c r="Y15" s="1578"/>
      <c r="Z15" s="1578"/>
      <c r="AA15" s="1579"/>
      <c r="AB15" s="1580" t="s">
        <v>1700</v>
      </c>
      <c r="AC15" s="1575"/>
      <c r="AD15" s="1575"/>
      <c r="AE15" s="1575"/>
      <c r="AF15" s="1575"/>
      <c r="AG15" s="1575"/>
      <c r="AH15" s="1575"/>
      <c r="AI15" s="1575"/>
      <c r="AJ15" s="1575"/>
      <c r="AK15" s="1575"/>
      <c r="AL15" s="1575"/>
      <c r="AM15" s="1575"/>
      <c r="AN15" s="1575"/>
      <c r="AO15" s="1575"/>
      <c r="AP15" s="1575"/>
      <c r="AQ15" s="1575"/>
      <c r="AR15" s="1575"/>
      <c r="AS15" s="1773" t="s">
        <v>1070</v>
      </c>
      <c r="AT15" s="1774"/>
      <c r="AU15" s="1774"/>
      <c r="AV15" s="1774"/>
      <c r="AW15" s="1774"/>
      <c r="AX15" s="1774"/>
      <c r="AY15" s="1774"/>
      <c r="AZ15" s="1774"/>
      <c r="BA15" s="1774"/>
      <c r="BB15" s="1775"/>
      <c r="BC15" s="1578" t="s">
        <v>1071</v>
      </c>
      <c r="BD15" s="1578"/>
      <c r="BE15" s="1578"/>
      <c r="BF15" s="1578"/>
      <c r="BG15" s="1578"/>
      <c r="BH15" s="1578"/>
      <c r="BI15" s="1578"/>
      <c r="BJ15" s="1578"/>
      <c r="BK15" s="1785"/>
      <c r="BU15" s="18">
        <v>45</v>
      </c>
    </row>
    <row r="16" spans="1:73" ht="13.5" customHeight="1">
      <c r="A16" s="13"/>
      <c r="C16" s="114"/>
      <c r="D16" s="24"/>
      <c r="E16" s="24"/>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4"/>
      <c r="BA16" s="24"/>
      <c r="BB16" s="24"/>
      <c r="BC16" s="24"/>
      <c r="BD16" s="24"/>
      <c r="BE16" s="24"/>
      <c r="BF16" s="24"/>
      <c r="BG16" s="24"/>
      <c r="BH16" s="24"/>
      <c r="BI16" s="24"/>
      <c r="BJ16" s="24"/>
      <c r="BK16" s="24"/>
    </row>
    <row r="17" spans="3:92" ht="35.25" customHeight="1">
      <c r="C17" s="115"/>
      <c r="D17" s="1663" t="s">
        <v>872</v>
      </c>
      <c r="E17" s="1664"/>
      <c r="F17" s="1664"/>
      <c r="G17" s="1664"/>
      <c r="H17" s="1664"/>
      <c r="I17" s="1664"/>
      <c r="J17" s="1664"/>
      <c r="K17" s="1664"/>
      <c r="L17" s="1664"/>
      <c r="M17" s="1664"/>
      <c r="N17" s="1664"/>
      <c r="O17" s="1664"/>
      <c r="P17" s="1664"/>
      <c r="Q17" s="1664"/>
      <c r="R17" s="1664"/>
      <c r="S17" s="1664"/>
      <c r="T17" s="1664"/>
      <c r="U17" s="1664"/>
      <c r="V17" s="1664"/>
      <c r="W17" s="1664"/>
      <c r="X17" s="1664"/>
      <c r="Y17" s="1664"/>
      <c r="Z17" s="1664"/>
      <c r="AA17" s="1664"/>
      <c r="AB17" s="1664"/>
      <c r="AC17" s="1664"/>
      <c r="AD17" s="1665"/>
      <c r="AE17" s="26"/>
      <c r="AF17" s="1663" t="s">
        <v>873</v>
      </c>
      <c r="AG17" s="1664"/>
      <c r="AH17" s="1664"/>
      <c r="AI17" s="1664"/>
      <c r="AJ17" s="1664"/>
      <c r="AK17" s="1664"/>
      <c r="AL17" s="1664"/>
      <c r="AM17" s="1664"/>
      <c r="AN17" s="1664"/>
      <c r="AO17" s="1664"/>
      <c r="AP17" s="1664"/>
      <c r="AQ17" s="1664"/>
      <c r="AR17" s="1664"/>
      <c r="AS17" s="1664"/>
      <c r="AT17" s="1664"/>
      <c r="AU17" s="1664"/>
      <c r="AV17" s="1664"/>
      <c r="AW17" s="1664"/>
      <c r="AX17" s="1664"/>
      <c r="AY17" s="1664"/>
      <c r="AZ17" s="1664"/>
      <c r="BA17" s="1664"/>
      <c r="BB17" s="1664"/>
      <c r="BC17" s="1664"/>
      <c r="BD17" s="1664"/>
      <c r="BE17" s="1664"/>
      <c r="BF17" s="1664"/>
      <c r="BG17" s="1664"/>
      <c r="BH17" s="1664"/>
      <c r="BI17" s="1664"/>
      <c r="BJ17" s="1664"/>
      <c r="BK17" s="1665"/>
    </row>
    <row r="18" spans="3:92" ht="6.75" customHeight="1">
      <c r="C18" s="115"/>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row>
    <row r="19" spans="3:92" ht="36" customHeight="1">
      <c r="C19" s="115"/>
      <c r="D19" s="1558" t="s">
        <v>874</v>
      </c>
      <c r="E19" s="1558"/>
      <c r="F19" s="1558"/>
      <c r="G19" s="1558"/>
      <c r="H19" s="1558" t="s">
        <v>875</v>
      </c>
      <c r="I19" s="1558"/>
      <c r="J19" s="1558"/>
      <c r="K19" s="1558"/>
      <c r="L19" s="1558"/>
      <c r="M19" s="1558" t="s">
        <v>876</v>
      </c>
      <c r="N19" s="1558"/>
      <c r="O19" s="1558"/>
      <c r="P19" s="1558"/>
      <c r="Q19" s="1558"/>
      <c r="R19" s="1558"/>
      <c r="S19" s="1558"/>
      <c r="T19" s="1558"/>
      <c r="U19" s="1558"/>
      <c r="V19" s="1558"/>
      <c r="W19" s="1558"/>
      <c r="X19" s="1558"/>
      <c r="Y19" s="1558"/>
      <c r="Z19" s="1558"/>
      <c r="AA19" s="1558"/>
      <c r="AB19" s="1558"/>
      <c r="AC19" s="1558"/>
      <c r="AD19" s="1558"/>
      <c r="AE19" s="28"/>
      <c r="AF19" s="1463" t="s">
        <v>8</v>
      </c>
      <c r="AG19" s="1463"/>
      <c r="AH19" s="1463"/>
      <c r="AI19" s="1463"/>
      <c r="AJ19" s="1463" t="s">
        <v>878</v>
      </c>
      <c r="AK19" s="1463"/>
      <c r="AL19" s="1463"/>
      <c r="AM19" s="1463"/>
      <c r="AN19" s="1463"/>
      <c r="AO19" s="1463"/>
      <c r="AP19" s="1463"/>
      <c r="AQ19" s="1463"/>
      <c r="AR19" s="1463"/>
      <c r="AS19" s="1463"/>
      <c r="AT19" s="1463"/>
      <c r="AU19" s="1463"/>
      <c r="AV19" s="1463"/>
      <c r="AW19" s="1463"/>
      <c r="AX19" s="1463"/>
      <c r="AY19" s="1463"/>
      <c r="AZ19" s="1463"/>
      <c r="BA19" s="1463"/>
      <c r="BB19" s="1463"/>
      <c r="BC19" s="1463"/>
      <c r="BD19" s="1463"/>
      <c r="BE19" s="1463"/>
      <c r="BF19" s="1463"/>
      <c r="BG19" s="1463"/>
      <c r="BH19" s="1463"/>
      <c r="BI19" s="1463"/>
      <c r="BJ19" s="1463"/>
      <c r="BK19" s="1463"/>
    </row>
    <row r="20" spans="3:92" ht="129" customHeight="1">
      <c r="C20" s="115"/>
      <c r="D20" s="1559" t="s">
        <v>966</v>
      </c>
      <c r="E20" s="1560"/>
      <c r="F20" s="1560"/>
      <c r="G20" s="1561"/>
      <c r="H20" s="1559" t="s">
        <v>1005</v>
      </c>
      <c r="I20" s="1560"/>
      <c r="J20" s="1560"/>
      <c r="K20" s="1560"/>
      <c r="L20" s="1561"/>
      <c r="M20" s="1559" t="s">
        <v>1725</v>
      </c>
      <c r="N20" s="1560"/>
      <c r="O20" s="1560"/>
      <c r="P20" s="1560"/>
      <c r="Q20" s="1560"/>
      <c r="R20" s="1560"/>
      <c r="S20" s="1560"/>
      <c r="T20" s="1560"/>
      <c r="U20" s="1560"/>
      <c r="V20" s="1560"/>
      <c r="W20" s="1560"/>
      <c r="X20" s="1560"/>
      <c r="Y20" s="1560"/>
      <c r="Z20" s="1560"/>
      <c r="AA20" s="1560"/>
      <c r="AB20" s="1560"/>
      <c r="AC20" s="1560"/>
      <c r="AD20" s="1561"/>
      <c r="AE20" s="29"/>
      <c r="AF20" s="1637" t="s">
        <v>1006</v>
      </c>
      <c r="AG20" s="1637"/>
      <c r="AH20" s="1637"/>
      <c r="AI20" s="1637"/>
      <c r="AJ20" s="1370" t="s">
        <v>1072</v>
      </c>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c r="BO20" s="116"/>
    </row>
    <row r="21" spans="3:92" ht="6.75" customHeight="1">
      <c r="C21" s="115"/>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1637"/>
      <c r="AG21" s="1637"/>
      <c r="AH21" s="1637"/>
      <c r="AI21" s="1637"/>
      <c r="AJ21" s="1370"/>
      <c r="AK21" s="1370"/>
      <c r="AL21" s="1370"/>
      <c r="AM21" s="1370"/>
      <c r="AN21" s="1370"/>
      <c r="AO21" s="1370"/>
      <c r="AP21" s="1370"/>
      <c r="AQ21" s="1370"/>
      <c r="AR21" s="1370"/>
      <c r="AS21" s="1370"/>
      <c r="AT21" s="1370"/>
      <c r="AU21" s="1370"/>
      <c r="AV21" s="1370"/>
      <c r="AW21" s="1370"/>
      <c r="AX21" s="1370"/>
      <c r="AY21" s="1370"/>
      <c r="AZ21" s="1370"/>
      <c r="BA21" s="1370"/>
      <c r="BB21" s="1370"/>
      <c r="BC21" s="1370"/>
      <c r="BD21" s="1370"/>
      <c r="BE21" s="1370"/>
      <c r="BF21" s="1370"/>
      <c r="BG21" s="1370"/>
      <c r="BH21" s="1370"/>
      <c r="BI21" s="1370"/>
      <c r="BJ21" s="1370"/>
      <c r="BK21" s="1370"/>
    </row>
    <row r="22" spans="3:92" ht="32.25" customHeight="1">
      <c r="C22" s="115"/>
      <c r="D22" s="1663" t="s">
        <v>882</v>
      </c>
      <c r="E22" s="1664"/>
      <c r="F22" s="1664"/>
      <c r="G22" s="1664"/>
      <c r="H22" s="1664"/>
      <c r="I22" s="1664"/>
      <c r="J22" s="1664"/>
      <c r="K22" s="1664"/>
      <c r="L22" s="1664"/>
      <c r="M22" s="1664"/>
      <c r="N22" s="1664"/>
      <c r="O22" s="1664"/>
      <c r="P22" s="1664"/>
      <c r="Q22" s="1664"/>
      <c r="R22" s="1664"/>
      <c r="S22" s="1664"/>
      <c r="T22" s="1664"/>
      <c r="U22" s="1664"/>
      <c r="V22" s="1664"/>
      <c r="W22" s="1664"/>
      <c r="X22" s="1664"/>
      <c r="Y22" s="1664"/>
      <c r="Z22" s="1664"/>
      <c r="AA22" s="1664"/>
      <c r="AB22" s="1664"/>
      <c r="AC22" s="1664"/>
      <c r="AD22" s="1665"/>
      <c r="AE22" s="26"/>
      <c r="AF22" s="1637"/>
      <c r="AG22" s="1637"/>
      <c r="AH22" s="1637"/>
      <c r="AI22" s="1637"/>
      <c r="AJ22" s="1370"/>
      <c r="AK22" s="1370"/>
      <c r="AL22" s="1370"/>
      <c r="AM22" s="1370"/>
      <c r="AN22" s="1370"/>
      <c r="AO22" s="1370"/>
      <c r="AP22" s="1370"/>
      <c r="AQ22" s="1370"/>
      <c r="AR22" s="1370"/>
      <c r="AS22" s="1370"/>
      <c r="AT22" s="1370"/>
      <c r="AU22" s="1370"/>
      <c r="AV22" s="1370"/>
      <c r="AW22" s="1370"/>
      <c r="AX22" s="1370"/>
      <c r="AY22" s="1370"/>
      <c r="AZ22" s="1370"/>
      <c r="BA22" s="1370"/>
      <c r="BB22" s="1370"/>
      <c r="BC22" s="1370"/>
      <c r="BD22" s="1370"/>
      <c r="BE22" s="1370"/>
      <c r="BF22" s="1370"/>
      <c r="BG22" s="1370"/>
      <c r="BH22" s="1370"/>
      <c r="BI22" s="1370"/>
      <c r="BJ22" s="1370"/>
      <c r="BK22" s="1370"/>
    </row>
    <row r="23" spans="3:92" ht="6" customHeight="1">
      <c r="C23" s="115"/>
      <c r="D23" s="27"/>
      <c r="E23" s="27"/>
      <c r="F23" s="27"/>
      <c r="G23" s="27"/>
      <c r="H23" s="27"/>
      <c r="I23" s="27"/>
      <c r="J23" s="27"/>
      <c r="K23" s="27"/>
      <c r="L23" s="27"/>
      <c r="M23" s="27"/>
      <c r="N23" s="27"/>
      <c r="O23" s="28"/>
      <c r="P23" s="28"/>
      <c r="Q23" s="28"/>
      <c r="R23" s="28"/>
      <c r="S23" s="28"/>
      <c r="T23" s="28"/>
      <c r="U23" s="28"/>
      <c r="V23" s="28"/>
      <c r="W23" s="28"/>
      <c r="X23" s="28"/>
      <c r="Y23" s="28"/>
      <c r="Z23" s="28"/>
      <c r="AA23" s="28"/>
      <c r="AB23" s="28"/>
      <c r="AC23" s="28"/>
      <c r="AD23" s="28"/>
      <c r="AE23" s="26"/>
      <c r="AF23" s="1637" t="s">
        <v>58</v>
      </c>
      <c r="AG23" s="1637"/>
      <c r="AH23" s="1637"/>
      <c r="AI23" s="1637"/>
      <c r="AJ23" s="1370" t="s">
        <v>1008</v>
      </c>
      <c r="AK23" s="1370"/>
      <c r="AL23" s="1370"/>
      <c r="AM23" s="1370"/>
      <c r="AN23" s="1370"/>
      <c r="AO23" s="1370"/>
      <c r="AP23" s="1370"/>
      <c r="AQ23" s="1370"/>
      <c r="AR23" s="1370"/>
      <c r="AS23" s="1370"/>
      <c r="AT23" s="1370"/>
      <c r="AU23" s="1370"/>
      <c r="AV23" s="1370"/>
      <c r="AW23" s="1370"/>
      <c r="AX23" s="1370"/>
      <c r="AY23" s="1370"/>
      <c r="AZ23" s="1370"/>
      <c r="BA23" s="1370"/>
      <c r="BB23" s="1370"/>
      <c r="BC23" s="1370"/>
      <c r="BD23" s="1370"/>
      <c r="BE23" s="1370"/>
      <c r="BF23" s="1370"/>
      <c r="BG23" s="1370"/>
      <c r="BH23" s="1370"/>
      <c r="BI23" s="1370"/>
      <c r="BJ23" s="1370"/>
      <c r="BK23" s="1370"/>
    </row>
    <row r="24" spans="3:92" ht="35.25" customHeight="1">
      <c r="C24" s="115"/>
      <c r="D24" s="1711" t="s">
        <v>884</v>
      </c>
      <c r="E24" s="1711"/>
      <c r="F24" s="1711" t="s">
        <v>885</v>
      </c>
      <c r="G24" s="1711"/>
      <c r="H24" s="528" t="s">
        <v>27</v>
      </c>
      <c r="I24" s="1711" t="s">
        <v>886</v>
      </c>
      <c r="J24" s="1711"/>
      <c r="K24" s="1711"/>
      <c r="L24" s="1711"/>
      <c r="M24" s="528" t="s">
        <v>71</v>
      </c>
      <c r="N24" s="31"/>
      <c r="O24" s="1711" t="s">
        <v>270</v>
      </c>
      <c r="P24" s="1711"/>
      <c r="Q24" s="1711"/>
      <c r="R24" s="1711"/>
      <c r="S24" s="1711"/>
      <c r="T24" s="1711"/>
      <c r="U24" s="1711"/>
      <c r="V24" s="1711"/>
      <c r="W24" s="1711"/>
      <c r="X24" s="1711"/>
      <c r="Y24" s="1711"/>
      <c r="Z24" s="1711"/>
      <c r="AA24" s="1711"/>
      <c r="AB24" s="1711"/>
      <c r="AC24" s="1711"/>
      <c r="AD24" s="1711"/>
      <c r="AE24" s="26"/>
      <c r="AF24" s="1637"/>
      <c r="AG24" s="1637"/>
      <c r="AH24" s="1637"/>
      <c r="AI24" s="1637"/>
      <c r="AJ24" s="1370"/>
      <c r="AK24" s="1370"/>
      <c r="AL24" s="1370"/>
      <c r="AM24" s="1370"/>
      <c r="AN24" s="1370"/>
      <c r="AO24" s="1370"/>
      <c r="AP24" s="1370"/>
      <c r="AQ24" s="1370"/>
      <c r="AR24" s="1370"/>
      <c r="AS24" s="1370"/>
      <c r="AT24" s="1370"/>
      <c r="AU24" s="1370"/>
      <c r="AV24" s="1370"/>
      <c r="AW24" s="1370"/>
      <c r="AX24" s="1370"/>
      <c r="AY24" s="1370"/>
      <c r="AZ24" s="1370"/>
      <c r="BA24" s="1370"/>
      <c r="BB24" s="1370"/>
      <c r="BC24" s="1370"/>
      <c r="BD24" s="1370"/>
      <c r="BE24" s="1370"/>
      <c r="BF24" s="1370"/>
      <c r="BG24" s="1370"/>
      <c r="BH24" s="1370"/>
      <c r="BI24" s="1370"/>
      <c r="BJ24" s="1370"/>
      <c r="BK24" s="1370"/>
    </row>
    <row r="25" spans="3:92" ht="78.75" customHeight="1">
      <c r="C25" s="115"/>
      <c r="D25" s="518" t="s">
        <v>267</v>
      </c>
      <c r="E25" s="520" t="s">
        <v>1043</v>
      </c>
      <c r="F25" s="1643" t="s">
        <v>94</v>
      </c>
      <c r="G25" s="1643"/>
      <c r="H25" s="520" t="s">
        <v>888</v>
      </c>
      <c r="I25" s="1644" t="s">
        <v>1736</v>
      </c>
      <c r="J25" s="1644"/>
      <c r="K25" s="1644"/>
      <c r="L25" s="1644"/>
      <c r="M25" s="521">
        <v>0.95</v>
      </c>
      <c r="N25" s="32"/>
      <c r="O25" s="522"/>
      <c r="P25" s="523"/>
      <c r="Q25" s="523"/>
      <c r="R25" s="523"/>
      <c r="S25" s="523"/>
      <c r="T25" s="523"/>
      <c r="U25" s="523"/>
      <c r="V25" s="523"/>
      <c r="W25" s="523"/>
      <c r="X25" s="523"/>
      <c r="Y25" s="523"/>
      <c r="Z25" s="523"/>
      <c r="AA25" s="523"/>
      <c r="AB25" s="523"/>
      <c r="AC25" s="523"/>
      <c r="AD25" s="524"/>
      <c r="AE25" s="26"/>
      <c r="AF25" s="1637"/>
      <c r="AG25" s="1637"/>
      <c r="AH25" s="1637"/>
      <c r="AI25" s="1637"/>
      <c r="AJ25" s="1651"/>
      <c r="AK25" s="1651"/>
      <c r="AL25" s="1651"/>
      <c r="AM25" s="1651"/>
      <c r="AN25" s="1651"/>
      <c r="AO25" s="1651"/>
      <c r="AP25" s="1651"/>
      <c r="AQ25" s="1651"/>
      <c r="AR25" s="1651"/>
      <c r="AS25" s="1651"/>
      <c r="AT25" s="1651"/>
      <c r="AU25" s="1651"/>
      <c r="AV25" s="1651"/>
      <c r="AW25" s="1651"/>
      <c r="AX25" s="1651"/>
      <c r="AY25" s="1651"/>
      <c r="AZ25" s="1651"/>
      <c r="BA25" s="1651"/>
      <c r="BB25" s="1651"/>
      <c r="BC25" s="1651"/>
      <c r="BD25" s="1651"/>
      <c r="BE25" s="1651"/>
      <c r="BF25" s="1651"/>
      <c r="BG25" s="1651"/>
      <c r="BH25" s="1651"/>
      <c r="BI25" s="1651"/>
      <c r="BJ25" s="1651"/>
      <c r="BK25" s="1651"/>
    </row>
    <row r="26" spans="3:92" ht="107.25" customHeight="1">
      <c r="C26" s="115"/>
      <c r="D26" s="518" t="s">
        <v>889</v>
      </c>
      <c r="E26" s="520" t="s">
        <v>1073</v>
      </c>
      <c r="F26" s="1643" t="s">
        <v>94</v>
      </c>
      <c r="G26" s="1643"/>
      <c r="H26" s="520" t="s">
        <v>888</v>
      </c>
      <c r="I26" s="1644" t="s">
        <v>1739</v>
      </c>
      <c r="J26" s="1644"/>
      <c r="K26" s="1644"/>
      <c r="L26" s="1644"/>
      <c r="M26" s="521">
        <v>1</v>
      </c>
      <c r="N26" s="32"/>
      <c r="O26" s="1628"/>
      <c r="P26" s="829"/>
      <c r="Q26" s="829"/>
      <c r="R26" s="829"/>
      <c r="S26" s="829"/>
      <c r="T26" s="829"/>
      <c r="U26" s="829"/>
      <c r="V26" s="829"/>
      <c r="W26" s="829"/>
      <c r="X26" s="829"/>
      <c r="Y26" s="829"/>
      <c r="Z26" s="829"/>
      <c r="AA26" s="829"/>
      <c r="AB26" s="829"/>
      <c r="AC26" s="33"/>
      <c r="AD26" s="525"/>
      <c r="AE26" s="33"/>
      <c r="AF26" s="1645" t="s">
        <v>891</v>
      </c>
      <c r="AG26" s="1645"/>
      <c r="AH26" s="1645"/>
      <c r="AI26" s="830"/>
      <c r="AJ26" s="1770" t="s">
        <v>1074</v>
      </c>
      <c r="AK26" s="1771"/>
      <c r="AL26" s="1771"/>
      <c r="AM26" s="1771"/>
      <c r="AN26" s="1771"/>
      <c r="AO26" s="1771"/>
      <c r="AP26" s="1771"/>
      <c r="AQ26" s="1771"/>
      <c r="AR26" s="1771"/>
      <c r="AS26" s="1771"/>
      <c r="AT26" s="1771"/>
      <c r="AU26" s="1771"/>
      <c r="AV26" s="1771"/>
      <c r="AW26" s="1771"/>
      <c r="AX26" s="1771"/>
      <c r="AY26" s="1771"/>
      <c r="AZ26" s="1771"/>
      <c r="BA26" s="1771"/>
      <c r="BB26" s="1771"/>
      <c r="BC26" s="1771"/>
      <c r="BD26" s="1771"/>
      <c r="BE26" s="1771"/>
      <c r="BF26" s="1771"/>
      <c r="BG26" s="1771"/>
      <c r="BH26" s="1771"/>
      <c r="BI26" s="1771"/>
      <c r="BJ26" s="1771"/>
      <c r="BK26" s="1772"/>
      <c r="BR26" s="119">
        <f>CK29</f>
        <v>8.3333333333333329E-2</v>
      </c>
      <c r="CB26" s="120"/>
      <c r="CC26" s="120"/>
      <c r="CD26" s="120"/>
      <c r="CE26" s="120"/>
      <c r="CF26" s="120"/>
      <c r="CG26" s="120"/>
      <c r="CH26" s="120"/>
      <c r="CI26" s="120"/>
      <c r="CJ26" s="120"/>
      <c r="CK26" s="120"/>
      <c r="CL26" s="120"/>
      <c r="CM26" s="120"/>
      <c r="CN26" s="120"/>
    </row>
    <row r="27" spans="3:92" ht="119.25" customHeight="1">
      <c r="C27" s="115"/>
      <c r="D27" s="518" t="s">
        <v>267</v>
      </c>
      <c r="E27" s="520" t="s">
        <v>1075</v>
      </c>
      <c r="F27" s="1643" t="s">
        <v>1076</v>
      </c>
      <c r="G27" s="1643"/>
      <c r="H27" s="520" t="s">
        <v>888</v>
      </c>
      <c r="I27" s="1644" t="s">
        <v>1740</v>
      </c>
      <c r="J27" s="1644"/>
      <c r="K27" s="1644"/>
      <c r="L27" s="1644"/>
      <c r="M27" s="521">
        <v>0</v>
      </c>
      <c r="N27" s="32"/>
      <c r="O27" s="1628"/>
      <c r="P27" s="829"/>
      <c r="Q27" s="829"/>
      <c r="R27" s="829"/>
      <c r="S27" s="829"/>
      <c r="T27" s="829"/>
      <c r="U27" s="829"/>
      <c r="V27" s="829"/>
      <c r="W27" s="829"/>
      <c r="X27" s="829"/>
      <c r="Y27" s="829"/>
      <c r="Z27" s="829"/>
      <c r="AA27" s="829"/>
      <c r="AB27" s="829"/>
      <c r="AC27" s="33"/>
      <c r="AD27" s="525"/>
      <c r="AE27" s="33"/>
      <c r="AF27" s="1764" t="s">
        <v>894</v>
      </c>
      <c r="AG27" s="1765"/>
      <c r="AH27" s="1765"/>
      <c r="AI27" s="1766"/>
      <c r="AJ27" s="1767" t="s">
        <v>1077</v>
      </c>
      <c r="AK27" s="1768"/>
      <c r="AL27" s="1768"/>
      <c r="AM27" s="1768"/>
      <c r="AN27" s="1768"/>
      <c r="AO27" s="1768"/>
      <c r="AP27" s="1768"/>
      <c r="AQ27" s="1768"/>
      <c r="AR27" s="1768"/>
      <c r="AS27" s="1768"/>
      <c r="AT27" s="1768"/>
      <c r="AU27" s="1768"/>
      <c r="AV27" s="1768"/>
      <c r="AW27" s="1768"/>
      <c r="AX27" s="1768"/>
      <c r="AY27" s="1768"/>
      <c r="AZ27" s="1768"/>
      <c r="BA27" s="1768"/>
      <c r="BB27" s="1768"/>
      <c r="BC27" s="1768"/>
      <c r="BD27" s="1768"/>
      <c r="BE27" s="1768"/>
      <c r="BF27" s="1768"/>
      <c r="BG27" s="1768"/>
      <c r="BH27" s="1768"/>
      <c r="BI27" s="1768"/>
      <c r="BJ27" s="1768"/>
      <c r="BK27" s="1769"/>
      <c r="CB27" s="1513" t="s">
        <v>896</v>
      </c>
      <c r="CC27" s="1513"/>
      <c r="CD27" s="1513"/>
      <c r="CE27" s="1513"/>
      <c r="CF27" s="1513"/>
      <c r="CG27" s="1513"/>
      <c r="CH27" s="1513"/>
      <c r="CI27" s="1513"/>
      <c r="CJ27" s="1513"/>
      <c r="CK27" s="1513"/>
      <c r="CL27" s="1513"/>
      <c r="CM27" s="1513"/>
      <c r="CN27" s="1513"/>
    </row>
    <row r="28" spans="3:92" ht="95.25" customHeight="1">
      <c r="C28" s="115"/>
      <c r="D28" s="516"/>
      <c r="E28" s="516"/>
      <c r="F28" s="530"/>
      <c r="G28" s="530"/>
      <c r="H28" s="516"/>
      <c r="I28" s="623"/>
      <c r="J28" s="623"/>
      <c r="K28" s="623"/>
      <c r="L28" s="623"/>
      <c r="M28" s="624"/>
      <c r="N28" s="32"/>
      <c r="O28" s="1628"/>
      <c r="P28" s="829"/>
      <c r="Q28" s="829"/>
      <c r="R28" s="829"/>
      <c r="S28" s="829"/>
      <c r="T28" s="829"/>
      <c r="U28" s="829"/>
      <c r="V28" s="829"/>
      <c r="W28" s="829"/>
      <c r="X28" s="829"/>
      <c r="Y28" s="829"/>
      <c r="Z28" s="829"/>
      <c r="AA28" s="829"/>
      <c r="AB28" s="829"/>
      <c r="AC28" s="33"/>
      <c r="AD28" s="525"/>
      <c r="AE28" s="33"/>
      <c r="AF28" s="1758" t="s">
        <v>898</v>
      </c>
      <c r="AG28" s="1759"/>
      <c r="AH28" s="1759"/>
      <c r="AI28" s="1760"/>
      <c r="AJ28" s="1634" t="s">
        <v>1078</v>
      </c>
      <c r="AK28" s="1347"/>
      <c r="AL28" s="1347"/>
      <c r="AM28" s="1347"/>
      <c r="AN28" s="1347"/>
      <c r="AO28" s="1347"/>
      <c r="AP28" s="1347"/>
      <c r="AQ28" s="1347"/>
      <c r="AR28" s="1347"/>
      <c r="AS28" s="1347"/>
      <c r="AT28" s="1347"/>
      <c r="AU28" s="1347"/>
      <c r="AV28" s="1347"/>
      <c r="AW28" s="1347"/>
      <c r="AX28" s="1347"/>
      <c r="AY28" s="1347"/>
      <c r="AZ28" s="1347"/>
      <c r="BA28" s="1347"/>
      <c r="BB28" s="1347"/>
      <c r="BC28" s="1347"/>
      <c r="BD28" s="1347"/>
      <c r="BE28" s="1347"/>
      <c r="BF28" s="1347"/>
      <c r="BG28" s="1347"/>
      <c r="BH28" s="1347"/>
      <c r="BI28" s="1347"/>
      <c r="BJ28" s="1347"/>
      <c r="BK28" s="1347"/>
      <c r="CB28" s="121"/>
      <c r="CC28" s="1505" t="s">
        <v>79</v>
      </c>
      <c r="CD28" s="1505"/>
      <c r="CE28" s="1505"/>
      <c r="CF28" s="1505"/>
      <c r="CG28" s="1505"/>
      <c r="CH28" s="121"/>
      <c r="CI28" s="121"/>
      <c r="CJ28" s="1506" t="s">
        <v>900</v>
      </c>
      <c r="CK28" s="1506"/>
      <c r="CL28" s="1506"/>
      <c r="CM28" s="1506"/>
      <c r="CN28" s="1506"/>
    </row>
    <row r="29" spans="3:92" ht="16.5" customHeight="1">
      <c r="C29" s="115"/>
      <c r="D29" s="516"/>
      <c r="E29" s="516"/>
      <c r="F29" s="530"/>
      <c r="G29" s="530"/>
      <c r="H29" s="516"/>
      <c r="I29" s="623"/>
      <c r="J29" s="623"/>
      <c r="K29" s="623"/>
      <c r="L29" s="623"/>
      <c r="M29" s="624"/>
      <c r="N29" s="32"/>
      <c r="O29" s="1631"/>
      <c r="P29" s="1632"/>
      <c r="Q29" s="1632"/>
      <c r="R29" s="1632"/>
      <c r="S29" s="1632"/>
      <c r="T29" s="1632"/>
      <c r="U29" s="1632"/>
      <c r="V29" s="1632"/>
      <c r="W29" s="1632"/>
      <c r="X29" s="1632"/>
      <c r="Y29" s="1632"/>
      <c r="Z29" s="1632"/>
      <c r="AA29" s="1632"/>
      <c r="AB29" s="1632"/>
      <c r="AC29" s="526"/>
      <c r="AD29" s="527"/>
      <c r="AE29" s="33"/>
      <c r="AF29" s="1761"/>
      <c r="AG29" s="1762"/>
      <c r="AH29" s="1762"/>
      <c r="AI29" s="1763"/>
      <c r="AJ29" s="1635"/>
      <c r="AK29" s="1636"/>
      <c r="AL29" s="1636"/>
      <c r="AM29" s="1636"/>
      <c r="AN29" s="1636"/>
      <c r="AO29" s="1636"/>
      <c r="AP29" s="1636"/>
      <c r="AQ29" s="1636"/>
      <c r="AR29" s="1636"/>
      <c r="AS29" s="1636"/>
      <c r="AT29" s="1636"/>
      <c r="AU29" s="1636"/>
      <c r="AV29" s="1636"/>
      <c r="AW29" s="1636"/>
      <c r="AX29" s="1636"/>
      <c r="AY29" s="1636"/>
      <c r="AZ29" s="1636"/>
      <c r="BA29" s="1636"/>
      <c r="BB29" s="1636"/>
      <c r="BC29" s="1636"/>
      <c r="BD29" s="1636"/>
      <c r="BE29" s="1636"/>
      <c r="BF29" s="1636"/>
      <c r="BG29" s="1636"/>
      <c r="BH29" s="1636"/>
      <c r="BI29" s="1636"/>
      <c r="BJ29" s="1636"/>
      <c r="BK29" s="1636"/>
      <c r="CB29" s="122"/>
      <c r="CC29" s="122"/>
      <c r="CD29" s="1507">
        <f>COUNTIF(P37:BK66, "P")</f>
        <v>36</v>
      </c>
      <c r="CE29" s="1507"/>
      <c r="CF29" s="1507"/>
      <c r="CG29" s="1508"/>
      <c r="CH29" s="1508"/>
      <c r="CI29" s="1508"/>
      <c r="CJ29" s="1508"/>
      <c r="CK29" s="1526">
        <f>IFERROR(CD31/CD29,"")</f>
        <v>8.3333333333333329E-2</v>
      </c>
      <c r="CL29" s="1526"/>
      <c r="CM29" s="1526"/>
      <c r="CN29" s="123"/>
    </row>
    <row r="30" spans="3:92" ht="11.25" customHeight="1" thickBot="1">
      <c r="C30" s="124"/>
      <c r="D30" s="125"/>
      <c r="E30" s="125"/>
      <c r="F30" s="126"/>
      <c r="G30" s="126"/>
      <c r="H30" s="126"/>
      <c r="I30" s="126"/>
      <c r="J30" s="126"/>
      <c r="K30" s="126"/>
      <c r="L30" s="126"/>
      <c r="M30" s="126"/>
      <c r="N30" s="126"/>
      <c r="O30" s="127"/>
      <c r="P30" s="127"/>
      <c r="Q30" s="127"/>
      <c r="R30" s="127"/>
      <c r="S30" s="127"/>
      <c r="T30" s="127"/>
      <c r="U30" s="127"/>
      <c r="V30" s="127"/>
      <c r="W30" s="127"/>
      <c r="X30" s="127"/>
      <c r="Y30" s="127"/>
      <c r="Z30" s="128"/>
      <c r="AA30" s="128"/>
      <c r="AB30" s="128"/>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CB30" s="130"/>
      <c r="CC30" s="1505" t="s">
        <v>80</v>
      </c>
      <c r="CD30" s="1505"/>
      <c r="CE30" s="1505"/>
      <c r="CF30" s="1505"/>
      <c r="CG30" s="1505"/>
      <c r="CH30" s="131"/>
      <c r="CI30" s="131"/>
      <c r="CJ30" s="1506" t="s">
        <v>901</v>
      </c>
      <c r="CK30" s="1506"/>
      <c r="CL30" s="1506"/>
      <c r="CM30" s="1506"/>
      <c r="CN30" s="1506"/>
    </row>
    <row r="31" spans="3:92" ht="14.25" customHeight="1" thickBot="1">
      <c r="C31" s="115"/>
      <c r="D31" s="38"/>
      <c r="E31" s="38"/>
      <c r="F31" s="39"/>
      <c r="G31" s="39"/>
      <c r="H31" s="39"/>
      <c r="I31" s="39"/>
      <c r="J31" s="39"/>
      <c r="K31" s="39"/>
      <c r="L31" s="39"/>
      <c r="M31" s="39"/>
      <c r="N31" s="39"/>
      <c r="O31" s="40"/>
      <c r="P31" s="40"/>
      <c r="Q31" s="40"/>
      <c r="R31" s="40"/>
      <c r="S31" s="40"/>
      <c r="T31" s="40"/>
      <c r="U31" s="40"/>
      <c r="V31" s="40"/>
      <c r="W31" s="40"/>
      <c r="X31" s="40"/>
      <c r="Y31" s="40"/>
      <c r="Z31" s="41"/>
      <c r="AA31" s="41"/>
      <c r="AB31" s="41"/>
      <c r="AC31" s="41"/>
      <c r="AD31" s="41"/>
      <c r="AE31" s="14"/>
      <c r="AF31" s="14"/>
      <c r="AG31" s="14"/>
      <c r="AH31" s="14"/>
      <c r="AI31" s="14"/>
      <c r="AJ31" s="14"/>
      <c r="AK31" s="14"/>
      <c r="AL31" s="14"/>
      <c r="AM31" s="14"/>
      <c r="AN31" s="14"/>
      <c r="AO31" s="14"/>
      <c r="AP31" s="14"/>
      <c r="AQ31" s="14"/>
      <c r="AR31" s="14"/>
      <c r="AS31" s="44"/>
      <c r="AT31" s="44"/>
      <c r="AU31" s="44"/>
      <c r="AV31" s="45"/>
      <c r="AW31" s="45"/>
      <c r="AX31" s="45"/>
      <c r="AY31" s="45"/>
      <c r="AZ31" s="45"/>
      <c r="BA31" s="45"/>
      <c r="BB31" s="45"/>
      <c r="BC31" s="45"/>
      <c r="BD31" s="46"/>
      <c r="BE31" s="46"/>
      <c r="BF31" s="46"/>
      <c r="BG31" s="46"/>
      <c r="BH31" s="46"/>
      <c r="BI31" s="47"/>
      <c r="BJ31" s="47"/>
      <c r="BK31" s="47"/>
      <c r="CB31" s="122"/>
      <c r="CC31" s="122"/>
      <c r="CD31" s="1507">
        <f>COUNTIF(P37:BK66, "E")</f>
        <v>3</v>
      </c>
      <c r="CE31" s="1507"/>
      <c r="CF31" s="1507"/>
      <c r="CG31" s="1508"/>
      <c r="CH31" s="1508"/>
      <c r="CI31" s="1508"/>
      <c r="CJ31" s="1508"/>
      <c r="CK31" s="1509">
        <v>0.9</v>
      </c>
      <c r="CL31" s="1507"/>
      <c r="CM31" s="1507"/>
      <c r="CN31" s="123"/>
    </row>
    <row r="32" spans="3:92" ht="36.75" customHeight="1">
      <c r="C32" s="1663" t="s">
        <v>24</v>
      </c>
      <c r="D32" s="1664"/>
      <c r="E32" s="1664"/>
      <c r="F32" s="1664"/>
      <c r="G32" s="1664"/>
      <c r="H32" s="1664"/>
      <c r="I32" s="1664"/>
      <c r="J32" s="1664"/>
      <c r="K32" s="1664"/>
      <c r="L32" s="1664"/>
      <c r="M32" s="1664"/>
      <c r="N32" s="1664"/>
      <c r="O32" s="1664"/>
      <c r="P32" s="1664"/>
      <c r="Q32" s="1664"/>
      <c r="R32" s="1664"/>
      <c r="S32" s="1664"/>
      <c r="T32" s="1664"/>
      <c r="U32" s="1664"/>
      <c r="V32" s="1664"/>
      <c r="W32" s="1664"/>
      <c r="X32" s="1664"/>
      <c r="Y32" s="1664"/>
      <c r="Z32" s="1664"/>
      <c r="AA32" s="1664"/>
      <c r="AB32" s="1664"/>
      <c r="AC32" s="1664"/>
      <c r="AD32" s="1664"/>
      <c r="AE32" s="1664"/>
      <c r="AF32" s="1664"/>
      <c r="AG32" s="1664"/>
      <c r="AH32" s="1664"/>
      <c r="AI32" s="1664"/>
      <c r="AJ32" s="1664"/>
      <c r="AK32" s="1664"/>
      <c r="AL32" s="1664"/>
      <c r="AM32" s="1664"/>
      <c r="AN32" s="1664"/>
      <c r="AO32" s="1664"/>
      <c r="AP32" s="1664"/>
      <c r="AQ32" s="1664"/>
      <c r="AR32" s="1664"/>
      <c r="AS32" s="1664"/>
      <c r="AT32" s="1664"/>
      <c r="AU32" s="1664"/>
      <c r="AV32" s="1664"/>
      <c r="AW32" s="1664"/>
      <c r="AX32" s="1664"/>
      <c r="AY32" s="1664"/>
      <c r="AZ32" s="1664"/>
      <c r="BA32" s="1664"/>
      <c r="BB32" s="1664"/>
      <c r="BC32" s="1664"/>
      <c r="BD32" s="1664"/>
      <c r="BE32" s="1664"/>
      <c r="BF32" s="1664"/>
      <c r="BG32" s="1664"/>
      <c r="BH32" s="1664"/>
      <c r="BI32" s="1664"/>
      <c r="BJ32" s="1664"/>
      <c r="BK32" s="1665"/>
      <c r="CB32" s="121"/>
      <c r="CC32" s="121"/>
      <c r="CD32" s="121"/>
      <c r="CE32" s="121"/>
      <c r="CF32" s="121"/>
      <c r="CG32" s="121"/>
      <c r="CH32" s="121"/>
      <c r="CI32" s="121"/>
      <c r="CJ32" s="121"/>
      <c r="CK32" s="121"/>
      <c r="CL32" s="121"/>
      <c r="CM32" s="132"/>
      <c r="CN32" s="132"/>
    </row>
    <row r="33" spans="2:92" ht="8.25" customHeight="1">
      <c r="C33" s="190"/>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CB33" s="120"/>
      <c r="CC33" s="120"/>
      <c r="CD33" s="120"/>
      <c r="CE33" s="120"/>
      <c r="CF33" s="120"/>
      <c r="CG33" s="120"/>
      <c r="CH33" s="120"/>
      <c r="CI33" s="120"/>
      <c r="CJ33" s="120"/>
      <c r="CK33" s="120"/>
      <c r="CL33" s="120"/>
      <c r="CM33" s="120"/>
      <c r="CN33" s="120"/>
    </row>
    <row r="34" spans="2:92" ht="42.75" customHeight="1">
      <c r="C34" s="190"/>
      <c r="D34" s="1427" t="s">
        <v>25</v>
      </c>
      <c r="E34" s="1428"/>
      <c r="F34" s="1429"/>
      <c r="G34" s="1427" t="s">
        <v>26</v>
      </c>
      <c r="H34" s="1429"/>
      <c r="I34" s="1280" t="s">
        <v>27</v>
      </c>
      <c r="J34" s="1280" t="s">
        <v>902</v>
      </c>
      <c r="K34" s="1280" t="s">
        <v>910</v>
      </c>
      <c r="L34" s="1280"/>
      <c r="M34" s="1280" t="s">
        <v>30</v>
      </c>
      <c r="N34" s="1280"/>
      <c r="O34" s="1280" t="s">
        <v>31</v>
      </c>
      <c r="P34" s="1463" t="s">
        <v>903</v>
      </c>
      <c r="Q34" s="1463"/>
      <c r="R34" s="1463"/>
      <c r="S34" s="1463"/>
      <c r="T34" s="1463"/>
      <c r="U34" s="1463"/>
      <c r="V34" s="1463"/>
      <c r="W34" s="1463"/>
      <c r="X34" s="1463"/>
      <c r="Y34" s="1463"/>
      <c r="Z34" s="1463"/>
      <c r="AA34" s="1463"/>
      <c r="AB34" s="1463"/>
      <c r="AC34" s="1463"/>
      <c r="AD34" s="1463"/>
      <c r="AE34" s="1463"/>
      <c r="AF34" s="1463"/>
      <c r="AG34" s="1463"/>
      <c r="AH34" s="1463"/>
      <c r="AI34" s="1463"/>
      <c r="AJ34" s="1463"/>
      <c r="AK34" s="1463"/>
      <c r="AL34" s="1463"/>
      <c r="AM34" s="1463"/>
      <c r="AN34" s="1463"/>
      <c r="AO34" s="1463"/>
      <c r="AP34" s="1463"/>
      <c r="AQ34" s="1463"/>
      <c r="AR34" s="1463"/>
      <c r="AS34" s="1463"/>
      <c r="AT34" s="1463"/>
      <c r="AU34" s="1463"/>
      <c r="AV34" s="1463"/>
      <c r="AW34" s="1463"/>
      <c r="AX34" s="1463"/>
      <c r="AY34" s="1463"/>
      <c r="AZ34" s="1463"/>
      <c r="BA34" s="1463"/>
      <c r="BB34" s="1463"/>
      <c r="BC34" s="1463"/>
      <c r="BD34" s="1463"/>
      <c r="BE34" s="1463"/>
      <c r="BF34" s="1463"/>
      <c r="BG34" s="1463"/>
      <c r="BH34" s="1463"/>
      <c r="BI34" s="1463"/>
      <c r="BJ34" s="1463"/>
      <c r="BK34" s="1463"/>
      <c r="CB34" s="120"/>
      <c r="CC34" s="120"/>
      <c r="CD34" s="120"/>
      <c r="CE34" s="120"/>
      <c r="CF34" s="120"/>
      <c r="CG34" s="120"/>
      <c r="CH34" s="120"/>
      <c r="CI34" s="120"/>
      <c r="CJ34" s="120"/>
      <c r="CK34" s="120"/>
      <c r="CL34" s="120"/>
      <c r="CM34" s="120"/>
      <c r="CN34" s="120"/>
    </row>
    <row r="35" spans="2:92" s="51" customFormat="1" ht="22.5" customHeight="1">
      <c r="B35" s="50"/>
      <c r="C35" s="193"/>
      <c r="D35" s="1442"/>
      <c r="E35" s="1498"/>
      <c r="F35" s="1443"/>
      <c r="G35" s="1442"/>
      <c r="H35" s="1443"/>
      <c r="I35" s="1280"/>
      <c r="J35" s="1280"/>
      <c r="K35" s="1280"/>
      <c r="L35" s="1280"/>
      <c r="M35" s="1280"/>
      <c r="N35" s="1280"/>
      <c r="O35" s="1280"/>
      <c r="P35" s="1752" t="s">
        <v>33</v>
      </c>
      <c r="Q35" s="1753"/>
      <c r="R35" s="1753"/>
      <c r="S35" s="1754"/>
      <c r="T35" s="1755" t="s">
        <v>34</v>
      </c>
      <c r="U35" s="1756"/>
      <c r="V35" s="1756"/>
      <c r="W35" s="1757"/>
      <c r="X35" s="1752" t="s">
        <v>35</v>
      </c>
      <c r="Y35" s="1753"/>
      <c r="Z35" s="1753"/>
      <c r="AA35" s="1754"/>
      <c r="AB35" s="1755" t="s">
        <v>36</v>
      </c>
      <c r="AC35" s="1756"/>
      <c r="AD35" s="1756"/>
      <c r="AE35" s="1757"/>
      <c r="AF35" s="1752" t="s">
        <v>37</v>
      </c>
      <c r="AG35" s="1753"/>
      <c r="AH35" s="1753"/>
      <c r="AI35" s="1754"/>
      <c r="AJ35" s="1755" t="s">
        <v>38</v>
      </c>
      <c r="AK35" s="1756"/>
      <c r="AL35" s="1756"/>
      <c r="AM35" s="1757"/>
      <c r="AN35" s="1752" t="s">
        <v>39</v>
      </c>
      <c r="AO35" s="1753"/>
      <c r="AP35" s="1753"/>
      <c r="AQ35" s="1754"/>
      <c r="AR35" s="1755" t="s">
        <v>40</v>
      </c>
      <c r="AS35" s="1756"/>
      <c r="AT35" s="1756"/>
      <c r="AU35" s="1757"/>
      <c r="AV35" s="1752" t="s">
        <v>41</v>
      </c>
      <c r="AW35" s="1753"/>
      <c r="AX35" s="1753"/>
      <c r="AY35" s="1754"/>
      <c r="AZ35" s="1755" t="s">
        <v>42</v>
      </c>
      <c r="BA35" s="1756"/>
      <c r="BB35" s="1756"/>
      <c r="BC35" s="1757"/>
      <c r="BD35" s="1752" t="s">
        <v>43</v>
      </c>
      <c r="BE35" s="1753"/>
      <c r="BF35" s="1753"/>
      <c r="BG35" s="1754"/>
      <c r="BH35" s="1755" t="s">
        <v>44</v>
      </c>
      <c r="BI35" s="1756"/>
      <c r="BJ35" s="1756"/>
      <c r="BK35" s="1757"/>
      <c r="BL35" s="50"/>
      <c r="CB35" s="134"/>
      <c r="CC35" s="134"/>
      <c r="CD35" s="134"/>
      <c r="CE35" s="134"/>
      <c r="CF35" s="134"/>
      <c r="CG35" s="134"/>
      <c r="CH35" s="134"/>
      <c r="CI35" s="134"/>
      <c r="CJ35" s="134"/>
      <c r="CK35" s="134"/>
      <c r="CL35" s="134"/>
      <c r="CM35" s="134"/>
      <c r="CN35" s="134"/>
    </row>
    <row r="36" spans="2:92" s="51" customFormat="1" ht="32.25" customHeight="1">
      <c r="B36" s="50"/>
      <c r="C36" s="193"/>
      <c r="D36" s="1430"/>
      <c r="E36" s="1431"/>
      <c r="F36" s="1432"/>
      <c r="G36" s="1430"/>
      <c r="H36" s="1432"/>
      <c r="I36" s="1280"/>
      <c r="J36" s="1280"/>
      <c r="K36" s="249" t="s">
        <v>45</v>
      </c>
      <c r="L36" s="249" t="s">
        <v>46</v>
      </c>
      <c r="M36" s="1280"/>
      <c r="N36" s="1280"/>
      <c r="O36" s="1280"/>
      <c r="P36" s="252">
        <v>1</v>
      </c>
      <c r="Q36" s="252">
        <v>2</v>
      </c>
      <c r="R36" s="252">
        <v>3</v>
      </c>
      <c r="S36" s="252">
        <v>4</v>
      </c>
      <c r="T36" s="253">
        <v>1</v>
      </c>
      <c r="U36" s="253">
        <v>2</v>
      </c>
      <c r="V36" s="253">
        <v>3</v>
      </c>
      <c r="W36" s="253">
        <v>4</v>
      </c>
      <c r="X36" s="252">
        <v>1</v>
      </c>
      <c r="Y36" s="252">
        <v>2</v>
      </c>
      <c r="Z36" s="252">
        <v>3</v>
      </c>
      <c r="AA36" s="252">
        <v>4</v>
      </c>
      <c r="AB36" s="253">
        <v>1</v>
      </c>
      <c r="AC36" s="253">
        <v>2</v>
      </c>
      <c r="AD36" s="253">
        <v>3</v>
      </c>
      <c r="AE36" s="253">
        <v>4</v>
      </c>
      <c r="AF36" s="252">
        <v>1</v>
      </c>
      <c r="AG36" s="252">
        <v>2</v>
      </c>
      <c r="AH36" s="252">
        <v>3</v>
      </c>
      <c r="AI36" s="252">
        <v>4</v>
      </c>
      <c r="AJ36" s="253">
        <v>1</v>
      </c>
      <c r="AK36" s="253">
        <v>2</v>
      </c>
      <c r="AL36" s="253">
        <v>3</v>
      </c>
      <c r="AM36" s="253">
        <v>4</v>
      </c>
      <c r="AN36" s="252">
        <v>1</v>
      </c>
      <c r="AO36" s="252">
        <v>2</v>
      </c>
      <c r="AP36" s="252">
        <v>3</v>
      </c>
      <c r="AQ36" s="252">
        <v>4</v>
      </c>
      <c r="AR36" s="253">
        <v>1</v>
      </c>
      <c r="AS36" s="253">
        <v>2</v>
      </c>
      <c r="AT36" s="253">
        <v>3</v>
      </c>
      <c r="AU36" s="253">
        <v>4</v>
      </c>
      <c r="AV36" s="252">
        <v>1</v>
      </c>
      <c r="AW36" s="252">
        <v>2</v>
      </c>
      <c r="AX36" s="252">
        <v>3</v>
      </c>
      <c r="AY36" s="252">
        <v>4</v>
      </c>
      <c r="AZ36" s="253">
        <v>1</v>
      </c>
      <c r="BA36" s="253">
        <v>2</v>
      </c>
      <c r="BB36" s="253">
        <v>3</v>
      </c>
      <c r="BC36" s="253">
        <v>4</v>
      </c>
      <c r="BD36" s="252">
        <v>1</v>
      </c>
      <c r="BE36" s="252">
        <v>2</v>
      </c>
      <c r="BF36" s="252">
        <v>3</v>
      </c>
      <c r="BG36" s="252">
        <v>4</v>
      </c>
      <c r="BH36" s="253">
        <v>1</v>
      </c>
      <c r="BI36" s="253">
        <v>2</v>
      </c>
      <c r="BJ36" s="253">
        <v>3</v>
      </c>
      <c r="BK36" s="253">
        <v>4</v>
      </c>
      <c r="BL36" s="50"/>
    </row>
    <row r="37" spans="2:92" s="51" customFormat="1" ht="59.25" customHeight="1">
      <c r="B37" s="50"/>
      <c r="C37" s="133"/>
      <c r="D37" s="1285" t="s">
        <v>1701</v>
      </c>
      <c r="E37" s="1433"/>
      <c r="F37" s="1434"/>
      <c r="G37" s="1273" t="s">
        <v>1726</v>
      </c>
      <c r="H37" s="1274"/>
      <c r="I37" s="1271" t="s">
        <v>54</v>
      </c>
      <c r="J37" s="1248" t="s">
        <v>1079</v>
      </c>
      <c r="K37" s="1247">
        <v>45413</v>
      </c>
      <c r="L37" s="1247">
        <v>45442</v>
      </c>
      <c r="M37" s="1248" t="str">
        <f t="shared" ref="M37" ca="1" si="0">IF(K37&gt;TODAY(),"SIN INICIAR",IF(O37=1,"TERMINADO",IF(K37&gt;0,"EN CURSO","")))</f>
        <v>TERMINADO</v>
      </c>
      <c r="N37" s="1248"/>
      <c r="O37" s="1249">
        <f>IFERROR(COUNTIF(P38:BK38,"E")/COUNTIF(P37:BK37,"P"),0)</f>
        <v>1</v>
      </c>
      <c r="P37" s="254"/>
      <c r="Q37" s="254"/>
      <c r="R37" s="254"/>
      <c r="S37" s="254"/>
      <c r="T37" s="136"/>
      <c r="U37" s="136"/>
      <c r="V37" s="136"/>
      <c r="W37" s="136"/>
      <c r="X37" s="254"/>
      <c r="Y37" s="254"/>
      <c r="Z37" s="254"/>
      <c r="AA37" s="254"/>
      <c r="AB37" s="136"/>
      <c r="AC37" s="136"/>
      <c r="AD37" s="136"/>
      <c r="AE37" s="136"/>
      <c r="AF37" s="254"/>
      <c r="AG37" s="254"/>
      <c r="AH37" s="254" t="s">
        <v>50</v>
      </c>
      <c r="AI37" s="254"/>
      <c r="AJ37" s="136"/>
      <c r="AK37" s="136"/>
      <c r="AL37" s="136"/>
      <c r="AM37" s="136"/>
      <c r="AN37" s="254"/>
      <c r="AO37" s="254"/>
      <c r="AP37" s="254"/>
      <c r="AQ37" s="254"/>
      <c r="AR37" s="136"/>
      <c r="AS37" s="136"/>
      <c r="AT37" s="136"/>
      <c r="AU37" s="136"/>
      <c r="AV37" s="254"/>
      <c r="AW37" s="254"/>
      <c r="AX37" s="254"/>
      <c r="AY37" s="254"/>
      <c r="AZ37" s="136"/>
      <c r="BA37" s="136"/>
      <c r="BB37" s="136"/>
      <c r="BC37" s="136"/>
      <c r="BD37" s="254"/>
      <c r="BE37" s="254"/>
      <c r="BF37" s="254"/>
      <c r="BG37" s="254"/>
      <c r="BH37" s="136"/>
      <c r="BI37" s="136"/>
      <c r="BJ37" s="136"/>
      <c r="BK37" s="136"/>
      <c r="BL37" s="50"/>
      <c r="BN37" s="1491"/>
      <c r="BO37" s="1491"/>
      <c r="BP37" s="1491"/>
      <c r="BQ37" s="1491"/>
    </row>
    <row r="38" spans="2:92" s="51" customFormat="1" ht="60" customHeight="1">
      <c r="B38" s="50"/>
      <c r="C38" s="133"/>
      <c r="D38" s="1435"/>
      <c r="E38" s="1436"/>
      <c r="F38" s="1437"/>
      <c r="G38" s="1275"/>
      <c r="H38" s="1276"/>
      <c r="I38" s="1272"/>
      <c r="J38" s="1248"/>
      <c r="K38" s="1248"/>
      <c r="L38" s="1248"/>
      <c r="M38" s="1248"/>
      <c r="N38" s="1248"/>
      <c r="O38" s="1249"/>
      <c r="P38" s="53"/>
      <c r="Q38" s="53"/>
      <c r="R38" s="53"/>
      <c r="S38" s="53"/>
      <c r="T38" s="53"/>
      <c r="U38" s="53"/>
      <c r="V38" s="53"/>
      <c r="W38" s="53"/>
      <c r="X38" s="53"/>
      <c r="Y38" s="53"/>
      <c r="Z38" s="53"/>
      <c r="AA38" s="53"/>
      <c r="AB38" s="53"/>
      <c r="AC38" s="53"/>
      <c r="AD38" s="53"/>
      <c r="AE38" s="53"/>
      <c r="AF38" s="53"/>
      <c r="AG38" s="53"/>
      <c r="AH38" s="53" t="s">
        <v>51</v>
      </c>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0"/>
      <c r="BO38" s="50"/>
      <c r="BP38" s="50"/>
      <c r="BQ38" s="50"/>
      <c r="BR38" s="50"/>
      <c r="BS38" s="50"/>
    </row>
    <row r="39" spans="2:92" s="51" customFormat="1" ht="46.5" customHeight="1">
      <c r="B39" s="50"/>
      <c r="C39" s="133"/>
      <c r="D39" s="1285" t="s">
        <v>1080</v>
      </c>
      <c r="E39" s="1433"/>
      <c r="F39" s="1434"/>
      <c r="G39" s="1273" t="s">
        <v>931</v>
      </c>
      <c r="H39" s="1274"/>
      <c r="I39" s="1271" t="s">
        <v>54</v>
      </c>
      <c r="J39" s="1248" t="s">
        <v>908</v>
      </c>
      <c r="K39" s="1247">
        <v>45352</v>
      </c>
      <c r="L39" s="1247">
        <v>45381</v>
      </c>
      <c r="M39" s="1248" t="str">
        <f t="shared" ref="M39" ca="1" si="1">IF(K39&gt;TODAY(),"SIN INICIAR",IF(O39=1,"TERMINADO",IF(K39&gt;0,"EN CURSO","")))</f>
        <v>TERMINADO</v>
      </c>
      <c r="N39" s="1248"/>
      <c r="O39" s="1249">
        <f t="shared" ref="O39" si="2">IFERROR(COUNTIF(P40:BK40,"E")/COUNTIF(P39:BK39,"P"),0)</f>
        <v>1</v>
      </c>
      <c r="P39" s="254"/>
      <c r="Q39" s="254"/>
      <c r="R39" s="254"/>
      <c r="S39" s="254"/>
      <c r="T39" s="136"/>
      <c r="U39" s="136"/>
      <c r="V39" s="136"/>
      <c r="W39" s="136"/>
      <c r="X39" s="254"/>
      <c r="Y39" s="254"/>
      <c r="Z39" s="254" t="s">
        <v>50</v>
      </c>
      <c r="AA39" s="254"/>
      <c r="AB39" s="136"/>
      <c r="AC39" s="136"/>
      <c r="AD39" s="136"/>
      <c r="AE39" s="136"/>
      <c r="AF39" s="254"/>
      <c r="AG39" s="254"/>
      <c r="AH39" s="254"/>
      <c r="AI39" s="254"/>
      <c r="AJ39" s="136"/>
      <c r="AK39" s="136"/>
      <c r="AL39" s="136"/>
      <c r="AM39" s="136"/>
      <c r="AN39" s="254"/>
      <c r="AO39" s="254"/>
      <c r="AP39" s="254"/>
      <c r="AQ39" s="254"/>
      <c r="AR39" s="136"/>
      <c r="AS39" s="136"/>
      <c r="AT39" s="136"/>
      <c r="AU39" s="136"/>
      <c r="AV39" s="254"/>
      <c r="AW39" s="254"/>
      <c r="AX39" s="254"/>
      <c r="AY39" s="254"/>
      <c r="AZ39" s="136"/>
      <c r="BA39" s="136"/>
      <c r="BB39" s="136"/>
      <c r="BC39" s="136"/>
      <c r="BD39" s="254"/>
      <c r="BE39" s="254"/>
      <c r="BF39" s="254"/>
      <c r="BG39" s="254"/>
      <c r="BH39" s="136"/>
      <c r="BI39" s="136"/>
      <c r="BJ39" s="136"/>
      <c r="BK39" s="136"/>
      <c r="BL39" s="50"/>
    </row>
    <row r="40" spans="2:92" s="51" customFormat="1" ht="46.5" customHeight="1">
      <c r="B40" s="50"/>
      <c r="C40" s="133"/>
      <c r="D40" s="1435"/>
      <c r="E40" s="1436"/>
      <c r="F40" s="1437"/>
      <c r="G40" s="1275"/>
      <c r="H40" s="1276"/>
      <c r="I40" s="1272"/>
      <c r="J40" s="1248"/>
      <c r="K40" s="1248"/>
      <c r="L40" s="1248"/>
      <c r="M40" s="1248"/>
      <c r="N40" s="1248"/>
      <c r="O40" s="1249"/>
      <c r="P40" s="53"/>
      <c r="Q40" s="53"/>
      <c r="R40" s="53"/>
      <c r="S40" s="53"/>
      <c r="T40" s="53"/>
      <c r="U40" s="53"/>
      <c r="V40" s="53"/>
      <c r="W40" s="53"/>
      <c r="X40" s="53"/>
      <c r="Y40" s="53"/>
      <c r="Z40" s="53" t="s">
        <v>51</v>
      </c>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0"/>
    </row>
    <row r="41" spans="2:92" s="51" customFormat="1" ht="73.5" customHeight="1">
      <c r="B41" s="50"/>
      <c r="C41" s="133"/>
      <c r="D41" s="1285" t="s">
        <v>1702</v>
      </c>
      <c r="E41" s="1433"/>
      <c r="F41" s="1434"/>
      <c r="G41" s="1273" t="s">
        <v>931</v>
      </c>
      <c r="H41" s="1274"/>
      <c r="I41" s="1271" t="s">
        <v>54</v>
      </c>
      <c r="J41" s="1248" t="s">
        <v>1690</v>
      </c>
      <c r="K41" s="1247">
        <v>45413</v>
      </c>
      <c r="L41" s="1247">
        <v>45442</v>
      </c>
      <c r="M41" s="1248" t="str">
        <f t="shared" ref="M41" ca="1" si="3">IF(K41&gt;TODAY(),"SIN INICIAR",IF(O41=1,"TERMINADO",IF(K41&gt;0,"EN CURSO","")))</f>
        <v>TERMINADO</v>
      </c>
      <c r="N41" s="1248"/>
      <c r="O41" s="1249">
        <f t="shared" ref="O41" si="4">IFERROR(COUNTIF(P42:BK42,"E")/COUNTIF(P41:BK41,"P"),0)</f>
        <v>1</v>
      </c>
      <c r="P41" s="254"/>
      <c r="Q41" s="254"/>
      <c r="R41" s="254"/>
      <c r="S41" s="254"/>
      <c r="T41" s="136"/>
      <c r="U41" s="136"/>
      <c r="V41" s="136"/>
      <c r="W41" s="136"/>
      <c r="X41" s="254"/>
      <c r="Y41" s="254"/>
      <c r="Z41" s="254"/>
      <c r="AA41" s="254"/>
      <c r="AB41" s="136"/>
      <c r="AC41" s="136"/>
      <c r="AD41" s="136"/>
      <c r="AE41" s="136"/>
      <c r="AF41" s="254"/>
      <c r="AG41" s="254"/>
      <c r="AH41" s="254" t="s">
        <v>50</v>
      </c>
      <c r="AI41" s="254"/>
      <c r="AJ41" s="136"/>
      <c r="AK41" s="136"/>
      <c r="AL41" s="136"/>
      <c r="AM41" s="136"/>
      <c r="AN41" s="254"/>
      <c r="AO41" s="254"/>
      <c r="AP41" s="254"/>
      <c r="AQ41" s="254"/>
      <c r="AR41" s="136"/>
      <c r="AS41" s="136"/>
      <c r="AT41" s="136"/>
      <c r="AU41" s="136"/>
      <c r="AV41" s="254"/>
      <c r="AW41" s="254"/>
      <c r="AX41" s="254"/>
      <c r="AY41" s="254"/>
      <c r="AZ41" s="136"/>
      <c r="BA41" s="136"/>
      <c r="BB41" s="136"/>
      <c r="BC41" s="136"/>
      <c r="BD41" s="254"/>
      <c r="BE41" s="254"/>
      <c r="BF41" s="254"/>
      <c r="BG41" s="254"/>
      <c r="BH41" s="136"/>
      <c r="BI41" s="136"/>
      <c r="BJ41" s="136"/>
      <c r="BK41" s="136"/>
      <c r="BL41" s="50"/>
    </row>
    <row r="42" spans="2:92" s="51" customFormat="1" ht="73.5" customHeight="1">
      <c r="B42" s="50"/>
      <c r="C42" s="133"/>
      <c r="D42" s="1435"/>
      <c r="E42" s="1436"/>
      <c r="F42" s="1437"/>
      <c r="G42" s="1275"/>
      <c r="H42" s="1276"/>
      <c r="I42" s="1272"/>
      <c r="J42" s="1248"/>
      <c r="K42" s="1248"/>
      <c r="L42" s="1248"/>
      <c r="M42" s="1248"/>
      <c r="N42" s="1248"/>
      <c r="O42" s="1249"/>
      <c r="P42" s="53"/>
      <c r="Q42" s="53"/>
      <c r="R42" s="53"/>
      <c r="S42" s="53"/>
      <c r="T42" s="53"/>
      <c r="U42" s="53"/>
      <c r="V42" s="53"/>
      <c r="W42" s="53"/>
      <c r="X42" s="53"/>
      <c r="Y42" s="53"/>
      <c r="Z42" s="53"/>
      <c r="AA42" s="53"/>
      <c r="AB42" s="53"/>
      <c r="AC42" s="53"/>
      <c r="AD42" s="53"/>
      <c r="AE42" s="53"/>
      <c r="AF42" s="53"/>
      <c r="AG42" s="53"/>
      <c r="AH42" s="53" t="s">
        <v>51</v>
      </c>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0"/>
    </row>
    <row r="43" spans="2:92" s="51" customFormat="1" ht="35.25" customHeight="1">
      <c r="B43" s="50"/>
      <c r="C43" s="133"/>
      <c r="D43" s="1427" t="s">
        <v>25</v>
      </c>
      <c r="E43" s="1428"/>
      <c r="F43" s="1429"/>
      <c r="G43" s="1427" t="s">
        <v>26</v>
      </c>
      <c r="H43" s="1429"/>
      <c r="I43" s="1280" t="s">
        <v>27</v>
      </c>
      <c r="J43" s="1280" t="s">
        <v>902</v>
      </c>
      <c r="K43" s="1280" t="s">
        <v>910</v>
      </c>
      <c r="L43" s="1280"/>
      <c r="M43" s="1280" t="s">
        <v>30</v>
      </c>
      <c r="N43" s="1280"/>
      <c r="O43" s="1463" t="s">
        <v>911</v>
      </c>
      <c r="P43" s="1463" t="s">
        <v>912</v>
      </c>
      <c r="Q43" s="1463"/>
      <c r="R43" s="1463"/>
      <c r="S43" s="1463"/>
      <c r="T43" s="1463"/>
      <c r="U43" s="1463"/>
      <c r="V43" s="1463"/>
      <c r="W43" s="1463"/>
      <c r="X43" s="1463"/>
      <c r="Y43" s="1463"/>
      <c r="Z43" s="1463"/>
      <c r="AA43" s="1463"/>
      <c r="AB43" s="1463"/>
      <c r="AC43" s="1463"/>
      <c r="AD43" s="1463"/>
      <c r="AE43" s="1463"/>
      <c r="AF43" s="1463"/>
      <c r="AG43" s="1463"/>
      <c r="AH43" s="1463"/>
      <c r="AI43" s="1463"/>
      <c r="AJ43" s="1463"/>
      <c r="AK43" s="1463"/>
      <c r="AL43" s="1463"/>
      <c r="AM43" s="1463"/>
      <c r="AN43" s="1463"/>
      <c r="AO43" s="1463"/>
      <c r="AP43" s="1463"/>
      <c r="AQ43" s="1463"/>
      <c r="AR43" s="1463"/>
      <c r="AS43" s="1463"/>
      <c r="AT43" s="1463"/>
      <c r="AU43" s="1463"/>
      <c r="AV43" s="1463"/>
      <c r="AW43" s="1463"/>
      <c r="AX43" s="1463"/>
      <c r="AY43" s="1463"/>
      <c r="AZ43" s="1463"/>
      <c r="BA43" s="1463"/>
      <c r="BB43" s="1463"/>
      <c r="BC43" s="1463"/>
      <c r="BD43" s="1463"/>
      <c r="BE43" s="1463"/>
      <c r="BF43" s="1463"/>
      <c r="BG43" s="1463"/>
      <c r="BH43" s="1463"/>
      <c r="BI43" s="1463"/>
      <c r="BJ43" s="1463"/>
      <c r="BK43" s="1463"/>
      <c r="BL43" s="50"/>
    </row>
    <row r="44" spans="2:92" s="51" customFormat="1" ht="35.25" customHeight="1">
      <c r="B44" s="50"/>
      <c r="C44" s="133"/>
      <c r="D44" s="1430"/>
      <c r="E44" s="1431"/>
      <c r="F44" s="1432"/>
      <c r="G44" s="1430"/>
      <c r="H44" s="1432"/>
      <c r="I44" s="1280"/>
      <c r="J44" s="1280"/>
      <c r="K44" s="249" t="s">
        <v>45</v>
      </c>
      <c r="L44" s="249" t="s">
        <v>46</v>
      </c>
      <c r="M44" s="1280"/>
      <c r="N44" s="1280"/>
      <c r="O44" s="1463"/>
      <c r="P44" s="1463"/>
      <c r="Q44" s="1463"/>
      <c r="R44" s="1463"/>
      <c r="S44" s="1463"/>
      <c r="T44" s="1463"/>
      <c r="U44" s="1463"/>
      <c r="V44" s="1463"/>
      <c r="W44" s="1463"/>
      <c r="X44" s="1463"/>
      <c r="Y44" s="1463"/>
      <c r="Z44" s="1463"/>
      <c r="AA44" s="1463"/>
      <c r="AB44" s="1463"/>
      <c r="AC44" s="1463"/>
      <c r="AD44" s="1463"/>
      <c r="AE44" s="1463"/>
      <c r="AF44" s="1463"/>
      <c r="AG44" s="1463"/>
      <c r="AH44" s="1463"/>
      <c r="AI44" s="1463"/>
      <c r="AJ44" s="1463"/>
      <c r="AK44" s="1463"/>
      <c r="AL44" s="1463"/>
      <c r="AM44" s="1463"/>
      <c r="AN44" s="1463"/>
      <c r="AO44" s="1463"/>
      <c r="AP44" s="1463"/>
      <c r="AQ44" s="1463"/>
      <c r="AR44" s="1463"/>
      <c r="AS44" s="1463"/>
      <c r="AT44" s="1463"/>
      <c r="AU44" s="1463"/>
      <c r="AV44" s="1463"/>
      <c r="AW44" s="1463"/>
      <c r="AX44" s="1463"/>
      <c r="AY44" s="1463"/>
      <c r="AZ44" s="1463"/>
      <c r="BA44" s="1463"/>
      <c r="BB44" s="1463"/>
      <c r="BC44" s="1463"/>
      <c r="BD44" s="1463"/>
      <c r="BE44" s="1463"/>
      <c r="BF44" s="1463"/>
      <c r="BG44" s="1463"/>
      <c r="BH44" s="1463"/>
      <c r="BI44" s="1463"/>
      <c r="BJ44" s="1463"/>
      <c r="BK44" s="1463"/>
      <c r="BL44" s="50"/>
    </row>
    <row r="45" spans="2:92" s="51" customFormat="1" ht="61.5" customHeight="1">
      <c r="B45" s="50"/>
      <c r="C45" s="133"/>
      <c r="D45" s="1285" t="s">
        <v>1694</v>
      </c>
      <c r="E45" s="1433"/>
      <c r="F45" s="1434"/>
      <c r="G45" s="1273" t="s">
        <v>907</v>
      </c>
      <c r="H45" s="1274"/>
      <c r="I45" s="1271" t="s">
        <v>927</v>
      </c>
      <c r="J45" s="1248" t="s">
        <v>1688</v>
      </c>
      <c r="K45" s="1247">
        <v>45444</v>
      </c>
      <c r="L45" s="1247">
        <v>45657</v>
      </c>
      <c r="M45" s="1248" t="str">
        <f t="shared" ref="M45" ca="1" si="5">IF(K45&gt;TODAY(),"SIN INICIAR",IF(O45=1,"TERMINADO",IF(K45&gt;0,"EN CURSO","")))</f>
        <v>EN CURSO</v>
      </c>
      <c r="N45" s="1248"/>
      <c r="O45" s="1249">
        <f>IFERROR(COUNTIF(P46:BK46,"E")/COUNTIF(P45:BK45,"P"),0)</f>
        <v>0</v>
      </c>
      <c r="P45" s="135"/>
      <c r="Q45" s="135"/>
      <c r="R45" s="135"/>
      <c r="S45" s="135"/>
      <c r="T45" s="136"/>
      <c r="U45" s="136"/>
      <c r="V45" s="136"/>
      <c r="W45" s="136"/>
      <c r="X45" s="135"/>
      <c r="Y45" s="135"/>
      <c r="Z45" s="135"/>
      <c r="AA45" s="135"/>
      <c r="AB45" s="136"/>
      <c r="AC45" s="136"/>
      <c r="AD45" s="136"/>
      <c r="AE45" s="136"/>
      <c r="AF45" s="135"/>
      <c r="AG45" s="135"/>
      <c r="AH45" s="135"/>
      <c r="AI45" s="135"/>
      <c r="AJ45" s="136"/>
      <c r="AK45" s="136"/>
      <c r="AL45" s="136"/>
      <c r="AM45" s="136" t="s">
        <v>50</v>
      </c>
      <c r="AN45" s="135"/>
      <c r="AO45" s="135"/>
      <c r="AP45" s="135"/>
      <c r="AQ45" s="135" t="s">
        <v>50</v>
      </c>
      <c r="AR45" s="136"/>
      <c r="AS45" s="136"/>
      <c r="AT45" s="136"/>
      <c r="AU45" s="136" t="s">
        <v>50</v>
      </c>
      <c r="AV45" s="135"/>
      <c r="AW45" s="135"/>
      <c r="AX45" s="135"/>
      <c r="AY45" s="135" t="s">
        <v>50</v>
      </c>
      <c r="AZ45" s="136"/>
      <c r="BA45" s="136"/>
      <c r="BB45" s="136"/>
      <c r="BC45" s="136" t="s">
        <v>50</v>
      </c>
      <c r="BD45" s="135"/>
      <c r="BE45" s="135"/>
      <c r="BF45" s="135"/>
      <c r="BG45" s="135" t="s">
        <v>50</v>
      </c>
      <c r="BH45" s="136"/>
      <c r="BI45" s="136"/>
      <c r="BJ45" s="136"/>
      <c r="BK45" s="136" t="s">
        <v>50</v>
      </c>
      <c r="BL45" s="50"/>
    </row>
    <row r="46" spans="2:92" s="51" customFormat="1" ht="61.5" customHeight="1">
      <c r="B46" s="50"/>
      <c r="C46" s="133"/>
      <c r="D46" s="1435"/>
      <c r="E46" s="1436"/>
      <c r="F46" s="1437"/>
      <c r="G46" s="1744"/>
      <c r="H46" s="1745"/>
      <c r="I46" s="1272"/>
      <c r="J46" s="1248"/>
      <c r="K46" s="1248"/>
      <c r="L46" s="1248"/>
      <c r="M46" s="1248"/>
      <c r="N46" s="1248"/>
      <c r="O46" s="1249"/>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0"/>
    </row>
    <row r="47" spans="2:92" s="51" customFormat="1" ht="60" customHeight="1">
      <c r="B47" s="50"/>
      <c r="C47" s="133"/>
      <c r="D47" s="1617" t="s">
        <v>1695</v>
      </c>
      <c r="E47" s="1618"/>
      <c r="F47" s="1750"/>
      <c r="G47" s="1273" t="s">
        <v>1731</v>
      </c>
      <c r="H47" s="1274"/>
      <c r="I47" s="1271" t="s">
        <v>1697</v>
      </c>
      <c r="J47" s="1271" t="s">
        <v>1696</v>
      </c>
      <c r="K47" s="1247">
        <v>45444</v>
      </c>
      <c r="L47" s="1247">
        <v>45657</v>
      </c>
      <c r="M47" s="1273" t="str">
        <f t="shared" ref="M47" ca="1" si="6">IF(K47&gt;TODAY(),"SIN INICIAR",IF(O47=1,"TERMINADO",IF(K47&gt;0,"EN CURSO","")))</f>
        <v>EN CURSO</v>
      </c>
      <c r="N47" s="1274"/>
      <c r="O47" s="1325">
        <f t="shared" ref="O47:O49" si="7">IFERROR(COUNTIF(P48:BK48,"E")/COUNTIF(P47:BK47,"P"),0)</f>
        <v>0</v>
      </c>
      <c r="P47" s="135"/>
      <c r="Q47" s="135"/>
      <c r="R47" s="135"/>
      <c r="S47" s="135"/>
      <c r="T47" s="136"/>
      <c r="U47" s="136"/>
      <c r="V47" s="136"/>
      <c r="W47" s="136"/>
      <c r="X47" s="135"/>
      <c r="Y47" s="135"/>
      <c r="Z47" s="135"/>
      <c r="AA47" s="135"/>
      <c r="AB47" s="136"/>
      <c r="AC47" s="136"/>
      <c r="AD47" s="136"/>
      <c r="AE47" s="136"/>
      <c r="AF47" s="135"/>
      <c r="AG47" s="135"/>
      <c r="AH47" s="135"/>
      <c r="AI47" s="135"/>
      <c r="AJ47" s="136"/>
      <c r="AK47" s="136"/>
      <c r="AL47" s="136"/>
      <c r="AM47" s="136"/>
      <c r="AN47" s="135"/>
      <c r="AO47" s="135"/>
      <c r="AP47" s="135"/>
      <c r="AQ47" s="135"/>
      <c r="AR47" s="136"/>
      <c r="AS47" s="136"/>
      <c r="AT47" s="136"/>
      <c r="AU47" s="136"/>
      <c r="AV47" s="135"/>
      <c r="AW47" s="135"/>
      <c r="AX47" s="135"/>
      <c r="AY47" s="135"/>
      <c r="AZ47" s="136"/>
      <c r="BA47" s="136"/>
      <c r="BB47" s="136"/>
      <c r="BC47" s="136"/>
      <c r="BD47" s="135"/>
      <c r="BE47" s="135"/>
      <c r="BF47" s="135"/>
      <c r="BG47" s="135"/>
      <c r="BH47" s="136"/>
      <c r="BI47" s="136"/>
      <c r="BJ47" s="136"/>
      <c r="BK47" s="136" t="s">
        <v>50</v>
      </c>
      <c r="BL47" s="50"/>
    </row>
    <row r="48" spans="2:92" s="51" customFormat="1" ht="60" customHeight="1">
      <c r="B48" s="50"/>
      <c r="C48" s="133"/>
      <c r="D48" s="1619"/>
      <c r="E48" s="1620"/>
      <c r="F48" s="1751"/>
      <c r="G48" s="1275"/>
      <c r="H48" s="1276"/>
      <c r="I48" s="1272"/>
      <c r="J48" s="1272"/>
      <c r="K48" s="1248"/>
      <c r="L48" s="1248"/>
      <c r="M48" s="1275"/>
      <c r="N48" s="1276"/>
      <c r="O48" s="1444"/>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0"/>
    </row>
    <row r="49" spans="2:64" s="51" customFormat="1" ht="59.25" customHeight="1">
      <c r="B49" s="50"/>
      <c r="C49" s="133"/>
      <c r="D49" s="1285" t="s">
        <v>1081</v>
      </c>
      <c r="E49" s="1433"/>
      <c r="F49" s="1434"/>
      <c r="G49" s="1273" t="s">
        <v>907</v>
      </c>
      <c r="H49" s="1274"/>
      <c r="I49" s="1271" t="s">
        <v>65</v>
      </c>
      <c r="J49" s="1248" t="s">
        <v>1082</v>
      </c>
      <c r="K49" s="1247">
        <v>45566</v>
      </c>
      <c r="L49" s="1247">
        <v>45595</v>
      </c>
      <c r="M49" s="1248" t="str">
        <f t="shared" ref="M49" ca="1" si="8">IF(K49&gt;TODAY(),"SIN INICIAR",IF(O49=1,"TERMINADO",IF(K49&gt;0,"EN CURSO","")))</f>
        <v>SIN INICIAR</v>
      </c>
      <c r="N49" s="1248"/>
      <c r="O49" s="1249">
        <f t="shared" si="7"/>
        <v>0</v>
      </c>
      <c r="P49" s="135"/>
      <c r="Q49" s="135"/>
      <c r="R49" s="135"/>
      <c r="S49" s="135"/>
      <c r="T49" s="136"/>
      <c r="U49" s="136"/>
      <c r="V49" s="136"/>
      <c r="W49" s="136"/>
      <c r="X49" s="135"/>
      <c r="Y49" s="135"/>
      <c r="Z49" s="135"/>
      <c r="AA49" s="135"/>
      <c r="AB49" s="136"/>
      <c r="AC49" s="136"/>
      <c r="AD49" s="136"/>
      <c r="AE49" s="136"/>
      <c r="AF49" s="135"/>
      <c r="AG49" s="135"/>
      <c r="AH49" s="135"/>
      <c r="AI49" s="135"/>
      <c r="AJ49" s="135"/>
      <c r="AK49" s="136"/>
      <c r="AL49" s="136"/>
      <c r="AM49" s="136"/>
      <c r="AN49" s="136"/>
      <c r="AO49" s="135"/>
      <c r="AP49" s="135"/>
      <c r="AQ49" s="135"/>
      <c r="AR49" s="135"/>
      <c r="AS49" s="136"/>
      <c r="AT49" s="136"/>
      <c r="AU49" s="136"/>
      <c r="AV49" s="136"/>
      <c r="AW49" s="135"/>
      <c r="AX49" s="135"/>
      <c r="AY49" s="135"/>
      <c r="AZ49" s="135"/>
      <c r="BA49" s="135"/>
      <c r="BB49" s="136"/>
      <c r="BC49" s="136" t="s">
        <v>50</v>
      </c>
      <c r="BD49" s="136"/>
      <c r="BE49" s="136"/>
      <c r="BF49" s="135"/>
      <c r="BG49" s="135"/>
      <c r="BH49" s="135"/>
      <c r="BI49" s="135"/>
      <c r="BJ49" s="136"/>
      <c r="BK49" s="136"/>
      <c r="BL49" s="50"/>
    </row>
    <row r="50" spans="2:64" s="51" customFormat="1" ht="59.25" customHeight="1">
      <c r="B50" s="50"/>
      <c r="C50" s="133"/>
      <c r="D50" s="1435"/>
      <c r="E50" s="1436"/>
      <c r="F50" s="1437"/>
      <c r="G50" s="1275"/>
      <c r="H50" s="1276"/>
      <c r="I50" s="1272"/>
      <c r="J50" s="1248"/>
      <c r="K50" s="1248"/>
      <c r="L50" s="1248"/>
      <c r="M50" s="1248"/>
      <c r="N50" s="1248"/>
      <c r="O50" s="1249"/>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0"/>
    </row>
    <row r="51" spans="2:64" s="51" customFormat="1" ht="52.5" customHeight="1">
      <c r="B51" s="50"/>
      <c r="C51" s="133"/>
      <c r="D51" s="1285" t="s">
        <v>1083</v>
      </c>
      <c r="E51" s="1433"/>
      <c r="F51" s="1434"/>
      <c r="G51" s="1273" t="s">
        <v>907</v>
      </c>
      <c r="H51" s="1274"/>
      <c r="I51" s="1271" t="s">
        <v>65</v>
      </c>
      <c r="J51" s="1248" t="s">
        <v>1082</v>
      </c>
      <c r="K51" s="1247">
        <v>45566</v>
      </c>
      <c r="L51" s="1247">
        <v>45595</v>
      </c>
      <c r="M51" s="1248" t="str">
        <f t="shared" ref="M51" ca="1" si="9">IF(K51&gt;TODAY(),"SIN INICIAR",IF(O51=1,"TERMINADO",IF(K51&gt;0,"EN CURSO","")))</f>
        <v>SIN INICIAR</v>
      </c>
      <c r="N51" s="1248"/>
      <c r="O51" s="1249">
        <f t="shared" ref="O51" si="10">IFERROR(COUNTIF(P52:BK52,"E")/COUNTIF(P51:BK51,"P"),0)</f>
        <v>0</v>
      </c>
      <c r="P51" s="135"/>
      <c r="Q51" s="135"/>
      <c r="R51" s="135"/>
      <c r="S51" s="135"/>
      <c r="T51" s="136"/>
      <c r="U51" s="136"/>
      <c r="V51" s="136"/>
      <c r="W51" s="136"/>
      <c r="X51" s="135"/>
      <c r="Y51" s="135"/>
      <c r="Z51" s="135"/>
      <c r="AA51" s="135"/>
      <c r="AB51" s="136"/>
      <c r="AC51" s="136"/>
      <c r="AD51" s="136"/>
      <c r="AE51" s="136"/>
      <c r="AF51" s="135"/>
      <c r="AG51" s="135"/>
      <c r="AH51" s="135"/>
      <c r="AI51" s="135"/>
      <c r="AJ51" s="136"/>
      <c r="AK51" s="136"/>
      <c r="AL51" s="136"/>
      <c r="AM51" s="136"/>
      <c r="AN51" s="135"/>
      <c r="AO51" s="135"/>
      <c r="AP51" s="135"/>
      <c r="AQ51" s="135"/>
      <c r="AR51" s="136"/>
      <c r="AS51" s="136"/>
      <c r="AT51" s="136"/>
      <c r="AU51" s="136"/>
      <c r="AV51" s="135"/>
      <c r="AW51" s="135"/>
      <c r="AX51" s="135"/>
      <c r="AY51" s="135"/>
      <c r="AZ51" s="136"/>
      <c r="BA51" s="136"/>
      <c r="BB51" s="136"/>
      <c r="BC51" s="136" t="s">
        <v>50</v>
      </c>
      <c r="BD51" s="135"/>
      <c r="BE51" s="135"/>
      <c r="BF51" s="135"/>
      <c r="BG51" s="135"/>
      <c r="BH51" s="136"/>
      <c r="BI51" s="136"/>
      <c r="BJ51" s="136"/>
      <c r="BK51" s="136"/>
      <c r="BL51" s="50"/>
    </row>
    <row r="52" spans="2:64" s="51" customFormat="1" ht="46.5" customHeight="1">
      <c r="B52" s="50"/>
      <c r="C52" s="133"/>
      <c r="D52" s="1435"/>
      <c r="E52" s="1436"/>
      <c r="F52" s="1437"/>
      <c r="G52" s="1275"/>
      <c r="H52" s="1276"/>
      <c r="I52" s="1272"/>
      <c r="J52" s="1248"/>
      <c r="K52" s="1248"/>
      <c r="L52" s="1248"/>
      <c r="M52" s="1248"/>
      <c r="N52" s="1248"/>
      <c r="O52" s="1249"/>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0"/>
    </row>
    <row r="53" spans="2:64" s="51" customFormat="1" ht="32.25" customHeight="1">
      <c r="B53" s="50"/>
      <c r="C53" s="133"/>
      <c r="D53" s="1427" t="s">
        <v>25</v>
      </c>
      <c r="E53" s="1428"/>
      <c r="F53" s="1428"/>
      <c r="G53" s="1746" t="s">
        <v>26</v>
      </c>
      <c r="H53" s="1747"/>
      <c r="I53" s="1743" t="s">
        <v>27</v>
      </c>
      <c r="J53" s="1280" t="s">
        <v>902</v>
      </c>
      <c r="K53" s="1280" t="s">
        <v>29</v>
      </c>
      <c r="L53" s="1280"/>
      <c r="M53" s="1280" t="s">
        <v>30</v>
      </c>
      <c r="N53" s="1280"/>
      <c r="O53" s="1463" t="s">
        <v>929</v>
      </c>
      <c r="P53" s="1463" t="s">
        <v>912</v>
      </c>
      <c r="Q53" s="1463"/>
      <c r="R53" s="1463"/>
      <c r="S53" s="1463"/>
      <c r="T53" s="1463"/>
      <c r="U53" s="1463"/>
      <c r="V53" s="1463"/>
      <c r="W53" s="1463"/>
      <c r="X53" s="1463"/>
      <c r="Y53" s="1463"/>
      <c r="Z53" s="1463"/>
      <c r="AA53" s="1463"/>
      <c r="AB53" s="1463"/>
      <c r="AC53" s="1463"/>
      <c r="AD53" s="1463"/>
      <c r="AE53" s="1463"/>
      <c r="AF53" s="1463"/>
      <c r="AG53" s="1463"/>
      <c r="AH53" s="1463"/>
      <c r="AI53" s="1463"/>
      <c r="AJ53" s="1463"/>
      <c r="AK53" s="1463"/>
      <c r="AL53" s="1463"/>
      <c r="AM53" s="1463"/>
      <c r="AN53" s="1463"/>
      <c r="AO53" s="1463"/>
      <c r="AP53" s="1463"/>
      <c r="AQ53" s="1463"/>
      <c r="AR53" s="1463"/>
      <c r="AS53" s="1463"/>
      <c r="AT53" s="1463"/>
      <c r="AU53" s="1463"/>
      <c r="AV53" s="1463"/>
      <c r="AW53" s="1463"/>
      <c r="AX53" s="1463"/>
      <c r="AY53" s="1463"/>
      <c r="AZ53" s="1463"/>
      <c r="BA53" s="1463"/>
      <c r="BB53" s="1463"/>
      <c r="BC53" s="1463"/>
      <c r="BD53" s="1463"/>
      <c r="BE53" s="1463"/>
      <c r="BF53" s="1463"/>
      <c r="BG53" s="1463"/>
      <c r="BH53" s="1463"/>
      <c r="BI53" s="1463"/>
      <c r="BJ53" s="1463"/>
      <c r="BK53" s="1463"/>
      <c r="BL53" s="50"/>
    </row>
    <row r="54" spans="2:64" s="51" customFormat="1" ht="32.25" customHeight="1">
      <c r="B54" s="50"/>
      <c r="C54" s="133"/>
      <c r="D54" s="1430"/>
      <c r="E54" s="1431"/>
      <c r="F54" s="1431"/>
      <c r="G54" s="1748"/>
      <c r="H54" s="1749"/>
      <c r="I54" s="1743"/>
      <c r="J54" s="1280"/>
      <c r="K54" s="249" t="s">
        <v>45</v>
      </c>
      <c r="L54" s="249" t="s">
        <v>46</v>
      </c>
      <c r="M54" s="1280"/>
      <c r="N54" s="1280"/>
      <c r="O54" s="1463"/>
      <c r="P54" s="1463"/>
      <c r="Q54" s="1463"/>
      <c r="R54" s="1463"/>
      <c r="S54" s="1463"/>
      <c r="T54" s="1463"/>
      <c r="U54" s="1463"/>
      <c r="V54" s="1463"/>
      <c r="W54" s="1463"/>
      <c r="X54" s="1463"/>
      <c r="Y54" s="1463"/>
      <c r="Z54" s="1463"/>
      <c r="AA54" s="1463"/>
      <c r="AB54" s="1463"/>
      <c r="AC54" s="1463"/>
      <c r="AD54" s="1463"/>
      <c r="AE54" s="1463"/>
      <c r="AF54" s="1463"/>
      <c r="AG54" s="1463"/>
      <c r="AH54" s="1463"/>
      <c r="AI54" s="1463"/>
      <c r="AJ54" s="1463"/>
      <c r="AK54" s="1463"/>
      <c r="AL54" s="1463"/>
      <c r="AM54" s="1463"/>
      <c r="AN54" s="1463"/>
      <c r="AO54" s="1463"/>
      <c r="AP54" s="1463"/>
      <c r="AQ54" s="1463"/>
      <c r="AR54" s="1463"/>
      <c r="AS54" s="1463"/>
      <c r="AT54" s="1463"/>
      <c r="AU54" s="1463"/>
      <c r="AV54" s="1463"/>
      <c r="AW54" s="1463"/>
      <c r="AX54" s="1463"/>
      <c r="AY54" s="1463"/>
      <c r="AZ54" s="1463"/>
      <c r="BA54" s="1463"/>
      <c r="BB54" s="1463"/>
      <c r="BC54" s="1463"/>
      <c r="BD54" s="1463"/>
      <c r="BE54" s="1463"/>
      <c r="BF54" s="1463"/>
      <c r="BG54" s="1463"/>
      <c r="BH54" s="1463"/>
      <c r="BI54" s="1463"/>
      <c r="BJ54" s="1463"/>
      <c r="BK54" s="1463"/>
      <c r="BL54" s="50"/>
    </row>
    <row r="55" spans="2:64" s="51" customFormat="1" ht="42.75" customHeight="1">
      <c r="B55" s="50"/>
      <c r="C55" s="133"/>
      <c r="D55" s="1285" t="s">
        <v>930</v>
      </c>
      <c r="E55" s="1433"/>
      <c r="F55" s="1434"/>
      <c r="G55" s="1273" t="s">
        <v>931</v>
      </c>
      <c r="H55" s="1274"/>
      <c r="I55" s="1271" t="s">
        <v>927</v>
      </c>
      <c r="J55" s="1248" t="s">
        <v>908</v>
      </c>
      <c r="K55" s="1247">
        <v>45444</v>
      </c>
      <c r="L55" s="1247">
        <v>45657</v>
      </c>
      <c r="M55" s="1248" t="str">
        <f t="shared" ref="M55" ca="1" si="11">IF(K55&gt;TODAY(),"SIN INICIAR",IF(O55=1,"TERMINADO",IF(K55&gt;0,"EN CURSO","")))</f>
        <v>EN CURSO</v>
      </c>
      <c r="N55" s="1248"/>
      <c r="O55" s="1249">
        <f t="shared" ref="O55:O59" si="12">IFERROR(COUNTIF(P56:BK56,"E")/COUNTIF(P55:BK55,"P"),0)</f>
        <v>0</v>
      </c>
      <c r="P55" s="135"/>
      <c r="Q55" s="135"/>
      <c r="R55" s="135"/>
      <c r="S55" s="135"/>
      <c r="T55" s="136"/>
      <c r="U55" s="136"/>
      <c r="V55" s="136"/>
      <c r="W55" s="136"/>
      <c r="X55" s="135"/>
      <c r="Y55" s="135"/>
      <c r="Z55" s="135"/>
      <c r="AA55" s="135"/>
      <c r="AB55" s="136"/>
      <c r="AC55" s="136"/>
      <c r="AD55" s="136"/>
      <c r="AE55" s="136"/>
      <c r="AF55" s="135"/>
      <c r="AG55" s="135"/>
      <c r="AH55" s="135"/>
      <c r="AI55" s="135"/>
      <c r="AJ55" s="136"/>
      <c r="AK55" s="136"/>
      <c r="AL55" s="136"/>
      <c r="AM55" s="136" t="s">
        <v>50</v>
      </c>
      <c r="AN55" s="135"/>
      <c r="AO55" s="135"/>
      <c r="AP55" s="135"/>
      <c r="AQ55" s="135" t="s">
        <v>50</v>
      </c>
      <c r="AR55" s="136"/>
      <c r="AS55" s="136"/>
      <c r="AT55" s="136"/>
      <c r="AU55" s="136" t="s">
        <v>50</v>
      </c>
      <c r="AV55" s="135"/>
      <c r="AW55" s="135"/>
      <c r="AX55" s="135"/>
      <c r="AY55" s="135" t="s">
        <v>50</v>
      </c>
      <c r="AZ55" s="136"/>
      <c r="BA55" s="136"/>
      <c r="BB55" s="136"/>
      <c r="BC55" s="136" t="s">
        <v>50</v>
      </c>
      <c r="BD55" s="135"/>
      <c r="BE55" s="135"/>
      <c r="BF55" s="135"/>
      <c r="BG55" s="135" t="s">
        <v>50</v>
      </c>
      <c r="BH55" s="136"/>
      <c r="BI55" s="136"/>
      <c r="BJ55" s="136"/>
      <c r="BK55" s="136" t="s">
        <v>50</v>
      </c>
      <c r="BL55" s="50"/>
    </row>
    <row r="56" spans="2:64" s="51" customFormat="1" ht="42.75" customHeight="1">
      <c r="B56" s="50"/>
      <c r="C56" s="133"/>
      <c r="D56" s="1435"/>
      <c r="E56" s="1436"/>
      <c r="F56" s="1437"/>
      <c r="G56" s="1275"/>
      <c r="H56" s="1276"/>
      <c r="I56" s="1272"/>
      <c r="J56" s="1248"/>
      <c r="K56" s="1248"/>
      <c r="L56" s="1248"/>
      <c r="M56" s="1248"/>
      <c r="N56" s="1248"/>
      <c r="O56" s="1249"/>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0"/>
    </row>
    <row r="57" spans="2:64" s="51" customFormat="1" ht="42.75" customHeight="1">
      <c r="B57" s="50"/>
      <c r="C57" s="133"/>
      <c r="D57" s="1285" t="s">
        <v>932</v>
      </c>
      <c r="E57" s="1433"/>
      <c r="F57" s="1434"/>
      <c r="G57" s="1273" t="s">
        <v>1726</v>
      </c>
      <c r="H57" s="1274"/>
      <c r="I57" s="1271" t="s">
        <v>927</v>
      </c>
      <c r="J57" s="1248" t="s">
        <v>908</v>
      </c>
      <c r="K57" s="1247">
        <v>45444</v>
      </c>
      <c r="L57" s="1247">
        <v>45657</v>
      </c>
      <c r="M57" s="1248" t="str">
        <f t="shared" ref="M57" ca="1" si="13">IF(K57&gt;TODAY(),"SIN INICIAR",IF(O57=1,"TERMINADO",IF(K57&gt;0,"EN CURSO","")))</f>
        <v>EN CURSO</v>
      </c>
      <c r="N57" s="1248"/>
      <c r="O57" s="1249">
        <f t="shared" si="12"/>
        <v>0</v>
      </c>
      <c r="P57" s="135"/>
      <c r="Q57" s="135"/>
      <c r="R57" s="135"/>
      <c r="S57" s="135"/>
      <c r="T57" s="136"/>
      <c r="U57" s="136"/>
      <c r="V57" s="136"/>
      <c r="W57" s="136"/>
      <c r="X57" s="135"/>
      <c r="Y57" s="135"/>
      <c r="Z57" s="135"/>
      <c r="AA57" s="135"/>
      <c r="AB57" s="136"/>
      <c r="AC57" s="136"/>
      <c r="AD57" s="136"/>
      <c r="AE57" s="136"/>
      <c r="AF57" s="135"/>
      <c r="AG57" s="135"/>
      <c r="AH57" s="135"/>
      <c r="AI57" s="135"/>
      <c r="AJ57" s="136"/>
      <c r="AK57" s="136"/>
      <c r="AL57" s="136"/>
      <c r="AM57" s="136" t="s">
        <v>50</v>
      </c>
      <c r="AN57" s="135"/>
      <c r="AO57" s="135"/>
      <c r="AP57" s="135"/>
      <c r="AQ57" s="135" t="s">
        <v>50</v>
      </c>
      <c r="AR57" s="136"/>
      <c r="AS57" s="136"/>
      <c r="AT57" s="136"/>
      <c r="AU57" s="136" t="s">
        <v>50</v>
      </c>
      <c r="AV57" s="135"/>
      <c r="AW57" s="135"/>
      <c r="AX57" s="135"/>
      <c r="AY57" s="135" t="s">
        <v>50</v>
      </c>
      <c r="AZ57" s="136"/>
      <c r="BA57" s="136"/>
      <c r="BB57" s="136"/>
      <c r="BC57" s="136" t="s">
        <v>50</v>
      </c>
      <c r="BD57" s="135"/>
      <c r="BE57" s="135"/>
      <c r="BF57" s="135"/>
      <c r="BG57" s="135" t="s">
        <v>50</v>
      </c>
      <c r="BH57" s="136"/>
      <c r="BI57" s="136"/>
      <c r="BJ57" s="136"/>
      <c r="BK57" s="136" t="s">
        <v>50</v>
      </c>
      <c r="BL57" s="50"/>
    </row>
    <row r="58" spans="2:64" s="51" customFormat="1" ht="42.75" customHeight="1">
      <c r="B58" s="50"/>
      <c r="C58" s="133"/>
      <c r="D58" s="1435"/>
      <c r="E58" s="1436"/>
      <c r="F58" s="1437"/>
      <c r="G58" s="1275"/>
      <c r="H58" s="1276"/>
      <c r="I58" s="1272"/>
      <c r="J58" s="1248"/>
      <c r="K58" s="1248"/>
      <c r="L58" s="1248"/>
      <c r="M58" s="1248"/>
      <c r="N58" s="1248"/>
      <c r="O58" s="1249"/>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0"/>
    </row>
    <row r="59" spans="2:64" s="51" customFormat="1" ht="42.75" customHeight="1">
      <c r="B59" s="50"/>
      <c r="C59" s="133"/>
      <c r="D59" s="1285" t="s">
        <v>985</v>
      </c>
      <c r="E59" s="1433"/>
      <c r="F59" s="1434"/>
      <c r="G59" s="1273" t="s">
        <v>931</v>
      </c>
      <c r="H59" s="1274"/>
      <c r="I59" s="1271" t="s">
        <v>927</v>
      </c>
      <c r="J59" s="1248" t="s">
        <v>1698</v>
      </c>
      <c r="K59" s="1247">
        <v>45444</v>
      </c>
      <c r="L59" s="1247">
        <v>45657</v>
      </c>
      <c r="M59" s="1248" t="str">
        <f t="shared" ref="M59" ca="1" si="14">IF(K59&gt;TODAY(),"SIN INICIAR",IF(O59=1,"TERMINADO",IF(K59&gt;0,"EN CURSO","")))</f>
        <v>EN CURSO</v>
      </c>
      <c r="N59" s="1248"/>
      <c r="O59" s="1249">
        <f t="shared" si="12"/>
        <v>0</v>
      </c>
      <c r="P59" s="135"/>
      <c r="Q59" s="135"/>
      <c r="R59" s="135"/>
      <c r="S59" s="135"/>
      <c r="T59" s="136"/>
      <c r="U59" s="136"/>
      <c r="V59" s="136"/>
      <c r="W59" s="136"/>
      <c r="X59" s="135"/>
      <c r="Y59" s="135"/>
      <c r="Z59" s="135"/>
      <c r="AA59" s="135"/>
      <c r="AB59" s="136"/>
      <c r="AC59" s="136"/>
      <c r="AD59" s="136"/>
      <c r="AE59" s="136"/>
      <c r="AF59" s="135"/>
      <c r="AG59" s="135"/>
      <c r="AH59" s="135"/>
      <c r="AI59" s="135"/>
      <c r="AJ59" s="136"/>
      <c r="AK59" s="136"/>
      <c r="AL59" s="136"/>
      <c r="AM59" s="136" t="s">
        <v>50</v>
      </c>
      <c r="AN59" s="135"/>
      <c r="AO59" s="135"/>
      <c r="AP59" s="135"/>
      <c r="AQ59" s="135" t="s">
        <v>50</v>
      </c>
      <c r="AR59" s="136"/>
      <c r="AS59" s="136"/>
      <c r="AT59" s="136"/>
      <c r="AU59" s="136" t="s">
        <v>50</v>
      </c>
      <c r="AV59" s="135"/>
      <c r="AW59" s="135"/>
      <c r="AX59" s="135"/>
      <c r="AY59" s="135" t="s">
        <v>50</v>
      </c>
      <c r="AZ59" s="136"/>
      <c r="BA59" s="136"/>
      <c r="BB59" s="136"/>
      <c r="BC59" s="136" t="s">
        <v>50</v>
      </c>
      <c r="BD59" s="135"/>
      <c r="BE59" s="135"/>
      <c r="BF59" s="135"/>
      <c r="BG59" s="135" t="s">
        <v>50</v>
      </c>
      <c r="BH59" s="136"/>
      <c r="BI59" s="136"/>
      <c r="BJ59" s="136"/>
      <c r="BK59" s="136" t="s">
        <v>50</v>
      </c>
      <c r="BL59" s="50"/>
    </row>
    <row r="60" spans="2:64" s="51" customFormat="1" ht="42.75" customHeight="1">
      <c r="B60" s="50"/>
      <c r="C60" s="133"/>
      <c r="D60" s="1435"/>
      <c r="E60" s="1436"/>
      <c r="F60" s="1437"/>
      <c r="G60" s="1275"/>
      <c r="H60" s="1276"/>
      <c r="I60" s="1272"/>
      <c r="J60" s="1248"/>
      <c r="K60" s="1248"/>
      <c r="L60" s="1248"/>
      <c r="M60" s="1248"/>
      <c r="N60" s="1248"/>
      <c r="O60" s="1249"/>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0"/>
    </row>
    <row r="61" spans="2:64" s="51" customFormat="1" ht="22.5" customHeight="1">
      <c r="B61" s="50"/>
      <c r="C61" s="133"/>
      <c r="D61" s="1427" t="s">
        <v>25</v>
      </c>
      <c r="E61" s="1428"/>
      <c r="F61" s="1429"/>
      <c r="G61" s="1427" t="s">
        <v>26</v>
      </c>
      <c r="H61" s="1429"/>
      <c r="I61" s="1280" t="s">
        <v>27</v>
      </c>
      <c r="J61" s="1280" t="s">
        <v>902</v>
      </c>
      <c r="K61" s="1280" t="s">
        <v>29</v>
      </c>
      <c r="L61" s="1280"/>
      <c r="M61" s="1280" t="s">
        <v>30</v>
      </c>
      <c r="N61" s="1280"/>
      <c r="O61" s="1463" t="s">
        <v>935</v>
      </c>
      <c r="P61" s="1463" t="s">
        <v>912</v>
      </c>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463"/>
      <c r="AM61" s="1463"/>
      <c r="AN61" s="1463"/>
      <c r="AO61" s="1463"/>
      <c r="AP61" s="1463"/>
      <c r="AQ61" s="1463"/>
      <c r="AR61" s="1463"/>
      <c r="AS61" s="1463"/>
      <c r="AT61" s="1463"/>
      <c r="AU61" s="1463"/>
      <c r="AV61" s="1463"/>
      <c r="AW61" s="1463"/>
      <c r="AX61" s="1463"/>
      <c r="AY61" s="1463"/>
      <c r="AZ61" s="1463"/>
      <c r="BA61" s="1463"/>
      <c r="BB61" s="1463"/>
      <c r="BC61" s="1463"/>
      <c r="BD61" s="1463"/>
      <c r="BE61" s="1463"/>
      <c r="BF61" s="1463"/>
      <c r="BG61" s="1463"/>
      <c r="BH61" s="1463"/>
      <c r="BI61" s="1463"/>
      <c r="BJ61" s="1463"/>
      <c r="BK61" s="1463"/>
      <c r="BL61" s="50"/>
    </row>
    <row r="62" spans="2:64" s="51" customFormat="1" ht="21" customHeight="1">
      <c r="B62" s="50"/>
      <c r="C62" s="133"/>
      <c r="D62" s="1430"/>
      <c r="E62" s="1431"/>
      <c r="F62" s="1432"/>
      <c r="G62" s="1430"/>
      <c r="H62" s="1432"/>
      <c r="I62" s="1280"/>
      <c r="J62" s="1280"/>
      <c r="K62" s="249" t="s">
        <v>45</v>
      </c>
      <c r="L62" s="249" t="s">
        <v>46</v>
      </c>
      <c r="M62" s="1280"/>
      <c r="N62" s="1280"/>
      <c r="O62" s="1463"/>
      <c r="P62" s="1463"/>
      <c r="Q62" s="1463"/>
      <c r="R62" s="1463"/>
      <c r="S62" s="1463"/>
      <c r="T62" s="1463"/>
      <c r="U62" s="1463"/>
      <c r="V62" s="1463"/>
      <c r="W62" s="1463"/>
      <c r="X62" s="1463"/>
      <c r="Y62" s="1463"/>
      <c r="Z62" s="1463"/>
      <c r="AA62" s="1463"/>
      <c r="AB62" s="1463"/>
      <c r="AC62" s="1463"/>
      <c r="AD62" s="1463"/>
      <c r="AE62" s="1463"/>
      <c r="AF62" s="1463"/>
      <c r="AG62" s="1463"/>
      <c r="AH62" s="1463"/>
      <c r="AI62" s="1463"/>
      <c r="AJ62" s="1463"/>
      <c r="AK62" s="1463"/>
      <c r="AL62" s="1463"/>
      <c r="AM62" s="1463"/>
      <c r="AN62" s="1463"/>
      <c r="AO62" s="1463"/>
      <c r="AP62" s="1463"/>
      <c r="AQ62" s="1463"/>
      <c r="AR62" s="1463"/>
      <c r="AS62" s="1463"/>
      <c r="AT62" s="1463"/>
      <c r="AU62" s="1463"/>
      <c r="AV62" s="1463"/>
      <c r="AW62" s="1463"/>
      <c r="AX62" s="1463"/>
      <c r="AY62" s="1463"/>
      <c r="AZ62" s="1463"/>
      <c r="BA62" s="1463"/>
      <c r="BB62" s="1463"/>
      <c r="BC62" s="1463"/>
      <c r="BD62" s="1463"/>
      <c r="BE62" s="1463"/>
      <c r="BF62" s="1463"/>
      <c r="BG62" s="1463"/>
      <c r="BH62" s="1463"/>
      <c r="BI62" s="1463"/>
      <c r="BJ62" s="1463"/>
      <c r="BK62" s="1463"/>
      <c r="BL62" s="50"/>
    </row>
    <row r="63" spans="2:64" s="51" customFormat="1" ht="33" customHeight="1">
      <c r="B63" s="50"/>
      <c r="C63" s="133"/>
      <c r="D63" s="1285" t="s">
        <v>930</v>
      </c>
      <c r="E63" s="1433"/>
      <c r="F63" s="1434"/>
      <c r="G63" s="1273" t="s">
        <v>936</v>
      </c>
      <c r="H63" s="1274"/>
      <c r="I63" s="1271" t="s">
        <v>54</v>
      </c>
      <c r="J63" s="1248" t="s">
        <v>908</v>
      </c>
      <c r="K63" s="1247">
        <v>45627</v>
      </c>
      <c r="L63" s="1247">
        <v>45657</v>
      </c>
      <c r="M63" s="1248" t="str">
        <f t="shared" ref="M63" ca="1" si="15">IF(K63&gt;TODAY(),"SIN INICIAR",IF(O63=1,"TERMINADO",IF(K63&gt;0,"EN CURSO","")))</f>
        <v>SIN INICIAR</v>
      </c>
      <c r="N63" s="1248"/>
      <c r="O63" s="1249">
        <f t="shared" ref="O63:O65" si="16">IFERROR(COUNTIF(P64:BK64,"E")/COUNTIF(P63:BK63,"P"),0)</f>
        <v>0</v>
      </c>
      <c r="P63" s="137"/>
      <c r="Q63" s="137"/>
      <c r="R63" s="137"/>
      <c r="S63" s="137"/>
      <c r="T63" s="138"/>
      <c r="U63" s="138"/>
      <c r="V63" s="138"/>
      <c r="W63" s="138"/>
      <c r="X63" s="137"/>
      <c r="Y63" s="137"/>
      <c r="Z63" s="137"/>
      <c r="AA63" s="137"/>
      <c r="AB63" s="138"/>
      <c r="AC63" s="138"/>
      <c r="AD63" s="138"/>
      <c r="AE63" s="138"/>
      <c r="AF63" s="137"/>
      <c r="AG63" s="137"/>
      <c r="AH63" s="137"/>
      <c r="AI63" s="137"/>
      <c r="AJ63" s="138"/>
      <c r="AK63" s="138"/>
      <c r="AL63" s="138"/>
      <c r="AM63" s="138"/>
      <c r="AN63" s="138"/>
      <c r="AO63" s="138"/>
      <c r="AP63" s="137"/>
      <c r="AQ63" s="137"/>
      <c r="AR63" s="138"/>
      <c r="AS63" s="138"/>
      <c r="AT63" s="138"/>
      <c r="AU63" s="138"/>
      <c r="AV63" s="137"/>
      <c r="AW63" s="137"/>
      <c r="AX63" s="137"/>
      <c r="AY63" s="137"/>
      <c r="AZ63" s="138"/>
      <c r="BA63" s="138"/>
      <c r="BB63" s="138"/>
      <c r="BC63" s="138"/>
      <c r="BD63" s="137"/>
      <c r="BE63" s="137"/>
      <c r="BF63" s="137"/>
      <c r="BG63" s="137"/>
      <c r="BH63" s="138"/>
      <c r="BI63" s="138"/>
      <c r="BJ63" s="138"/>
      <c r="BK63" s="138" t="s">
        <v>50</v>
      </c>
      <c r="BL63" s="50"/>
    </row>
    <row r="64" spans="2:64" s="51" customFormat="1" ht="33" customHeight="1">
      <c r="B64" s="50"/>
      <c r="C64" s="133"/>
      <c r="D64" s="1435"/>
      <c r="E64" s="1436"/>
      <c r="F64" s="1437"/>
      <c r="G64" s="1275"/>
      <c r="H64" s="1276"/>
      <c r="I64" s="1272"/>
      <c r="J64" s="1248"/>
      <c r="K64" s="1248"/>
      <c r="L64" s="1248"/>
      <c r="M64" s="1248"/>
      <c r="N64" s="1248"/>
      <c r="O64" s="124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50"/>
    </row>
    <row r="65" spans="1:92" s="51" customFormat="1" ht="33" customHeight="1">
      <c r="B65" s="50"/>
      <c r="C65" s="133"/>
      <c r="D65" s="1285" t="s">
        <v>932</v>
      </c>
      <c r="E65" s="1433"/>
      <c r="F65" s="1434"/>
      <c r="G65" s="1273" t="s">
        <v>936</v>
      </c>
      <c r="H65" s="1274"/>
      <c r="I65" s="1271" t="s">
        <v>54</v>
      </c>
      <c r="J65" s="1248" t="s">
        <v>908</v>
      </c>
      <c r="K65" s="1247">
        <v>45627</v>
      </c>
      <c r="L65" s="1247">
        <v>45657</v>
      </c>
      <c r="M65" s="1248" t="str">
        <f t="shared" ref="M65" ca="1" si="17">IF(K65&gt;TODAY(),"SIN INICIAR",IF(O65=1,"TERMINADO",IF(K65&gt;0,"EN CURSO","")))</f>
        <v>SIN INICIAR</v>
      </c>
      <c r="N65" s="1248"/>
      <c r="O65" s="1249">
        <f t="shared" si="16"/>
        <v>0</v>
      </c>
      <c r="P65" s="137"/>
      <c r="Q65" s="137"/>
      <c r="R65" s="137"/>
      <c r="S65" s="137"/>
      <c r="T65" s="138"/>
      <c r="U65" s="138"/>
      <c r="V65" s="138"/>
      <c r="W65" s="138"/>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t="s">
        <v>50</v>
      </c>
      <c r="BL65" s="50"/>
    </row>
    <row r="66" spans="1:92" s="51" customFormat="1" ht="33" customHeight="1">
      <c r="B66" s="50"/>
      <c r="C66" s="133"/>
      <c r="D66" s="1435"/>
      <c r="E66" s="1436"/>
      <c r="F66" s="1437"/>
      <c r="G66" s="1275"/>
      <c r="H66" s="1276"/>
      <c r="I66" s="1272"/>
      <c r="J66" s="1248"/>
      <c r="K66" s="1248"/>
      <c r="L66" s="1248"/>
      <c r="M66" s="1271"/>
      <c r="N66" s="1271"/>
      <c r="O66" s="1325"/>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50"/>
    </row>
    <row r="67" spans="1:92" s="58" customFormat="1" ht="37.5" customHeight="1">
      <c r="B67" s="57"/>
      <c r="C67" s="141"/>
      <c r="D67" s="1482"/>
      <c r="E67" s="59"/>
      <c r="F67" s="1614" t="s">
        <v>68</v>
      </c>
      <c r="G67" s="1614"/>
      <c r="H67" s="1613"/>
      <c r="I67" s="1613"/>
      <c r="J67" s="1613"/>
      <c r="K67" s="1613"/>
      <c r="L67" s="1613"/>
      <c r="M67" s="1613"/>
      <c r="N67" s="1613"/>
      <c r="O67" s="1613"/>
      <c r="P67" s="1490" t="s">
        <v>33</v>
      </c>
      <c r="Q67" s="1480"/>
      <c r="R67" s="1480"/>
      <c r="S67" s="1480"/>
      <c r="T67" s="1481" t="s">
        <v>34</v>
      </c>
      <c r="U67" s="1481"/>
      <c r="V67" s="1481"/>
      <c r="W67" s="1481"/>
      <c r="X67" s="1480" t="s">
        <v>35</v>
      </c>
      <c r="Y67" s="1480"/>
      <c r="Z67" s="1480"/>
      <c r="AA67" s="1480"/>
      <c r="AB67" s="1481" t="s">
        <v>36</v>
      </c>
      <c r="AC67" s="1481"/>
      <c r="AD67" s="1481"/>
      <c r="AE67" s="1481"/>
      <c r="AF67" s="1480" t="s">
        <v>37</v>
      </c>
      <c r="AG67" s="1480"/>
      <c r="AH67" s="1480"/>
      <c r="AI67" s="1480"/>
      <c r="AJ67" s="1481" t="s">
        <v>38</v>
      </c>
      <c r="AK67" s="1481"/>
      <c r="AL67" s="1481"/>
      <c r="AM67" s="1481"/>
      <c r="AN67" s="1480" t="s">
        <v>39</v>
      </c>
      <c r="AO67" s="1480"/>
      <c r="AP67" s="1480"/>
      <c r="AQ67" s="1480"/>
      <c r="AR67" s="1481" t="s">
        <v>40</v>
      </c>
      <c r="AS67" s="1481"/>
      <c r="AT67" s="1481"/>
      <c r="AU67" s="1481"/>
      <c r="AV67" s="1480" t="s">
        <v>41</v>
      </c>
      <c r="AW67" s="1480"/>
      <c r="AX67" s="1480"/>
      <c r="AY67" s="1480"/>
      <c r="AZ67" s="1481" t="s">
        <v>42</v>
      </c>
      <c r="BA67" s="1481"/>
      <c r="BB67" s="1481"/>
      <c r="BC67" s="1481"/>
      <c r="BD67" s="1480" t="s">
        <v>43</v>
      </c>
      <c r="BE67" s="1480"/>
      <c r="BF67" s="1480"/>
      <c r="BG67" s="1480"/>
      <c r="BH67" s="1481" t="s">
        <v>44</v>
      </c>
      <c r="BI67" s="1481"/>
      <c r="BJ67" s="1481"/>
      <c r="BK67" s="1481"/>
      <c r="BL67" s="57"/>
    </row>
    <row r="68" spans="1:92" ht="24" customHeight="1">
      <c r="C68" s="115"/>
      <c r="D68" s="1482"/>
      <c r="E68" s="59"/>
      <c r="F68" s="1613" t="s">
        <v>69</v>
      </c>
      <c r="G68" s="1613"/>
      <c r="H68" s="1613"/>
      <c r="I68" s="1613"/>
      <c r="J68" s="1613"/>
      <c r="K68" s="1613"/>
      <c r="L68" s="1613"/>
      <c r="M68" s="1613"/>
      <c r="N68" s="1613"/>
      <c r="O68" s="1613"/>
      <c r="P68" s="1488">
        <f>COUNTIF($P$37:$S$66,"P")</f>
        <v>0</v>
      </c>
      <c r="Q68" s="1440"/>
      <c r="R68" s="1440"/>
      <c r="S68" s="1440"/>
      <c r="T68" s="1440">
        <f>COUNTIF($T$37:$W$66,"P")</f>
        <v>0</v>
      </c>
      <c r="U68" s="1440"/>
      <c r="V68" s="1440"/>
      <c r="W68" s="1440"/>
      <c r="X68" s="1440">
        <f>COUNTIF($X$37:$AA$66,"P")</f>
        <v>1</v>
      </c>
      <c r="Y68" s="1440"/>
      <c r="Z68" s="1440"/>
      <c r="AA68" s="1440"/>
      <c r="AB68" s="1440">
        <f>COUNTIF($AB$37:$AE$66,"P")</f>
        <v>0</v>
      </c>
      <c r="AC68" s="1440"/>
      <c r="AD68" s="1440"/>
      <c r="AE68" s="1440"/>
      <c r="AF68" s="1440">
        <f>COUNTIF($AF$37:$AI$66,"P")</f>
        <v>2</v>
      </c>
      <c r="AG68" s="1440"/>
      <c r="AH68" s="1440"/>
      <c r="AI68" s="1440"/>
      <c r="AJ68" s="1440">
        <f>COUNTIF($AJ$37:$AM$66,"P")</f>
        <v>4</v>
      </c>
      <c r="AK68" s="1440"/>
      <c r="AL68" s="1440"/>
      <c r="AM68" s="1440"/>
      <c r="AN68" s="1440">
        <f>COUNTIF($AN$37:$AQ$66,"P")</f>
        <v>4</v>
      </c>
      <c r="AO68" s="1440"/>
      <c r="AP68" s="1440"/>
      <c r="AQ68" s="1440"/>
      <c r="AR68" s="1440">
        <f>COUNTIF($AR$37:$AU$66,"P")</f>
        <v>4</v>
      </c>
      <c r="AS68" s="1440"/>
      <c r="AT68" s="1440"/>
      <c r="AU68" s="1440"/>
      <c r="AV68" s="1440">
        <f>COUNTIF($AV$37:$AY$66,"P")</f>
        <v>4</v>
      </c>
      <c r="AW68" s="1440"/>
      <c r="AX68" s="1440"/>
      <c r="AY68" s="1440"/>
      <c r="AZ68" s="1440">
        <f>COUNTIF($AZ$37:$BC$66,"P")</f>
        <v>6</v>
      </c>
      <c r="BA68" s="1440"/>
      <c r="BB68" s="1440"/>
      <c r="BC68" s="1440"/>
      <c r="BD68" s="1440">
        <f>COUNTIF($BD$37:$BG$66,"P")</f>
        <v>4</v>
      </c>
      <c r="BE68" s="1440"/>
      <c r="BF68" s="1440"/>
      <c r="BG68" s="1440"/>
      <c r="BH68" s="1440">
        <f>COUNTIF($BH$37:$BK$66,"P")</f>
        <v>7</v>
      </c>
      <c r="BI68" s="1440"/>
      <c r="BJ68" s="1440"/>
      <c r="BK68" s="1487"/>
    </row>
    <row r="69" spans="1:92" ht="24" customHeight="1">
      <c r="C69" s="115"/>
      <c r="D69" s="1482"/>
      <c r="E69" s="59"/>
      <c r="F69" s="1613" t="s">
        <v>70</v>
      </c>
      <c r="G69" s="1613"/>
      <c r="H69" s="1613"/>
      <c r="I69" s="1613"/>
      <c r="J69" s="1613"/>
      <c r="K69" s="1613"/>
      <c r="L69" s="1613"/>
      <c r="M69" s="1613"/>
      <c r="N69" s="1613"/>
      <c r="O69" s="1613"/>
      <c r="P69" s="1488">
        <f>COUNTIF($P$37:$S$66,"E")</f>
        <v>0</v>
      </c>
      <c r="Q69" s="1440"/>
      <c r="R69" s="1440"/>
      <c r="S69" s="1440"/>
      <c r="T69" s="1440">
        <f>COUNTIF($T$37:$W$66,"E")</f>
        <v>0</v>
      </c>
      <c r="U69" s="1440"/>
      <c r="V69" s="1440"/>
      <c r="W69" s="1440"/>
      <c r="X69" s="1440">
        <f>COUNTIF($X$37:$AA$66,"E")</f>
        <v>1</v>
      </c>
      <c r="Y69" s="1440"/>
      <c r="Z69" s="1440"/>
      <c r="AA69" s="1440"/>
      <c r="AB69" s="1440">
        <f>COUNTIF($AB$37:$AE$66,"E")</f>
        <v>0</v>
      </c>
      <c r="AC69" s="1440"/>
      <c r="AD69" s="1440"/>
      <c r="AE69" s="1440"/>
      <c r="AF69" s="1440">
        <f>COUNTIF($AF$37:$AI$66,"E")</f>
        <v>2</v>
      </c>
      <c r="AG69" s="1440"/>
      <c r="AH69" s="1440"/>
      <c r="AI69" s="1440"/>
      <c r="AJ69" s="1440">
        <f>COUNTIF($AJ$37:$AM$66,"E")</f>
        <v>0</v>
      </c>
      <c r="AK69" s="1440"/>
      <c r="AL69" s="1440"/>
      <c r="AM69" s="1440"/>
      <c r="AN69" s="1440">
        <f>COUNTIF($AN$37:$AQ$66,"E")</f>
        <v>0</v>
      </c>
      <c r="AO69" s="1440"/>
      <c r="AP69" s="1440"/>
      <c r="AQ69" s="1440"/>
      <c r="AR69" s="1440">
        <f>COUNTIF($AR$37:$AU$66,"E")</f>
        <v>0</v>
      </c>
      <c r="AS69" s="1440"/>
      <c r="AT69" s="1440"/>
      <c r="AU69" s="1440"/>
      <c r="AV69" s="1440">
        <f>COUNTIF($AV$37:$AY$66,"E")</f>
        <v>0</v>
      </c>
      <c r="AW69" s="1440"/>
      <c r="AX69" s="1440"/>
      <c r="AY69" s="1440"/>
      <c r="AZ69" s="1440">
        <f>COUNTIF($AZ$37:$BC$66,"E")</f>
        <v>0</v>
      </c>
      <c r="BA69" s="1440"/>
      <c r="BB69" s="1440"/>
      <c r="BC69" s="1440"/>
      <c r="BD69" s="1440">
        <f>COUNTIF($BD$37:$BG$66,"E")</f>
        <v>0</v>
      </c>
      <c r="BE69" s="1440"/>
      <c r="BF69" s="1440"/>
      <c r="BG69" s="1440"/>
      <c r="BH69" s="1440">
        <f>COUNTIF($BH$37:$BK$66,"E")</f>
        <v>0</v>
      </c>
      <c r="BI69" s="1440"/>
      <c r="BJ69" s="1440"/>
      <c r="BK69" s="1487"/>
    </row>
    <row r="70" spans="1:92" ht="26.25" customHeight="1">
      <c r="C70" s="115"/>
      <c r="D70" s="1482"/>
      <c r="E70" s="59"/>
      <c r="F70" s="1613" t="s">
        <v>71</v>
      </c>
      <c r="G70" s="1613"/>
      <c r="H70" s="1613"/>
      <c r="I70" s="1613"/>
      <c r="J70" s="1613"/>
      <c r="K70" s="1613"/>
      <c r="L70" s="1613"/>
      <c r="M70" s="1613"/>
      <c r="N70" s="1613"/>
      <c r="O70" s="1613"/>
      <c r="P70" s="1478">
        <f>$M$25</f>
        <v>0.95</v>
      </c>
      <c r="Q70" s="1479"/>
      <c r="R70" s="1479"/>
      <c r="S70" s="1479"/>
      <c r="T70" s="1478">
        <f t="shared" ref="T70" si="18">$M$25</f>
        <v>0.95</v>
      </c>
      <c r="U70" s="1479"/>
      <c r="V70" s="1479"/>
      <c r="W70" s="1479"/>
      <c r="X70" s="1478">
        <f t="shared" ref="X70" si="19">$M$25</f>
        <v>0.95</v>
      </c>
      <c r="Y70" s="1479"/>
      <c r="Z70" s="1479"/>
      <c r="AA70" s="1479"/>
      <c r="AB70" s="1478">
        <f t="shared" ref="AB70" si="20">$M$25</f>
        <v>0.95</v>
      </c>
      <c r="AC70" s="1479"/>
      <c r="AD70" s="1479"/>
      <c r="AE70" s="1479"/>
      <c r="AF70" s="1478">
        <f t="shared" ref="AF70" si="21">$M$25</f>
        <v>0.95</v>
      </c>
      <c r="AG70" s="1479"/>
      <c r="AH70" s="1479"/>
      <c r="AI70" s="1479"/>
      <c r="AJ70" s="1478">
        <f t="shared" ref="AJ70" si="22">$M$25</f>
        <v>0.95</v>
      </c>
      <c r="AK70" s="1479"/>
      <c r="AL70" s="1479"/>
      <c r="AM70" s="1479"/>
      <c r="AN70" s="1478">
        <f t="shared" ref="AN70" si="23">$M$25</f>
        <v>0.95</v>
      </c>
      <c r="AO70" s="1479"/>
      <c r="AP70" s="1479"/>
      <c r="AQ70" s="1479"/>
      <c r="AR70" s="1478">
        <f t="shared" ref="AR70" si="24">$M$25</f>
        <v>0.95</v>
      </c>
      <c r="AS70" s="1479"/>
      <c r="AT70" s="1479"/>
      <c r="AU70" s="1479"/>
      <c r="AV70" s="1478">
        <f t="shared" ref="AV70" si="25">$M$25</f>
        <v>0.95</v>
      </c>
      <c r="AW70" s="1479"/>
      <c r="AX70" s="1479"/>
      <c r="AY70" s="1479"/>
      <c r="AZ70" s="1478">
        <f t="shared" ref="AZ70" si="26">$M$25</f>
        <v>0.95</v>
      </c>
      <c r="BA70" s="1479"/>
      <c r="BB70" s="1479"/>
      <c r="BC70" s="1479"/>
      <c r="BD70" s="1478">
        <f t="shared" ref="BD70" si="27">$M$25</f>
        <v>0.95</v>
      </c>
      <c r="BE70" s="1479"/>
      <c r="BF70" s="1479"/>
      <c r="BG70" s="1479"/>
      <c r="BH70" s="1478">
        <f t="shared" ref="BH70" si="28">$M$25</f>
        <v>0.95</v>
      </c>
      <c r="BI70" s="1479"/>
      <c r="BJ70" s="1479"/>
      <c r="BK70" s="1479"/>
    </row>
    <row r="71" spans="1:92" ht="26.25" customHeight="1" thickBot="1">
      <c r="C71" s="115"/>
      <c r="D71" s="61"/>
      <c r="E71" s="59"/>
      <c r="F71" s="1613" t="s">
        <v>270</v>
      </c>
      <c r="G71" s="1613"/>
      <c r="H71" s="1613"/>
      <c r="I71" s="1613"/>
      <c r="J71" s="1613"/>
      <c r="K71" s="1613"/>
      <c r="L71" s="1613"/>
      <c r="M71" s="1613"/>
      <c r="N71" s="1613"/>
      <c r="O71" s="1613"/>
      <c r="P71" s="1475" t="str">
        <f>IFERROR(P69/P68,"")</f>
        <v/>
      </c>
      <c r="Q71" s="1476"/>
      <c r="R71" s="1476"/>
      <c r="S71" s="1477"/>
      <c r="T71" s="1475" t="str">
        <f>IFERROR(T69/T68,"")</f>
        <v/>
      </c>
      <c r="U71" s="1476"/>
      <c r="V71" s="1476"/>
      <c r="W71" s="1477"/>
      <c r="X71" s="1475">
        <f>IFERROR(X69/X68,"")</f>
        <v>1</v>
      </c>
      <c r="Y71" s="1476"/>
      <c r="Z71" s="1476"/>
      <c r="AA71" s="1477"/>
      <c r="AB71" s="1475" t="str">
        <f>IFERROR(AB69/AB68,"")</f>
        <v/>
      </c>
      <c r="AC71" s="1476"/>
      <c r="AD71" s="1476"/>
      <c r="AE71" s="1477"/>
      <c r="AF71" s="1475">
        <f>IFERROR(AF69/AF68,"")</f>
        <v>1</v>
      </c>
      <c r="AG71" s="1476"/>
      <c r="AH71" s="1476"/>
      <c r="AI71" s="1477"/>
      <c r="AJ71" s="1475">
        <f>IFERROR(AJ69/AJ68,"")</f>
        <v>0</v>
      </c>
      <c r="AK71" s="1476"/>
      <c r="AL71" s="1476"/>
      <c r="AM71" s="1477"/>
      <c r="AN71" s="1475">
        <f>IFERROR(AN69/AN68,"")</f>
        <v>0</v>
      </c>
      <c r="AO71" s="1476"/>
      <c r="AP71" s="1476"/>
      <c r="AQ71" s="1477"/>
      <c r="AR71" s="1475">
        <f>IFERROR(AR69/AR68,"")</f>
        <v>0</v>
      </c>
      <c r="AS71" s="1476"/>
      <c r="AT71" s="1476"/>
      <c r="AU71" s="1477"/>
      <c r="AV71" s="1475">
        <f>IFERROR(AV69/AV68,"")</f>
        <v>0</v>
      </c>
      <c r="AW71" s="1476"/>
      <c r="AX71" s="1476"/>
      <c r="AY71" s="1477"/>
      <c r="AZ71" s="1475">
        <f>IFERROR(AZ69/AZ68,"")</f>
        <v>0</v>
      </c>
      <c r="BA71" s="1476"/>
      <c r="BB71" s="1476"/>
      <c r="BC71" s="1477"/>
      <c r="BD71" s="1475">
        <f>IFERROR(BD69/BD68,"")</f>
        <v>0</v>
      </c>
      <c r="BE71" s="1476"/>
      <c r="BF71" s="1476"/>
      <c r="BG71" s="1477"/>
      <c r="BH71" s="1475">
        <f>IFERROR(BH69/BH68,"")</f>
        <v>0</v>
      </c>
      <c r="BI71" s="1476"/>
      <c r="BJ71" s="1476"/>
      <c r="BK71" s="1477"/>
    </row>
    <row r="72" spans="1:92" ht="9.75" customHeight="1" thickBot="1">
      <c r="C72" s="115"/>
      <c r="D72" s="61"/>
      <c r="E72" s="59"/>
      <c r="F72" s="62"/>
      <c r="G72" s="62"/>
      <c r="H72" s="62"/>
      <c r="I72" s="62"/>
      <c r="J72" s="62"/>
      <c r="K72" s="62"/>
      <c r="L72" s="62"/>
      <c r="M72" s="62"/>
      <c r="N72" s="62"/>
      <c r="O72" s="62"/>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row>
    <row r="73" spans="1:92" ht="31.5" customHeight="1" thickBot="1">
      <c r="C73" s="1483" t="s">
        <v>73</v>
      </c>
      <c r="D73" s="1484"/>
      <c r="E73" s="1484"/>
      <c r="F73" s="1484"/>
      <c r="G73" s="1484"/>
      <c r="H73" s="1485"/>
      <c r="I73" s="1483" t="s">
        <v>74</v>
      </c>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1484"/>
      <c r="AK73" s="1484"/>
      <c r="AL73" s="1484"/>
      <c r="AM73" s="1484"/>
      <c r="AN73" s="1484"/>
      <c r="AO73" s="1484"/>
      <c r="AP73" s="1484"/>
      <c r="AQ73" s="1484"/>
      <c r="AR73" s="1484"/>
      <c r="AS73" s="1484"/>
      <c r="AT73" s="1484"/>
      <c r="AU73" s="1484"/>
      <c r="AV73" s="1484"/>
      <c r="AW73" s="1484"/>
      <c r="AX73" s="1484"/>
      <c r="AY73" s="1484"/>
      <c r="AZ73" s="1484"/>
      <c r="BA73" s="1484"/>
      <c r="BB73" s="1484"/>
      <c r="BC73" s="1484"/>
      <c r="BD73" s="1484"/>
      <c r="BE73" s="1484"/>
      <c r="BF73" s="1484"/>
      <c r="BG73" s="1484"/>
      <c r="BH73" s="1484"/>
      <c r="BI73" s="1484"/>
      <c r="BJ73" s="1484"/>
      <c r="BK73" s="1485"/>
    </row>
    <row r="74" spans="1:92" ht="13.5" customHeight="1">
      <c r="C74" s="142"/>
      <c r="D74" s="64"/>
      <c r="E74" s="64"/>
      <c r="F74" s="64"/>
      <c r="G74" s="64"/>
      <c r="H74" s="65"/>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row>
    <row r="75" spans="1:92" ht="13.5" customHeight="1">
      <c r="C75" s="115"/>
      <c r="D75" s="66"/>
      <c r="E75" s="66"/>
      <c r="F75" s="66"/>
      <c r="G75" s="66"/>
      <c r="H75" s="67"/>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row>
    <row r="76" spans="1:92" ht="13.5" customHeight="1">
      <c r="C76" s="115"/>
      <c r="D76" s="66"/>
      <c r="E76" s="66"/>
      <c r="F76" s="66"/>
      <c r="G76" s="66"/>
      <c r="H76" s="67"/>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row>
    <row r="77" spans="1:92" s="14" customFormat="1" ht="19.5" customHeight="1">
      <c r="A77" s="18"/>
      <c r="C77" s="115"/>
      <c r="D77" s="66"/>
      <c r="E77" s="1471" t="s">
        <v>75</v>
      </c>
      <c r="F77" s="1472"/>
      <c r="G77" s="143"/>
      <c r="H77" s="67"/>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row>
    <row r="78" spans="1:92" s="14" customFormat="1" ht="13.5" customHeight="1">
      <c r="A78" s="18"/>
      <c r="C78" s="115"/>
      <c r="D78" s="66"/>
      <c r="E78" s="1473"/>
      <c r="F78" s="1474"/>
      <c r="G78" s="143"/>
      <c r="H78" s="67"/>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row>
    <row r="79" spans="1:92" s="14" customFormat="1" ht="13.5" customHeight="1">
      <c r="A79" s="18"/>
      <c r="C79" s="115"/>
      <c r="D79" s="66"/>
      <c r="E79" s="66"/>
      <c r="F79" s="66"/>
      <c r="G79" s="66"/>
      <c r="H79" s="67"/>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row>
    <row r="80" spans="1:92" s="14" customFormat="1" ht="18" customHeight="1">
      <c r="A80" s="18"/>
      <c r="C80" s="115"/>
      <c r="D80" s="66"/>
      <c r="E80" s="1471" t="s">
        <v>76</v>
      </c>
      <c r="F80" s="1472"/>
      <c r="G80" s="143"/>
      <c r="H80" s="67"/>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row>
    <row r="81" spans="1:92" s="14" customFormat="1" ht="13.5" customHeight="1">
      <c r="A81" s="18"/>
      <c r="C81" s="115"/>
      <c r="D81" s="66"/>
      <c r="E81" s="1473"/>
      <c r="F81" s="1474"/>
      <c r="G81" s="143"/>
      <c r="H81" s="67"/>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row>
    <row r="82" spans="1:92" s="14" customFormat="1" ht="13.5" customHeight="1">
      <c r="A82" s="18"/>
      <c r="C82" s="115"/>
      <c r="D82" s="66"/>
      <c r="E82" s="66"/>
      <c r="F82" s="66"/>
      <c r="G82" s="66"/>
      <c r="H82" s="67"/>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row>
    <row r="83" spans="1:92" s="14" customFormat="1" ht="19.5" customHeight="1">
      <c r="A83" s="18"/>
      <c r="C83" s="115"/>
      <c r="D83" s="66"/>
      <c r="E83" s="1471" t="s">
        <v>77</v>
      </c>
      <c r="F83" s="1472"/>
      <c r="G83" s="143"/>
      <c r="H83" s="67"/>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row>
    <row r="84" spans="1:92" s="14" customFormat="1" ht="13.5" customHeight="1">
      <c r="A84" s="18"/>
      <c r="C84" s="115"/>
      <c r="D84" s="66"/>
      <c r="E84" s="1473"/>
      <c r="F84" s="1474"/>
      <c r="G84" s="143"/>
      <c r="H84" s="67"/>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row>
    <row r="85" spans="1:92" s="14" customFormat="1" ht="13.5" customHeight="1">
      <c r="A85" s="18"/>
      <c r="C85" s="115"/>
      <c r="D85" s="66"/>
      <c r="E85" s="66"/>
      <c r="F85" s="66"/>
      <c r="G85" s="66"/>
      <c r="H85" s="67"/>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row>
    <row r="86" spans="1:92" s="14" customFormat="1" ht="19.5" customHeight="1">
      <c r="A86" s="18"/>
      <c r="C86" s="115"/>
      <c r="D86" s="66"/>
      <c r="E86" s="1471" t="s">
        <v>78</v>
      </c>
      <c r="F86" s="1472"/>
      <c r="G86" s="143"/>
      <c r="H86" s="67"/>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row>
    <row r="87" spans="1:92" s="14" customFormat="1" ht="13.5" customHeight="1">
      <c r="A87" s="18"/>
      <c r="C87" s="115"/>
      <c r="D87" s="66"/>
      <c r="E87" s="1473"/>
      <c r="F87" s="1474"/>
      <c r="G87" s="143"/>
      <c r="H87" s="67"/>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row>
    <row r="88" spans="1:92" s="14" customFormat="1" ht="13.5" customHeight="1">
      <c r="A88" s="18"/>
      <c r="C88" s="115"/>
      <c r="D88" s="66"/>
      <c r="E88" s="66"/>
      <c r="F88" s="66"/>
      <c r="G88" s="66"/>
      <c r="H88" s="67"/>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row>
    <row r="89" spans="1:92" s="14" customFormat="1" ht="13.5" customHeight="1">
      <c r="A89" s="18"/>
      <c r="C89" s="115"/>
      <c r="D89" s="66"/>
      <c r="E89" s="66"/>
      <c r="F89" s="66"/>
      <c r="G89" s="66"/>
      <c r="H89" s="67"/>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row>
    <row r="90" spans="1:92" s="14" customFormat="1" ht="13.5" customHeight="1">
      <c r="A90" s="18"/>
      <c r="C90" s="115"/>
      <c r="D90" s="66"/>
      <c r="E90" s="66"/>
      <c r="F90" s="66"/>
      <c r="G90" s="66"/>
      <c r="H90" s="67"/>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row>
    <row r="91" spans="1:92" s="14" customFormat="1" ht="71.25" customHeight="1">
      <c r="A91" s="18"/>
      <c r="C91" s="115"/>
      <c r="D91" s="66"/>
      <c r="E91" s="66"/>
      <c r="F91" s="66"/>
      <c r="G91" s="66"/>
      <c r="H91" s="67"/>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row>
    <row r="92" spans="1:92" s="14" customFormat="1" ht="13.5" customHeight="1">
      <c r="A92" s="18"/>
      <c r="C92" s="115"/>
      <c r="D92" s="66"/>
      <c r="E92" s="66"/>
      <c r="F92" s="66"/>
      <c r="G92" s="66"/>
      <c r="H92" s="67"/>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row>
    <row r="93" spans="1:92" s="14" customFormat="1" ht="13.5" customHeight="1">
      <c r="A93" s="18"/>
      <c r="C93" s="115"/>
      <c r="D93" s="66"/>
      <c r="E93" s="66"/>
      <c r="F93" s="66"/>
      <c r="G93" s="66"/>
      <c r="H93" s="67"/>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row>
    <row r="94" spans="1:92" s="14" customFormat="1" ht="13.5" customHeight="1">
      <c r="A94" s="18"/>
      <c r="C94" s="115"/>
      <c r="D94" s="66"/>
      <c r="E94" s="66"/>
      <c r="F94" s="66"/>
      <c r="G94" s="66"/>
      <c r="H94" s="67"/>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row>
    <row r="95" spans="1:92" s="14" customFormat="1" ht="13.5" customHeight="1">
      <c r="A95" s="18"/>
      <c r="C95" s="115"/>
      <c r="D95" s="66"/>
      <c r="E95" s="66"/>
      <c r="F95" s="66"/>
      <c r="G95" s="66"/>
      <c r="H95" s="67"/>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row>
    <row r="96" spans="1:92" s="14" customFormat="1" ht="13.5" customHeight="1">
      <c r="A96" s="18"/>
      <c r="C96" s="115"/>
      <c r="D96" s="66"/>
      <c r="E96" s="66"/>
      <c r="F96" s="66"/>
      <c r="G96" s="66"/>
      <c r="H96" s="67"/>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row>
    <row r="97" spans="1:92" s="14" customFormat="1" ht="13.5" customHeight="1">
      <c r="A97" s="18"/>
      <c r="C97" s="115"/>
      <c r="D97" s="66"/>
      <c r="E97" s="66"/>
      <c r="F97" s="66"/>
      <c r="G97" s="66"/>
      <c r="H97" s="67"/>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row>
    <row r="98" spans="1:92" s="14" customFormat="1" ht="13.5" customHeight="1">
      <c r="A98" s="18"/>
      <c r="C98" s="115"/>
      <c r="D98" s="66"/>
      <c r="E98" s="66"/>
      <c r="F98" s="66"/>
      <c r="G98" s="66"/>
      <c r="H98" s="67"/>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row>
    <row r="99" spans="1:92" s="14" customFormat="1" ht="13.5" customHeight="1">
      <c r="A99" s="18"/>
      <c r="C99" s="115"/>
      <c r="D99" s="66"/>
      <c r="E99" s="66"/>
      <c r="F99" s="66"/>
      <c r="G99" s="66"/>
      <c r="H99" s="67"/>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row>
    <row r="100" spans="1:92" s="14" customFormat="1" ht="13.5" customHeight="1">
      <c r="A100" s="18"/>
      <c r="C100" s="115"/>
      <c r="D100" s="66"/>
      <c r="E100" s="66"/>
      <c r="F100" s="66"/>
      <c r="G100" s="66"/>
      <c r="H100" s="67"/>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row>
    <row r="101" spans="1:92" s="14" customFormat="1" ht="13.5" customHeight="1">
      <c r="A101" s="18"/>
      <c r="C101" s="124"/>
      <c r="D101" s="144"/>
      <c r="E101" s="144"/>
      <c r="F101" s="144"/>
      <c r="G101" s="144"/>
      <c r="H101" s="145"/>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row>
    <row r="102" spans="1:92">
      <c r="C102" s="124"/>
      <c r="D102" s="146"/>
      <c r="E102" s="146"/>
      <c r="F102" s="146"/>
      <c r="G102" s="146"/>
      <c r="H102" s="146"/>
      <c r="I102" s="146"/>
      <c r="J102" s="146"/>
      <c r="K102" s="146"/>
      <c r="L102" s="146"/>
      <c r="M102" s="146"/>
      <c r="N102" s="146"/>
      <c r="O102" s="146"/>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262"/>
    </row>
  </sheetData>
  <mergeCells count="271">
    <mergeCell ref="F27:G27"/>
    <mergeCell ref="I27:L27"/>
    <mergeCell ref="C32:BK32"/>
    <mergeCell ref="D34:F36"/>
    <mergeCell ref="I34:I36"/>
    <mergeCell ref="K37:K38"/>
    <mergeCell ref="L37:L38"/>
    <mergeCell ref="M37:N38"/>
    <mergeCell ref="O37:O38"/>
    <mergeCell ref="D37:F38"/>
    <mergeCell ref="G34:H36"/>
    <mergeCell ref="G37:H38"/>
    <mergeCell ref="G3:AY6"/>
    <mergeCell ref="D15:I15"/>
    <mergeCell ref="J15:AA15"/>
    <mergeCell ref="AB15:AR15"/>
    <mergeCell ref="AS15:BB15"/>
    <mergeCell ref="C3:F6"/>
    <mergeCell ref="AZ3:BK6"/>
    <mergeCell ref="D19:G19"/>
    <mergeCell ref="H19:L19"/>
    <mergeCell ref="M19:AD19"/>
    <mergeCell ref="AF19:AI19"/>
    <mergeCell ref="AJ19:BK19"/>
    <mergeCell ref="BC15:BK15"/>
    <mergeCell ref="D17:AD17"/>
    <mergeCell ref="AF17:BK17"/>
    <mergeCell ref="C12:BK12"/>
    <mergeCell ref="D14:I14"/>
    <mergeCell ref="J14:AA14"/>
    <mergeCell ref="AB14:AR14"/>
    <mergeCell ref="AS14:BB14"/>
    <mergeCell ref="BC14:BK14"/>
    <mergeCell ref="D20:G20"/>
    <mergeCell ref="H20:L20"/>
    <mergeCell ref="M20:AD20"/>
    <mergeCell ref="AF20:AI22"/>
    <mergeCell ref="AJ20:BK22"/>
    <mergeCell ref="I26:L26"/>
    <mergeCell ref="O26:AB26"/>
    <mergeCell ref="AF26:AI26"/>
    <mergeCell ref="AJ26:BK26"/>
    <mergeCell ref="D22:AD22"/>
    <mergeCell ref="AF23:AI25"/>
    <mergeCell ref="AJ23:BK25"/>
    <mergeCell ref="D24:E24"/>
    <mergeCell ref="F24:G24"/>
    <mergeCell ref="I24:L24"/>
    <mergeCell ref="O24:AD24"/>
    <mergeCell ref="F25:G25"/>
    <mergeCell ref="I25:L25"/>
    <mergeCell ref="F26:G26"/>
    <mergeCell ref="CC30:CG30"/>
    <mergeCell ref="CJ30:CN30"/>
    <mergeCell ref="CD31:CF31"/>
    <mergeCell ref="CG31:CJ31"/>
    <mergeCell ref="CK31:CM31"/>
    <mergeCell ref="CB27:CN27"/>
    <mergeCell ref="O28:AB29"/>
    <mergeCell ref="AF28:AI29"/>
    <mergeCell ref="AJ28:BK29"/>
    <mergeCell ref="CC28:CG28"/>
    <mergeCell ref="CJ28:CN28"/>
    <mergeCell ref="CD29:CF29"/>
    <mergeCell ref="CG29:CJ29"/>
    <mergeCell ref="CK29:CM29"/>
    <mergeCell ref="O27:AB27"/>
    <mergeCell ref="AF27:AI27"/>
    <mergeCell ref="AJ27:BK27"/>
    <mergeCell ref="BN37:BQ37"/>
    <mergeCell ref="I37:I38"/>
    <mergeCell ref="J37:J38"/>
    <mergeCell ref="M34:N36"/>
    <mergeCell ref="O34:O36"/>
    <mergeCell ref="P34:BK34"/>
    <mergeCell ref="P35:S35"/>
    <mergeCell ref="T35:W35"/>
    <mergeCell ref="X35:AA35"/>
    <mergeCell ref="AB35:AE35"/>
    <mergeCell ref="AF35:AI35"/>
    <mergeCell ref="AJ35:AM35"/>
    <mergeCell ref="AN35:AQ35"/>
    <mergeCell ref="J34:J36"/>
    <mergeCell ref="K34:L35"/>
    <mergeCell ref="AR35:AU35"/>
    <mergeCell ref="AV35:AY35"/>
    <mergeCell ref="AZ35:BC35"/>
    <mergeCell ref="BD35:BG35"/>
    <mergeCell ref="BH35:BK35"/>
    <mergeCell ref="D41:F42"/>
    <mergeCell ref="I41:I42"/>
    <mergeCell ref="J41:J42"/>
    <mergeCell ref="K41:K42"/>
    <mergeCell ref="L41:L42"/>
    <mergeCell ref="M41:N42"/>
    <mergeCell ref="O41:O42"/>
    <mergeCell ref="J39:J40"/>
    <mergeCell ref="K39:K40"/>
    <mergeCell ref="L39:L40"/>
    <mergeCell ref="M39:N40"/>
    <mergeCell ref="O39:O40"/>
    <mergeCell ref="D39:F40"/>
    <mergeCell ref="I39:I40"/>
    <mergeCell ref="G39:H40"/>
    <mergeCell ref="G41:H42"/>
    <mergeCell ref="M43:N44"/>
    <mergeCell ref="D43:F44"/>
    <mergeCell ref="I43:I44"/>
    <mergeCell ref="J43:J44"/>
    <mergeCell ref="O43:BK44"/>
    <mergeCell ref="G43:H44"/>
    <mergeCell ref="D51:F52"/>
    <mergeCell ref="I51:I52"/>
    <mergeCell ref="J51:J52"/>
    <mergeCell ref="K51:K52"/>
    <mergeCell ref="J49:J50"/>
    <mergeCell ref="K43:L43"/>
    <mergeCell ref="O49:O50"/>
    <mergeCell ref="D49:F50"/>
    <mergeCell ref="I49:I50"/>
    <mergeCell ref="K49:K50"/>
    <mergeCell ref="L49:L50"/>
    <mergeCell ref="M49:N50"/>
    <mergeCell ref="L51:L52"/>
    <mergeCell ref="M51:N52"/>
    <mergeCell ref="O51:O52"/>
    <mergeCell ref="G49:H50"/>
    <mergeCell ref="G51:H52"/>
    <mergeCell ref="G47:H48"/>
    <mergeCell ref="M45:N46"/>
    <mergeCell ref="O45:O46"/>
    <mergeCell ref="D53:F54"/>
    <mergeCell ref="I53:I54"/>
    <mergeCell ref="J53:J54"/>
    <mergeCell ref="M53:N54"/>
    <mergeCell ref="K53:L53"/>
    <mergeCell ref="O53:BK54"/>
    <mergeCell ref="D45:F46"/>
    <mergeCell ref="I45:I46"/>
    <mergeCell ref="J45:J46"/>
    <mergeCell ref="K45:K46"/>
    <mergeCell ref="L45:L46"/>
    <mergeCell ref="G45:H46"/>
    <mergeCell ref="G53:H54"/>
    <mergeCell ref="D47:F48"/>
    <mergeCell ref="O47:O48"/>
    <mergeCell ref="M47:N48"/>
    <mergeCell ref="L47:L48"/>
    <mergeCell ref="K47:K48"/>
    <mergeCell ref="J47:J48"/>
    <mergeCell ref="I47:I48"/>
    <mergeCell ref="O59:O60"/>
    <mergeCell ref="G59:H60"/>
    <mergeCell ref="O61:BK62"/>
    <mergeCell ref="M55:N56"/>
    <mergeCell ref="O55:O56"/>
    <mergeCell ref="D57:F58"/>
    <mergeCell ref="I57:I58"/>
    <mergeCell ref="J57:J58"/>
    <mergeCell ref="K57:K58"/>
    <mergeCell ref="L57:L58"/>
    <mergeCell ref="M57:N58"/>
    <mergeCell ref="O57:O58"/>
    <mergeCell ref="D55:F56"/>
    <mergeCell ref="I55:I56"/>
    <mergeCell ref="J55:J56"/>
    <mergeCell ref="K55:K56"/>
    <mergeCell ref="L55:L56"/>
    <mergeCell ref="G55:H56"/>
    <mergeCell ref="G57:H58"/>
    <mergeCell ref="J61:J62"/>
    <mergeCell ref="K61:L61"/>
    <mergeCell ref="M61:N62"/>
    <mergeCell ref="D59:F60"/>
    <mergeCell ref="I59:I60"/>
    <mergeCell ref="J59:J60"/>
    <mergeCell ref="K59:K60"/>
    <mergeCell ref="L59:L60"/>
    <mergeCell ref="M59:N60"/>
    <mergeCell ref="BH67:BK67"/>
    <mergeCell ref="F68:O68"/>
    <mergeCell ref="P68:S68"/>
    <mergeCell ref="T68:W68"/>
    <mergeCell ref="X68:AA68"/>
    <mergeCell ref="AB68:AE68"/>
    <mergeCell ref="AF68:AI68"/>
    <mergeCell ref="X67:AA67"/>
    <mergeCell ref="AB67:AE67"/>
    <mergeCell ref="AF67:AI67"/>
    <mergeCell ref="AJ67:AM67"/>
    <mergeCell ref="AN67:AQ67"/>
    <mergeCell ref="AR67:AU67"/>
    <mergeCell ref="BH68:BK68"/>
    <mergeCell ref="AJ68:AM68"/>
    <mergeCell ref="AN68:AQ68"/>
    <mergeCell ref="AR68:AU68"/>
    <mergeCell ref="AV68:AY68"/>
    <mergeCell ref="AZ68:BC68"/>
    <mergeCell ref="BD68:BG68"/>
    <mergeCell ref="D69:D70"/>
    <mergeCell ref="F67:O67"/>
    <mergeCell ref="P67:S67"/>
    <mergeCell ref="T67:W67"/>
    <mergeCell ref="BH69:BK69"/>
    <mergeCell ref="F70:O70"/>
    <mergeCell ref="P70:S70"/>
    <mergeCell ref="T70:W70"/>
    <mergeCell ref="X70:AA70"/>
    <mergeCell ref="AB70:AE70"/>
    <mergeCell ref="BD70:BG70"/>
    <mergeCell ref="BH70:BK70"/>
    <mergeCell ref="AR70:AU70"/>
    <mergeCell ref="AV70:AY70"/>
    <mergeCell ref="AZ70:BC70"/>
    <mergeCell ref="F69:O69"/>
    <mergeCell ref="P69:S69"/>
    <mergeCell ref="T69:W69"/>
    <mergeCell ref="X69:AA69"/>
    <mergeCell ref="AB69:AE69"/>
    <mergeCell ref="AF69:AI69"/>
    <mergeCell ref="AJ69:AM69"/>
    <mergeCell ref="AN69:AQ69"/>
    <mergeCell ref="AF70:AI70"/>
    <mergeCell ref="BH71:BK71"/>
    <mergeCell ref="C73:H73"/>
    <mergeCell ref="I73:BK73"/>
    <mergeCell ref="F71:O71"/>
    <mergeCell ref="P71:S71"/>
    <mergeCell ref="T71:W71"/>
    <mergeCell ref="X71:AA71"/>
    <mergeCell ref="AB71:AE71"/>
    <mergeCell ref="AF71:AI71"/>
    <mergeCell ref="AJ71:AM71"/>
    <mergeCell ref="AN71:AQ71"/>
    <mergeCell ref="E77:F78"/>
    <mergeCell ref="E80:F81"/>
    <mergeCell ref="E83:F84"/>
    <mergeCell ref="E86:F87"/>
    <mergeCell ref="AR71:AU71"/>
    <mergeCell ref="AV71:AY71"/>
    <mergeCell ref="AZ71:BC71"/>
    <mergeCell ref="BD71:BG71"/>
    <mergeCell ref="AR69:AU69"/>
    <mergeCell ref="AV69:AY69"/>
    <mergeCell ref="AZ69:BC69"/>
    <mergeCell ref="BD69:BG69"/>
    <mergeCell ref="AN70:AQ70"/>
    <mergeCell ref="AJ70:AM70"/>
    <mergeCell ref="AV67:AY67"/>
    <mergeCell ref="AZ67:BC67"/>
    <mergeCell ref="BD67:BG67"/>
    <mergeCell ref="M65:N66"/>
    <mergeCell ref="O65:O66"/>
    <mergeCell ref="G61:H62"/>
    <mergeCell ref="G63:H64"/>
    <mergeCell ref="G65:H66"/>
    <mergeCell ref="D67:D68"/>
    <mergeCell ref="D65:F66"/>
    <mergeCell ref="I65:I66"/>
    <mergeCell ref="J65:J66"/>
    <mergeCell ref="K65:K66"/>
    <mergeCell ref="L65:L66"/>
    <mergeCell ref="D63:F64"/>
    <mergeCell ref="I63:I64"/>
    <mergeCell ref="J63:J64"/>
    <mergeCell ref="K63:K64"/>
    <mergeCell ref="L63:L64"/>
    <mergeCell ref="M63:N64"/>
    <mergeCell ref="O63:O64"/>
    <mergeCell ref="D61:F62"/>
    <mergeCell ref="I61:I62"/>
  </mergeCells>
  <conditionalFormatting sqref="M37">
    <cfRule type="containsText" dxfId="212" priority="185" operator="containsText" text="EN CURSO">
      <formula>NOT(ISERROR(SEARCH("EN CURSO",M37)))</formula>
    </cfRule>
    <cfRule type="containsText" dxfId="211" priority="184" operator="containsText" text="NO INICIADO">
      <formula>NOT(ISERROR(SEARCH("NO INICIADO",M37)))</formula>
    </cfRule>
    <cfRule type="containsText" dxfId="210" priority="183" operator="containsText" text="SIN ">
      <formula>NOT(ISERROR(SEARCH("SIN ",M37)))</formula>
    </cfRule>
    <cfRule type="containsText" dxfId="209" priority="186" operator="containsText" text="TERMINADO">
      <formula>NOT(ISERROR(SEARCH("TERMINADO",M37)))</formula>
    </cfRule>
  </conditionalFormatting>
  <conditionalFormatting sqref="M39">
    <cfRule type="containsText" dxfId="208" priority="187" operator="containsText" text="SIN ">
      <formula>NOT(ISERROR(SEARCH("SIN ",M39)))</formula>
    </cfRule>
    <cfRule type="containsText" dxfId="207" priority="188" operator="containsText" text="NO INICIADO">
      <formula>NOT(ISERROR(SEARCH("NO INICIADO",M39)))</formula>
    </cfRule>
    <cfRule type="containsText" dxfId="206" priority="189" operator="containsText" text="EN CURSO">
      <formula>NOT(ISERROR(SEARCH("EN CURSO",M39)))</formula>
    </cfRule>
    <cfRule type="containsText" dxfId="205" priority="190" operator="containsText" text="TERMINADO">
      <formula>NOT(ISERROR(SEARCH("TERMINADO",M39)))</formula>
    </cfRule>
  </conditionalFormatting>
  <conditionalFormatting sqref="M41">
    <cfRule type="containsText" dxfId="204" priority="199" operator="containsText" text="SIN ">
      <formula>NOT(ISERROR(SEARCH("SIN ",M41)))</formula>
    </cfRule>
    <cfRule type="containsText" dxfId="203" priority="200" operator="containsText" text="NO INICIADO">
      <formula>NOT(ISERROR(SEARCH("NO INICIADO",M41)))</formula>
    </cfRule>
    <cfRule type="containsText" dxfId="202" priority="201" operator="containsText" text="EN CURSO">
      <formula>NOT(ISERROR(SEARCH("EN CURSO",M41)))</formula>
    </cfRule>
    <cfRule type="containsText" dxfId="201" priority="202" operator="containsText" text="TERMINADO">
      <formula>NOT(ISERROR(SEARCH("TERMINADO",M41)))</formula>
    </cfRule>
  </conditionalFormatting>
  <conditionalFormatting sqref="M45">
    <cfRule type="containsText" dxfId="200" priority="396" operator="containsText" text="NO INICIADO">
      <formula>NOT(ISERROR(SEARCH("NO INICIADO",M45)))</formula>
    </cfRule>
    <cfRule type="containsText" dxfId="199" priority="398" operator="containsText" text="TERMINADO">
      <formula>NOT(ISERROR(SEARCH("TERMINADO",M45)))</formula>
    </cfRule>
    <cfRule type="containsText" dxfId="198" priority="397" operator="containsText" text="EN CURSO">
      <formula>NOT(ISERROR(SEARCH("EN CURSO",M45)))</formula>
    </cfRule>
    <cfRule type="containsText" dxfId="197" priority="395" operator="containsText" text="SIN ">
      <formula>NOT(ISERROR(SEARCH("SIN ",M45)))</formula>
    </cfRule>
  </conditionalFormatting>
  <conditionalFormatting sqref="M47">
    <cfRule type="containsText" dxfId="196" priority="329" operator="containsText" text="TERMINADO">
      <formula>NOT(ISERROR(SEARCH("TERMINADO",M47)))</formula>
    </cfRule>
    <cfRule type="containsText" dxfId="195" priority="326" operator="containsText" text="SIN ">
      <formula>NOT(ISERROR(SEARCH("SIN ",M47)))</formula>
    </cfRule>
    <cfRule type="containsText" dxfId="194" priority="327" operator="containsText" text="NO INICIADO">
      <formula>NOT(ISERROR(SEARCH("NO INICIADO",M47)))</formula>
    </cfRule>
    <cfRule type="containsText" dxfId="193" priority="328" operator="containsText" text="EN CURSO">
      <formula>NOT(ISERROR(SEARCH("EN CURSO",M47)))</formula>
    </cfRule>
  </conditionalFormatting>
  <conditionalFormatting sqref="M49">
    <cfRule type="containsText" dxfId="192" priority="335" operator="containsText" text="TERMINADO">
      <formula>NOT(ISERROR(SEARCH("TERMINADO",M49)))</formula>
    </cfRule>
    <cfRule type="containsText" dxfId="191" priority="334" operator="containsText" text="EN CURSO">
      <formula>NOT(ISERROR(SEARCH("EN CURSO",M49)))</formula>
    </cfRule>
    <cfRule type="containsText" dxfId="190" priority="333" operator="containsText" text="NO INICIADO">
      <formula>NOT(ISERROR(SEARCH("NO INICIADO",M49)))</formula>
    </cfRule>
    <cfRule type="containsText" dxfId="189" priority="332" operator="containsText" text="SIN ">
      <formula>NOT(ISERROR(SEARCH("SIN ",M49)))</formula>
    </cfRule>
  </conditionalFormatting>
  <conditionalFormatting sqref="M51">
    <cfRule type="containsText" dxfId="188" priority="419" operator="containsText" text="TERMINADO">
      <formula>NOT(ISERROR(SEARCH("TERMINADO",M51)))</formula>
    </cfRule>
    <cfRule type="containsText" dxfId="187" priority="418" operator="containsText" text="EN CURSO">
      <formula>NOT(ISERROR(SEARCH("EN CURSO",M51)))</formula>
    </cfRule>
    <cfRule type="containsText" dxfId="186" priority="417" operator="containsText" text="NO INICIADO">
      <formula>NOT(ISERROR(SEARCH("NO INICIADO",M51)))</formula>
    </cfRule>
    <cfRule type="containsText" dxfId="185" priority="416" operator="containsText" text="SIN ">
      <formula>NOT(ISERROR(SEARCH("SIN ",M51)))</formula>
    </cfRule>
  </conditionalFormatting>
  <conditionalFormatting sqref="M55">
    <cfRule type="containsText" dxfId="184" priority="169" operator="containsText" text="EN CURSO">
      <formula>NOT(ISERROR(SEARCH("EN CURSO",M55)))</formula>
    </cfRule>
    <cfRule type="containsText" dxfId="183" priority="170" operator="containsText" text="TERMINADO">
      <formula>NOT(ISERROR(SEARCH("TERMINADO",M55)))</formula>
    </cfRule>
    <cfRule type="containsText" dxfId="182" priority="168" operator="containsText" text="NO INICIADO">
      <formula>NOT(ISERROR(SEARCH("NO INICIADO",M55)))</formula>
    </cfRule>
    <cfRule type="containsText" dxfId="181" priority="167" operator="containsText" text="SIN ">
      <formula>NOT(ISERROR(SEARCH("SIN ",M55)))</formula>
    </cfRule>
  </conditionalFormatting>
  <conditionalFormatting sqref="M57">
    <cfRule type="containsText" dxfId="180" priority="106" operator="containsText" text="SIN ">
      <formula>NOT(ISERROR(SEARCH("SIN ",M57)))</formula>
    </cfRule>
    <cfRule type="containsText" dxfId="179" priority="109" operator="containsText" text="TERMINADO">
      <formula>NOT(ISERROR(SEARCH("TERMINADO",M57)))</formula>
    </cfRule>
    <cfRule type="containsText" dxfId="178" priority="108" operator="containsText" text="EN CURSO">
      <formula>NOT(ISERROR(SEARCH("EN CURSO",M57)))</formula>
    </cfRule>
    <cfRule type="containsText" dxfId="177" priority="107" operator="containsText" text="NO INICIADO">
      <formula>NOT(ISERROR(SEARCH("NO INICIADO",M57)))</formula>
    </cfRule>
  </conditionalFormatting>
  <conditionalFormatting sqref="M59">
    <cfRule type="containsText" dxfId="176" priority="128" operator="containsText" text="NO INICIADO">
      <formula>NOT(ISERROR(SEARCH("NO INICIADO",M59)))</formula>
    </cfRule>
    <cfRule type="containsText" dxfId="175" priority="129" operator="containsText" text="EN CURSO">
      <formula>NOT(ISERROR(SEARCH("EN CURSO",M59)))</formula>
    </cfRule>
    <cfRule type="containsText" dxfId="174" priority="130" operator="containsText" text="TERMINADO">
      <formula>NOT(ISERROR(SEARCH("TERMINADO",M59)))</formula>
    </cfRule>
    <cfRule type="containsText" dxfId="173" priority="127" operator="containsText" text="SIN ">
      <formula>NOT(ISERROR(SEARCH("SIN ",M59)))</formula>
    </cfRule>
  </conditionalFormatting>
  <conditionalFormatting sqref="M63 M65">
    <cfRule type="containsText" dxfId="172" priority="68" operator="containsText" text="TERMINADO">
      <formula>NOT(ISERROR(SEARCH("TERMINADO",M63)))</formula>
    </cfRule>
    <cfRule type="containsText" dxfId="171" priority="67" operator="containsText" text="EN CURSO">
      <formula>NOT(ISERROR(SEARCH("EN CURSO",M63)))</formula>
    </cfRule>
    <cfRule type="containsText" dxfId="170" priority="65" operator="containsText" text="SIN ">
      <formula>NOT(ISERROR(SEARCH("SIN ",M63)))</formula>
    </cfRule>
    <cfRule type="containsText" dxfId="169" priority="66" operator="containsText" text="NO INICIADO">
      <formula>NOT(ISERROR(SEARCH("NO INICIADO",M63)))</formula>
    </cfRule>
  </conditionalFormatting>
  <conditionalFormatting sqref="O37">
    <cfRule type="colorScale" priority="192">
      <colorScale>
        <cfvo type="min"/>
        <cfvo type="percent" val="50"/>
        <cfvo type="max"/>
        <color rgb="FFFF0000"/>
        <color rgb="FFFFFF00"/>
        <color rgb="FF92D050"/>
      </colorScale>
    </cfRule>
  </conditionalFormatting>
  <conditionalFormatting sqref="O39">
    <cfRule type="colorScale" priority="191">
      <colorScale>
        <cfvo type="min"/>
        <cfvo type="percent" val="50"/>
        <cfvo type="max"/>
        <color rgb="FFFF0000"/>
        <color rgb="FFFFFF00"/>
        <color rgb="FF92D050"/>
      </colorScale>
    </cfRule>
  </conditionalFormatting>
  <conditionalFormatting sqref="O39:O40 O37">
    <cfRule type="colorScale" priority="193">
      <colorScale>
        <cfvo type="min"/>
        <cfvo type="percentile" val="50"/>
        <cfvo type="max"/>
        <color rgb="FFF8696B"/>
        <color rgb="FFFFEB84"/>
        <color rgb="FF63BE7B"/>
      </colorScale>
    </cfRule>
  </conditionalFormatting>
  <conditionalFormatting sqref="O41">
    <cfRule type="colorScale" priority="207">
      <colorScale>
        <cfvo type="min"/>
        <cfvo type="percent" val="50"/>
        <cfvo type="max"/>
        <color rgb="FFFF0000"/>
        <color rgb="FFFFFF00"/>
        <color rgb="FF92D050"/>
      </colorScale>
    </cfRule>
  </conditionalFormatting>
  <conditionalFormatting sqref="O41:O42">
    <cfRule type="colorScale" priority="1230">
      <colorScale>
        <cfvo type="min"/>
        <cfvo type="percentile" val="50"/>
        <cfvo type="max"/>
        <color rgb="FFF8696B"/>
        <color rgb="FFFFEB84"/>
        <color rgb="FF63BE7B"/>
      </colorScale>
    </cfRule>
  </conditionalFormatting>
  <conditionalFormatting sqref="O45">
    <cfRule type="colorScale" priority="400">
      <colorScale>
        <cfvo type="min"/>
        <cfvo type="percent" val="50"/>
        <cfvo type="max"/>
        <color rgb="FFFF0000"/>
        <color rgb="FFFFFF00"/>
        <color rgb="FF92D050"/>
      </colorScale>
    </cfRule>
  </conditionalFormatting>
  <conditionalFormatting sqref="O45:O46">
    <cfRule type="colorScale" priority="1104">
      <colorScale>
        <cfvo type="min"/>
        <cfvo type="percentile" val="50"/>
        <cfvo type="max"/>
        <color rgb="FFF8696B"/>
        <color rgb="FFFFEB84"/>
        <color rgb="FF63BE7B"/>
      </colorScale>
    </cfRule>
  </conditionalFormatting>
  <conditionalFormatting sqref="O47:O50">
    <cfRule type="colorScale" priority="331">
      <colorScale>
        <cfvo type="min"/>
        <cfvo type="percentile" val="50"/>
        <cfvo type="max"/>
        <color rgb="FFF8696B"/>
        <color rgb="FFFFEB84"/>
        <color rgb="FF63BE7B"/>
      </colorScale>
    </cfRule>
  </conditionalFormatting>
  <conditionalFormatting sqref="O49 O47">
    <cfRule type="colorScale" priority="330">
      <colorScale>
        <cfvo type="min"/>
        <cfvo type="percent" val="50"/>
        <cfvo type="max"/>
        <color rgb="FFFF0000"/>
        <color rgb="FFFFFF00"/>
        <color rgb="FF92D050"/>
      </colorScale>
    </cfRule>
  </conditionalFormatting>
  <conditionalFormatting sqref="O51">
    <cfRule type="colorScale" priority="420">
      <colorScale>
        <cfvo type="min"/>
        <cfvo type="percent" val="50"/>
        <cfvo type="max"/>
        <color rgb="FFFF0000"/>
        <color rgb="FFFFFF00"/>
        <color rgb="FF92D050"/>
      </colorScale>
    </cfRule>
  </conditionalFormatting>
  <conditionalFormatting sqref="O51:O52">
    <cfRule type="colorScale" priority="421">
      <colorScale>
        <cfvo type="min"/>
        <cfvo type="percentile" val="50"/>
        <cfvo type="max"/>
        <color rgb="FFF8696B"/>
        <color rgb="FFFFEB84"/>
        <color rgb="FF63BE7B"/>
      </colorScale>
    </cfRule>
  </conditionalFormatting>
  <conditionalFormatting sqref="O55 O57 O59">
    <cfRule type="colorScale" priority="1045">
      <colorScale>
        <cfvo type="min"/>
        <cfvo type="percent" val="50"/>
        <cfvo type="max"/>
        <color rgb="FFFF0000"/>
        <color rgb="FFFFFF00"/>
        <color rgb="FF92D050"/>
      </colorScale>
    </cfRule>
  </conditionalFormatting>
  <conditionalFormatting sqref="O55:O60">
    <cfRule type="colorScale" priority="1046">
      <colorScale>
        <cfvo type="min"/>
        <cfvo type="percentile" val="50"/>
        <cfvo type="max"/>
        <color rgb="FFF8696B"/>
        <color rgb="FFFFEB84"/>
        <color rgb="FF63BE7B"/>
      </colorScale>
    </cfRule>
  </conditionalFormatting>
  <conditionalFormatting sqref="O63:O66">
    <cfRule type="colorScale" priority="70">
      <colorScale>
        <cfvo type="min"/>
        <cfvo type="percentile" val="50"/>
        <cfvo type="max"/>
        <color rgb="FFF8696B"/>
        <color rgb="FFFFEB84"/>
        <color rgb="FF63BE7B"/>
      </colorScale>
    </cfRule>
  </conditionalFormatting>
  <conditionalFormatting sqref="O65 O63">
    <cfRule type="colorScale" priority="69">
      <colorScale>
        <cfvo type="min"/>
        <cfvo type="percent" val="50"/>
        <cfvo type="max"/>
        <color rgb="FFFF0000"/>
        <color rgb="FFFFFF00"/>
        <color rgb="FF92D050"/>
      </colorScale>
    </cfRule>
  </conditionalFormatting>
  <conditionalFormatting sqref="P37:BK42">
    <cfRule type="containsText" dxfId="168" priority="415" operator="containsText" text="P">
      <formula>NOT(ISERROR(SEARCH("P",P37)))</formula>
    </cfRule>
    <cfRule type="containsText" dxfId="167" priority="414" operator="containsText" text="R">
      <formula>NOT(ISERROR(SEARCH("R",P37)))</formula>
    </cfRule>
    <cfRule type="containsText" dxfId="166" priority="413" operator="containsText" text="C">
      <formula>NOT(ISERROR(SEARCH("C",P37)))</formula>
    </cfRule>
  </conditionalFormatting>
  <conditionalFormatting sqref="P45:BK46">
    <cfRule type="containsText" dxfId="165" priority="382" operator="containsText" text="R">
      <formula>NOT(ISERROR(SEARCH("R",P45)))</formula>
    </cfRule>
    <cfRule type="containsText" dxfId="164" priority="383" operator="containsText" text="P">
      <formula>NOT(ISERROR(SEARCH("P",P45)))</formula>
    </cfRule>
    <cfRule type="containsText" dxfId="163" priority="381" operator="containsText" text="C">
      <formula>NOT(ISERROR(SEARCH("C",P45)))</formula>
    </cfRule>
  </conditionalFormatting>
  <conditionalFormatting sqref="P46:BK46">
    <cfRule type="containsText" dxfId="162" priority="380" operator="containsText" text="E">
      <formula>NOT(ISERROR(SEARCH("E",P46)))</formula>
    </cfRule>
  </conditionalFormatting>
  <conditionalFormatting sqref="P47:BK48">
    <cfRule type="containsText" dxfId="161" priority="312" operator="containsText" text="C">
      <formula>NOT(ISERROR(SEARCH("C",P47)))</formula>
    </cfRule>
    <cfRule type="containsText" dxfId="160" priority="313" operator="containsText" text="R">
      <formula>NOT(ISERROR(SEARCH("R",P47)))</formula>
    </cfRule>
    <cfRule type="containsText" dxfId="159" priority="314" operator="containsText" text="P">
      <formula>NOT(ISERROR(SEARCH("P",P47)))</formula>
    </cfRule>
  </conditionalFormatting>
  <conditionalFormatting sqref="P48:BK48">
    <cfRule type="containsText" dxfId="158" priority="311" operator="containsText" text="E">
      <formula>NOT(ISERROR(SEARCH("E",P48)))</formula>
    </cfRule>
  </conditionalFormatting>
  <conditionalFormatting sqref="P49:BK50">
    <cfRule type="containsText" dxfId="157" priority="255" operator="containsText" text="C">
      <formula>NOT(ISERROR(SEARCH("C",P49)))</formula>
    </cfRule>
    <cfRule type="containsText" dxfId="156" priority="256" operator="containsText" text="R">
      <formula>NOT(ISERROR(SEARCH("R",P49)))</formula>
    </cfRule>
    <cfRule type="containsText" dxfId="155" priority="257" operator="containsText" text="P">
      <formula>NOT(ISERROR(SEARCH("P",P49)))</formula>
    </cfRule>
  </conditionalFormatting>
  <conditionalFormatting sqref="P50:BK50">
    <cfRule type="containsText" dxfId="154" priority="254" operator="containsText" text="E">
      <formula>NOT(ISERROR(SEARCH("E",P50)))</formula>
    </cfRule>
  </conditionalFormatting>
  <conditionalFormatting sqref="P51:BK52">
    <cfRule type="containsText" dxfId="153" priority="242" operator="containsText" text="P">
      <formula>NOT(ISERROR(SEARCH("P",P51)))</formula>
    </cfRule>
    <cfRule type="containsText" dxfId="152" priority="241" operator="containsText" text="R">
      <formula>NOT(ISERROR(SEARCH("R",P51)))</formula>
    </cfRule>
    <cfRule type="containsText" dxfId="151" priority="240" operator="containsText" text="C">
      <formula>NOT(ISERROR(SEARCH("C",P51)))</formula>
    </cfRule>
  </conditionalFormatting>
  <conditionalFormatting sqref="P52:BK52">
    <cfRule type="containsText" dxfId="150" priority="239" operator="containsText" text="E">
      <formula>NOT(ISERROR(SEARCH("E",P52)))</formula>
    </cfRule>
  </conditionalFormatting>
  <conditionalFormatting sqref="P55:BK55">
    <cfRule type="containsText" dxfId="149" priority="8" operator="containsText" text="R">
      <formula>NOT(ISERROR(SEARCH("R",P55)))</formula>
    </cfRule>
    <cfRule type="containsText" dxfId="148" priority="9" operator="containsText" text="P">
      <formula>NOT(ISERROR(SEARCH("P",P55)))</formula>
    </cfRule>
    <cfRule type="containsText" dxfId="147" priority="7" operator="containsText" text="C">
      <formula>NOT(ISERROR(SEARCH("C",P55)))</formula>
    </cfRule>
  </conditionalFormatting>
  <conditionalFormatting sqref="P56:BK56">
    <cfRule type="containsText" dxfId="146" priority="151" operator="containsText" text="P">
      <formula>NOT(ISERROR(SEARCH("P",P56)))</formula>
    </cfRule>
    <cfRule type="containsText" dxfId="145" priority="150" operator="containsText" text="R">
      <formula>NOT(ISERROR(SEARCH("R",P56)))</formula>
    </cfRule>
    <cfRule type="containsText" dxfId="144" priority="149" operator="containsText" text="C">
      <formula>NOT(ISERROR(SEARCH("C",P56)))</formula>
    </cfRule>
    <cfRule type="containsText" dxfId="143" priority="148" operator="containsText" text="E">
      <formula>NOT(ISERROR(SEARCH("E",P56)))</formula>
    </cfRule>
  </conditionalFormatting>
  <conditionalFormatting sqref="P57:BK57">
    <cfRule type="containsText" dxfId="142" priority="4" operator="containsText" text="C">
      <formula>NOT(ISERROR(SEARCH("C",P57)))</formula>
    </cfRule>
    <cfRule type="containsText" dxfId="141" priority="5" operator="containsText" text="R">
      <formula>NOT(ISERROR(SEARCH("R",P57)))</formula>
    </cfRule>
    <cfRule type="containsText" dxfId="140" priority="6" operator="containsText" text="P">
      <formula>NOT(ISERROR(SEARCH("P",P57)))</formula>
    </cfRule>
  </conditionalFormatting>
  <conditionalFormatting sqref="P58:BK58">
    <cfRule type="containsText" dxfId="139" priority="94" operator="containsText" text="P">
      <formula>NOT(ISERROR(SEARCH("P",P58)))</formula>
    </cfRule>
    <cfRule type="containsText" dxfId="138" priority="91" operator="containsText" text="E">
      <formula>NOT(ISERROR(SEARCH("E",P58)))</formula>
    </cfRule>
    <cfRule type="containsText" dxfId="137" priority="92" operator="containsText" text="C">
      <formula>NOT(ISERROR(SEARCH("C",P58)))</formula>
    </cfRule>
    <cfRule type="containsText" dxfId="136" priority="93" operator="containsText" text="R">
      <formula>NOT(ISERROR(SEARCH("R",P58)))</formula>
    </cfRule>
  </conditionalFormatting>
  <conditionalFormatting sqref="P59:BK59">
    <cfRule type="containsText" dxfId="135" priority="2" operator="containsText" text="R">
      <formula>NOT(ISERROR(SEARCH("R",P59)))</formula>
    </cfRule>
    <cfRule type="containsText" dxfId="134" priority="1" operator="containsText" text="C">
      <formula>NOT(ISERROR(SEARCH("C",P59)))</formula>
    </cfRule>
    <cfRule type="containsText" dxfId="133" priority="3" operator="containsText" text="P">
      <formula>NOT(ISERROR(SEARCH("P",P59)))</formula>
    </cfRule>
  </conditionalFormatting>
  <conditionalFormatting sqref="P60:BK60">
    <cfRule type="containsText" dxfId="132" priority="113" operator="containsText" text="C">
      <formula>NOT(ISERROR(SEARCH("C",P60)))</formula>
    </cfRule>
    <cfRule type="containsText" dxfId="131" priority="114" operator="containsText" text="R">
      <formula>NOT(ISERROR(SEARCH("R",P60)))</formula>
    </cfRule>
    <cfRule type="containsText" dxfId="130" priority="112" operator="containsText" text="E">
      <formula>NOT(ISERROR(SEARCH("E",P60)))</formula>
    </cfRule>
    <cfRule type="containsText" dxfId="129" priority="115" operator="containsText" text="P">
      <formula>NOT(ISERROR(SEARCH("P",P60)))</formula>
    </cfRule>
  </conditionalFormatting>
  <conditionalFormatting sqref="P63:BK66">
    <cfRule type="containsText" dxfId="128" priority="53" operator="containsText" text="P">
      <formula>NOT(ISERROR(SEARCH("P",P63)))</formula>
    </cfRule>
    <cfRule type="containsText" dxfId="127" priority="51" operator="containsText" text="C">
      <formula>NOT(ISERROR(SEARCH("C",P63)))</formula>
    </cfRule>
    <cfRule type="containsText" dxfId="126" priority="52" operator="containsText" text="R">
      <formula>NOT(ISERROR(SEARCH("R",P63)))</formula>
    </cfRule>
  </conditionalFormatting>
  <conditionalFormatting sqref="P64:BK64 P66:BK66">
    <cfRule type="containsText" dxfId="125" priority="50" operator="containsText" text="E">
      <formula>NOT(ISERROR(SEARCH("E",P64)))</formula>
    </cfRule>
  </conditionalFormatting>
  <conditionalFormatting sqref="CK29:CM29">
    <cfRule type="cellIs" dxfId="124" priority="1036" operator="between">
      <formula>0.8</formula>
      <formula>1</formula>
    </cfRule>
    <cfRule type="cellIs" dxfId="123" priority="1037" operator="between">
      <formula>0.51</formula>
      <formula>0.75</formula>
    </cfRule>
    <cfRule type="cellIs" dxfId="122" priority="1038" operator="between">
      <formula>0.86</formula>
      <formula>1</formula>
    </cfRule>
    <cfRule type="cellIs" dxfId="121" priority="1039" operator="between">
      <formula>0.76</formula>
      <formula>0.8</formula>
    </cfRule>
    <cfRule type="cellIs" dxfId="120" priority="1040" operator="between">
      <formula>0.51</formula>
      <formula>0.75</formula>
    </cfRule>
    <cfRule type="cellIs" dxfId="119" priority="1042" operator="between">
      <formula>0</formula>
      <formula>0.4</formula>
    </cfRule>
    <cfRule type="cellIs" dxfId="118" priority="1043" stopIfTrue="1" operator="lessThan">
      <formula>#REF!</formula>
    </cfRule>
    <cfRule type="cellIs" dxfId="117" priority="1044" stopIfTrue="1" operator="greaterThanOrEqual">
      <formula>#REF!</formula>
    </cfRule>
    <cfRule type="cellIs" dxfId="116" priority="1041" operator="between">
      <formula>0.41</formula>
      <formula>0.5</formula>
    </cfRule>
  </conditionalFormatting>
  <printOptions horizontalCentered="1"/>
  <pageMargins left="0.39370078740157483" right="0.43307086614173229" top="0.43307086614173229" bottom="0.70866141732283472" header="0.39370078740157483" footer="0.55118110236220474"/>
  <pageSetup scale="23" fitToHeight="0" orientation="landscape" r:id="rId1"/>
  <headerFooter scaleWithDoc="0" alignWithMargins="0">
    <oddFooter xml:space="preserve">&amp;L&amp;"Arial,Negrita"&amp;9
&amp;R&amp;"Arial,Negrita"&amp;9
</oddFooter>
  </headerFooter>
  <rowBreaks count="2" manualBreakCount="2">
    <brk id="42" min="1" max="63" man="1"/>
    <brk id="52" min="1" max="6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0425C-8E64-4BA7-8A08-709424D2D084}">
  <sheetPr codeName="Hoja28">
    <tabColor theme="9" tint="0.39997558519241921"/>
  </sheetPr>
  <dimension ref="B1:AK31"/>
  <sheetViews>
    <sheetView view="pageBreakPreview" zoomScale="110" zoomScaleNormal="100" zoomScaleSheetLayoutView="110" workbookViewId="0">
      <selection activeCell="E3" sqref="E3:M6"/>
    </sheetView>
  </sheetViews>
  <sheetFormatPr baseColWidth="10" defaultColWidth="11.42578125" defaultRowHeight="14.25"/>
  <cols>
    <col min="1" max="1" width="1" style="75" customWidth="1"/>
    <col min="2" max="2" width="1.42578125" style="75" customWidth="1"/>
    <col min="3" max="3" width="23.28515625" style="75" customWidth="1"/>
    <col min="4" max="9" width="12.28515625" style="75" customWidth="1"/>
    <col min="10" max="10" width="10" style="75" customWidth="1"/>
    <col min="11" max="11" width="11.28515625" style="75" customWidth="1"/>
    <col min="12" max="12" width="15.140625" style="75" customWidth="1"/>
    <col min="13" max="13" width="13.7109375" style="75" customWidth="1"/>
    <col min="14" max="14" width="12.85546875"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0.25" customHeight="1">
      <c r="B3" s="76"/>
      <c r="C3" s="944" t="s">
        <v>1844</v>
      </c>
      <c r="D3" s="946"/>
      <c r="E3" s="1722" t="s">
        <v>1741</v>
      </c>
      <c r="F3" s="1723"/>
      <c r="G3" s="1723"/>
      <c r="H3" s="1723"/>
      <c r="I3" s="1723"/>
      <c r="J3" s="1723"/>
      <c r="K3" s="1723"/>
      <c r="L3" s="1723"/>
      <c r="M3" s="1724"/>
      <c r="N3" s="926"/>
      <c r="O3" s="927"/>
      <c r="P3" s="928"/>
      <c r="Q3" s="76"/>
    </row>
    <row r="4" spans="2:37" ht="23.25" customHeight="1">
      <c r="B4" s="76"/>
      <c r="C4" s="947"/>
      <c r="D4" s="949"/>
      <c r="E4" s="1725"/>
      <c r="F4" s="1726"/>
      <c r="G4" s="1726"/>
      <c r="H4" s="1726"/>
      <c r="I4" s="1726"/>
      <c r="J4" s="1726"/>
      <c r="K4" s="1726"/>
      <c r="L4" s="1726"/>
      <c r="M4" s="1727"/>
      <c r="N4" s="929"/>
      <c r="O4" s="930"/>
      <c r="P4" s="931"/>
      <c r="Q4" s="76"/>
    </row>
    <row r="5" spans="2:37" ht="10.5" customHeight="1">
      <c r="B5" s="76"/>
      <c r="C5" s="947"/>
      <c r="D5" s="949"/>
      <c r="E5" s="1725"/>
      <c r="F5" s="1726"/>
      <c r="G5" s="1726"/>
      <c r="H5" s="1726"/>
      <c r="I5" s="1726"/>
      <c r="J5" s="1726"/>
      <c r="K5" s="1726"/>
      <c r="L5" s="1726"/>
      <c r="M5" s="1727"/>
      <c r="N5" s="929"/>
      <c r="O5" s="930"/>
      <c r="P5" s="931"/>
      <c r="Q5" s="76"/>
    </row>
    <row r="6" spans="2:37" ht="21.75" customHeight="1" thickBot="1">
      <c r="B6" s="76"/>
      <c r="C6" s="950"/>
      <c r="D6" s="952"/>
      <c r="E6" s="1728"/>
      <c r="F6" s="1729"/>
      <c r="G6" s="1729"/>
      <c r="H6" s="1729"/>
      <c r="I6" s="1729"/>
      <c r="J6" s="1729"/>
      <c r="K6" s="1729"/>
      <c r="L6" s="1729"/>
      <c r="M6" s="173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84"/>
      <c r="E8" s="84"/>
      <c r="F8" s="84"/>
      <c r="G8" s="84"/>
      <c r="H8" s="8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thickBot="1">
      <c r="C9" s="1719" t="s">
        <v>92</v>
      </c>
      <c r="D9" s="1720"/>
      <c r="E9" s="1720"/>
      <c r="F9" s="1720"/>
      <c r="G9" s="1720"/>
      <c r="H9" s="1720"/>
      <c r="I9" s="1720"/>
      <c r="J9" s="1720"/>
      <c r="K9" s="1720"/>
      <c r="L9" s="1720"/>
      <c r="M9" s="1720"/>
      <c r="N9" s="1720"/>
      <c r="O9" s="1720"/>
      <c r="P9" s="172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84"/>
      <c r="E10" s="84"/>
      <c r="F10" s="84"/>
      <c r="G10" s="84"/>
      <c r="H10" s="84"/>
      <c r="I10" s="85"/>
      <c r="J10" s="86"/>
      <c r="K10" s="85"/>
      <c r="L10" s="85"/>
      <c r="M10" s="85"/>
      <c r="N10" s="85"/>
      <c r="O10" s="85"/>
      <c r="P10" s="85"/>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7" t="s">
        <v>33</v>
      </c>
      <c r="E11" s="257" t="s">
        <v>34</v>
      </c>
      <c r="F11" s="257" t="s">
        <v>35</v>
      </c>
      <c r="G11" s="257" t="s">
        <v>36</v>
      </c>
      <c r="H11" s="257"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14.25" customHeight="1">
      <c r="C12" s="152" t="s">
        <v>94</v>
      </c>
      <c r="D12" s="153">
        <f>'PGR Gestión Cero Tolerancia A-P'!AE71</f>
        <v>0</v>
      </c>
      <c r="E12" s="153">
        <f>'PGR Gestión Cero Tolerancia A-P'!AF71</f>
        <v>1</v>
      </c>
      <c r="F12" s="153">
        <f>'PGR Gestión Cero Tolerancia A-P'!AG71</f>
        <v>0</v>
      </c>
      <c r="G12" s="153">
        <f>'PGR Gestión Cero Tolerancia A-P'!AH71</f>
        <v>0</v>
      </c>
      <c r="H12" s="153">
        <f>'PGR Gestión Cero Tolerancia A-P'!AI71</f>
        <v>0</v>
      </c>
      <c r="I12" s="153">
        <f>'PGR Gestión Cero Tolerancia A-P'!AJ71</f>
        <v>0</v>
      </c>
      <c r="J12" s="153">
        <f>'PGR Gestión Cero Tolerancia A-P'!AN71</f>
        <v>0</v>
      </c>
      <c r="K12" s="153">
        <f>'PGR Gestión Cero Tolerancia A-P'!AR71</f>
        <v>0</v>
      </c>
      <c r="L12" s="153">
        <f>'PGR Gestión Cero Tolerancia A-P'!AV71</f>
        <v>0</v>
      </c>
      <c r="M12" s="153">
        <f>'PGR Gestión Cero Tolerancia A-P'!AZ71</f>
        <v>0</v>
      </c>
      <c r="N12" s="153">
        <f>'PGR Gestión Cero Tolerancia A-P'!BD71</f>
        <v>0</v>
      </c>
      <c r="O12" s="153">
        <f>'PGR Gestión Cero Tolerancia A-P'!BH71</f>
        <v>0</v>
      </c>
      <c r="P12" s="255"/>
      <c r="R12" s="78"/>
      <c r="S12" s="83"/>
      <c r="T12" s="78"/>
      <c r="U12" s="78"/>
      <c r="V12" s="78"/>
      <c r="W12" s="78"/>
      <c r="X12" s="78"/>
      <c r="Y12" s="78"/>
      <c r="Z12" s="78"/>
      <c r="AA12" s="78"/>
      <c r="AB12" s="78"/>
      <c r="AC12" s="78"/>
      <c r="AD12" s="78"/>
      <c r="AE12" s="78"/>
      <c r="AF12" s="78"/>
      <c r="AG12" s="78"/>
      <c r="AH12" s="78"/>
      <c r="AI12" s="78"/>
      <c r="AJ12" s="78"/>
      <c r="AK12" s="78"/>
    </row>
    <row r="13" spans="2:37" s="77" customFormat="1" ht="14.25" customHeight="1">
      <c r="C13" s="152" t="s">
        <v>71</v>
      </c>
      <c r="D13" s="153">
        <v>0.95</v>
      </c>
      <c r="E13" s="153">
        <v>0.95</v>
      </c>
      <c r="F13" s="153">
        <v>0.95</v>
      </c>
      <c r="G13" s="153">
        <v>0.95</v>
      </c>
      <c r="H13" s="153">
        <v>0.95</v>
      </c>
      <c r="I13" s="153">
        <v>0.95</v>
      </c>
      <c r="J13" s="153">
        <v>0.95</v>
      </c>
      <c r="K13" s="153">
        <v>0.95</v>
      </c>
      <c r="L13" s="153">
        <v>0.95</v>
      </c>
      <c r="M13" s="153">
        <v>0.95</v>
      </c>
      <c r="N13" s="153">
        <v>0.95</v>
      </c>
      <c r="O13" s="153">
        <v>0.95</v>
      </c>
      <c r="P13" s="255">
        <v>0.95</v>
      </c>
      <c r="R13" s="78"/>
      <c r="S13" s="90"/>
      <c r="T13" s="78"/>
      <c r="U13" s="91"/>
      <c r="V13" s="78"/>
      <c r="W13" s="78"/>
      <c r="X13" s="78"/>
      <c r="Y13" s="78"/>
      <c r="Z13" s="78"/>
      <c r="AA13" s="78"/>
      <c r="AB13" s="78"/>
      <c r="AC13" s="78"/>
      <c r="AD13" s="78"/>
      <c r="AE13" s="78"/>
      <c r="AF13" s="78"/>
      <c r="AG13" s="78"/>
      <c r="AH13" s="78"/>
      <c r="AI13" s="78"/>
      <c r="AJ13" s="78"/>
      <c r="AK13" s="78"/>
    </row>
    <row r="14" spans="2:37" s="77" customFormat="1" ht="14.25" customHeight="1">
      <c r="C14" s="84"/>
      <c r="D14" s="84"/>
      <c r="E14" s="84"/>
      <c r="F14" s="84"/>
      <c r="G14" s="84"/>
      <c r="H14" s="84"/>
      <c r="I14" s="85"/>
      <c r="J14" s="86"/>
      <c r="K14" s="85"/>
      <c r="L14" s="85"/>
      <c r="M14" s="85"/>
      <c r="N14" s="85"/>
      <c r="O14" s="85"/>
      <c r="P14" s="85"/>
      <c r="R14" s="78"/>
      <c r="S14" s="83"/>
      <c r="T14" s="78"/>
      <c r="U14" s="78" t="s">
        <v>95</v>
      </c>
      <c r="V14" s="78"/>
      <c r="W14" s="78"/>
      <c r="X14" s="78"/>
      <c r="Y14" s="78"/>
      <c r="Z14" s="78"/>
      <c r="AA14" s="78"/>
      <c r="AB14" s="78"/>
      <c r="AC14" s="78"/>
      <c r="AD14" s="78"/>
      <c r="AE14" s="78"/>
      <c r="AF14" s="78"/>
      <c r="AG14" s="78"/>
      <c r="AH14" s="78"/>
      <c r="AI14" s="78"/>
      <c r="AJ14" s="78"/>
      <c r="AK14" s="78"/>
    </row>
    <row r="15" spans="2:37">
      <c r="B15" s="76"/>
      <c r="C15" s="76"/>
      <c r="D15" s="76"/>
      <c r="E15" s="76"/>
      <c r="F15" s="76"/>
      <c r="G15" s="76"/>
      <c r="H15" s="76"/>
      <c r="I15" s="76"/>
      <c r="J15" s="76"/>
      <c r="K15" s="76"/>
      <c r="L15" s="76"/>
      <c r="M15" s="76"/>
      <c r="N15" s="76"/>
      <c r="O15" s="76"/>
      <c r="P15" s="76"/>
      <c r="Q15" s="76"/>
    </row>
    <row r="16" spans="2:37">
      <c r="B16" s="76"/>
      <c r="C16" s="76"/>
      <c r="D16" s="76"/>
      <c r="E16" s="76"/>
      <c r="F16" s="76"/>
      <c r="G16" s="76"/>
      <c r="H16" s="76"/>
      <c r="I16" s="76"/>
      <c r="J16" s="76"/>
      <c r="K16" s="76"/>
      <c r="L16" s="76"/>
      <c r="M16" s="76"/>
      <c r="N16" s="76"/>
      <c r="O16" s="76"/>
      <c r="P16" s="76"/>
      <c r="Q16" s="76"/>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c r="R19" s="92"/>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sheetData>
  <mergeCells count="4">
    <mergeCell ref="N3:P6"/>
    <mergeCell ref="C9:P9"/>
    <mergeCell ref="E3:M6"/>
    <mergeCell ref="C3:D6"/>
  </mergeCells>
  <phoneticPr fontId="81" type="noConversion"/>
  <printOptions horizontalCentered="1"/>
  <pageMargins left="0.31496062992125984" right="0.31496062992125984" top="0.74803149606299213" bottom="0.35433070866141736" header="0.31496062992125984" footer="0.31496062992125984"/>
  <pageSetup scale="5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ADFB9-CA45-4A5C-9BE9-ED5BC7605B3D}">
  <sheetPr codeName="Hoja29">
    <tabColor theme="9" tint="0.39997558519241921"/>
  </sheetPr>
  <dimension ref="B1:AK33"/>
  <sheetViews>
    <sheetView view="pageBreakPreview" topLeftCell="C1" zoomScale="90" zoomScaleNormal="100" zoomScaleSheetLayoutView="90" workbookViewId="0">
      <selection activeCell="C3" sqref="C3:C6"/>
    </sheetView>
  </sheetViews>
  <sheetFormatPr baseColWidth="10" defaultColWidth="11.42578125" defaultRowHeight="14.25"/>
  <cols>
    <col min="1" max="1" width="1" style="75" customWidth="1"/>
    <col min="2" max="2" width="1.42578125" style="75" customWidth="1"/>
    <col min="3" max="3" width="28.7109375" style="75" customWidth="1"/>
    <col min="4" max="4" width="12.7109375" style="75" customWidth="1"/>
    <col min="5" max="5" width="13.85546875" style="75" customWidth="1"/>
    <col min="6" max="7" width="15.42578125" style="75" customWidth="1"/>
    <col min="8" max="8" width="13.85546875" style="75" customWidth="1"/>
    <col min="9" max="9" width="13" style="75" customWidth="1"/>
    <col min="10" max="10" width="10" style="75" customWidth="1"/>
    <col min="11" max="11" width="11.28515625" style="75" customWidth="1"/>
    <col min="12" max="12" width="15.42578125" style="75" customWidth="1"/>
    <col min="13" max="13" width="18.42578125" style="75" customWidth="1"/>
    <col min="14" max="14" width="13.7109375"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4" customHeight="1">
      <c r="B3" s="76"/>
      <c r="C3" s="944" t="s">
        <v>1842</v>
      </c>
      <c r="D3" s="1723" t="s">
        <v>1084</v>
      </c>
      <c r="E3" s="1723"/>
      <c r="F3" s="1723"/>
      <c r="G3" s="1723"/>
      <c r="H3" s="1723"/>
      <c r="I3" s="1723"/>
      <c r="J3" s="1723"/>
      <c r="K3" s="1723"/>
      <c r="L3" s="1723"/>
      <c r="M3" s="1724"/>
      <c r="N3" s="926"/>
      <c r="O3" s="927"/>
      <c r="P3" s="928"/>
      <c r="Q3" s="76"/>
    </row>
    <row r="4" spans="2:37" ht="23.25" customHeight="1">
      <c r="B4" s="76"/>
      <c r="C4" s="947"/>
      <c r="D4" s="1726"/>
      <c r="E4" s="1726"/>
      <c r="F4" s="1726"/>
      <c r="G4" s="1726"/>
      <c r="H4" s="1726"/>
      <c r="I4" s="1726"/>
      <c r="J4" s="1726"/>
      <c r="K4" s="1726"/>
      <c r="L4" s="1726"/>
      <c r="M4" s="1727"/>
      <c r="N4" s="929"/>
      <c r="O4" s="930"/>
      <c r="P4" s="931"/>
      <c r="Q4" s="76"/>
    </row>
    <row r="5" spans="2:37" ht="21.75" customHeight="1">
      <c r="B5" s="76"/>
      <c r="C5" s="947"/>
      <c r="D5" s="1726"/>
      <c r="E5" s="1726"/>
      <c r="F5" s="1726"/>
      <c r="G5" s="1726"/>
      <c r="H5" s="1726"/>
      <c r="I5" s="1726"/>
      <c r="J5" s="1726"/>
      <c r="K5" s="1726"/>
      <c r="L5" s="1726"/>
      <c r="M5" s="1727"/>
      <c r="N5" s="929"/>
      <c r="O5" s="930"/>
      <c r="P5" s="931"/>
      <c r="Q5" s="76"/>
    </row>
    <row r="6" spans="2:37" ht="21.75" customHeight="1" thickBot="1">
      <c r="B6" s="76"/>
      <c r="C6" s="950"/>
      <c r="D6" s="1729"/>
      <c r="E6" s="1729"/>
      <c r="F6" s="1729"/>
      <c r="G6" s="1729"/>
      <c r="H6" s="1729"/>
      <c r="I6" s="1729"/>
      <c r="J6" s="1729"/>
      <c r="K6" s="1729"/>
      <c r="L6" s="1729"/>
      <c r="M6" s="173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194"/>
      <c r="E8" s="194"/>
      <c r="F8" s="194"/>
      <c r="G8" s="194"/>
      <c r="H8" s="19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c r="C9" s="1719" t="s">
        <v>92</v>
      </c>
      <c r="D9" s="1720"/>
      <c r="E9" s="1720"/>
      <c r="F9" s="1720"/>
      <c r="G9" s="1720"/>
      <c r="H9" s="1720"/>
      <c r="I9" s="1720"/>
      <c r="J9" s="1720"/>
      <c r="K9" s="1720"/>
      <c r="L9" s="1720"/>
      <c r="M9" s="1720"/>
      <c r="N9" s="1720"/>
      <c r="O9" s="1720"/>
      <c r="P9" s="172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194"/>
      <c r="E10" s="194"/>
      <c r="F10" s="194"/>
      <c r="G10" s="194"/>
      <c r="H10" s="19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6" t="s">
        <v>33</v>
      </c>
      <c r="E11" s="256" t="s">
        <v>34</v>
      </c>
      <c r="F11" s="256" t="s">
        <v>35</v>
      </c>
      <c r="G11" s="256" t="s">
        <v>36</v>
      </c>
      <c r="H11" s="256"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48" customHeight="1">
      <c r="C12" s="151" t="s">
        <v>1085</v>
      </c>
      <c r="D12" s="149">
        <v>0</v>
      </c>
      <c r="E12" s="149">
        <v>0</v>
      </c>
      <c r="F12" s="149">
        <v>0</v>
      </c>
      <c r="G12" s="149">
        <v>0</v>
      </c>
      <c r="H12" s="149"/>
      <c r="I12" s="150"/>
      <c r="J12" s="149"/>
      <c r="K12" s="149"/>
      <c r="L12" s="149"/>
      <c r="M12" s="149"/>
      <c r="N12" s="149"/>
      <c r="O12" s="82"/>
      <c r="P12" s="260">
        <f>SUM(D12:O12)</f>
        <v>0</v>
      </c>
      <c r="R12" s="78"/>
      <c r="S12" s="83"/>
      <c r="T12" s="78"/>
      <c r="U12" s="78"/>
      <c r="V12" s="78"/>
      <c r="W12" s="78"/>
      <c r="X12" s="78"/>
      <c r="Y12" s="78"/>
      <c r="Z12" s="78"/>
      <c r="AA12" s="78"/>
      <c r="AB12" s="78"/>
      <c r="AC12" s="78"/>
      <c r="AD12" s="78"/>
      <c r="AE12" s="78"/>
      <c r="AF12" s="78"/>
      <c r="AG12" s="78"/>
      <c r="AH12" s="78"/>
      <c r="AI12" s="78"/>
      <c r="AJ12" s="78"/>
      <c r="AK12" s="78"/>
    </row>
    <row r="13" spans="2:37" s="77" customFormat="1" ht="42.75">
      <c r="C13" s="151" t="s">
        <v>1086</v>
      </c>
      <c r="D13" s="149">
        <v>43</v>
      </c>
      <c r="E13" s="149">
        <v>54</v>
      </c>
      <c r="F13" s="149">
        <v>37</v>
      </c>
      <c r="G13" s="149">
        <v>57</v>
      </c>
      <c r="H13" s="149"/>
      <c r="I13" s="150"/>
      <c r="J13" s="149"/>
      <c r="K13" s="149"/>
      <c r="L13" s="149"/>
      <c r="M13" s="149"/>
      <c r="N13" s="149"/>
      <c r="O13" s="82"/>
      <c r="P13" s="260">
        <f>SUM(D13:O13)</f>
        <v>191</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153">
        <f>D12/D13</f>
        <v>0</v>
      </c>
      <c r="E14" s="153">
        <f t="shared" ref="E14:O14" si="0">E12/E13</f>
        <v>0</v>
      </c>
      <c r="F14" s="153">
        <f t="shared" si="0"/>
        <v>0</v>
      </c>
      <c r="G14" s="153">
        <f t="shared" si="0"/>
        <v>0</v>
      </c>
      <c r="H14" s="153" t="e">
        <f t="shared" si="0"/>
        <v>#DIV/0!</v>
      </c>
      <c r="I14" s="153" t="e">
        <f t="shared" si="0"/>
        <v>#DIV/0!</v>
      </c>
      <c r="J14" s="153" t="e">
        <f t="shared" si="0"/>
        <v>#DIV/0!</v>
      </c>
      <c r="K14" s="153" t="e">
        <f t="shared" si="0"/>
        <v>#DIV/0!</v>
      </c>
      <c r="L14" s="153" t="e">
        <f t="shared" si="0"/>
        <v>#DIV/0!</v>
      </c>
      <c r="M14" s="153" t="e">
        <f t="shared" si="0"/>
        <v>#DIV/0!</v>
      </c>
      <c r="N14" s="153" t="e">
        <f t="shared" si="0"/>
        <v>#DIV/0!</v>
      </c>
      <c r="O14" s="153" t="e">
        <f t="shared" si="0"/>
        <v>#DIV/0!</v>
      </c>
      <c r="P14" s="255" t="e">
        <f>SUM(D14:O14)</f>
        <v>#DIV/0!</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153">
        <v>0</v>
      </c>
      <c r="E15" s="153">
        <v>0</v>
      </c>
      <c r="F15" s="153">
        <v>0</v>
      </c>
      <c r="G15" s="153">
        <v>0</v>
      </c>
      <c r="H15" s="153">
        <v>0</v>
      </c>
      <c r="I15" s="153">
        <v>0</v>
      </c>
      <c r="J15" s="153">
        <v>0</v>
      </c>
      <c r="K15" s="153">
        <v>0</v>
      </c>
      <c r="L15" s="153">
        <v>0</v>
      </c>
      <c r="M15" s="153">
        <v>0</v>
      </c>
      <c r="N15" s="153">
        <v>0</v>
      </c>
      <c r="O15" s="153">
        <v>0</v>
      </c>
      <c r="P15" s="255">
        <v>0</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5"/>
      <c r="E16" s="85"/>
      <c r="F16" s="85"/>
      <c r="G16" s="85"/>
      <c r="H16" s="85"/>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935"/>
      <c r="G33" s="935"/>
      <c r="H33" s="935"/>
      <c r="I33" s="76"/>
      <c r="J33" s="76"/>
      <c r="K33" s="76"/>
      <c r="L33" s="76"/>
      <c r="M33" s="76"/>
      <c r="N33" s="76"/>
      <c r="O33" s="76"/>
      <c r="P33" s="76"/>
      <c r="Q33" s="76"/>
    </row>
  </sheetData>
  <mergeCells count="5">
    <mergeCell ref="N3:P6"/>
    <mergeCell ref="C9:P9"/>
    <mergeCell ref="F33:H33"/>
    <mergeCell ref="D3:M6"/>
    <mergeCell ref="C3:C6"/>
  </mergeCells>
  <printOptions horizontalCentered="1"/>
  <pageMargins left="0.31496062992125984" right="0.31496062992125984" top="0.74803149606299213" bottom="0.35433070866141736" header="0.31496062992125984" footer="0.31496062992125984"/>
  <pageSetup scale="4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588D-DD55-48DD-BF27-7EA1F97648E3}">
  <sheetPr codeName="Hoja30">
    <tabColor theme="9" tint="0.39997558519241921"/>
  </sheetPr>
  <dimension ref="B1:AK33"/>
  <sheetViews>
    <sheetView view="pageBreakPreview" zoomScale="85" zoomScaleNormal="100" zoomScaleSheetLayoutView="85" workbookViewId="0">
      <selection activeCell="C3" sqref="C3:D6"/>
    </sheetView>
  </sheetViews>
  <sheetFormatPr baseColWidth="10" defaultColWidth="11.42578125" defaultRowHeight="14.25"/>
  <cols>
    <col min="1" max="1" width="1" style="75" customWidth="1"/>
    <col min="2" max="2" width="1.42578125" style="75" customWidth="1"/>
    <col min="3" max="3" width="28.7109375" style="75" customWidth="1"/>
    <col min="4" max="15" width="15.140625" style="75" customWidth="1"/>
    <col min="16" max="16" width="18.285156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11.25" customHeight="1">
      <c r="B3" s="76"/>
      <c r="C3" s="1401" t="s">
        <v>1842</v>
      </c>
      <c r="D3" s="1786"/>
      <c r="E3" s="1722" t="s">
        <v>1087</v>
      </c>
      <c r="F3" s="1723"/>
      <c r="G3" s="1723"/>
      <c r="H3" s="1723"/>
      <c r="I3" s="1723"/>
      <c r="J3" s="1723"/>
      <c r="K3" s="1723"/>
      <c r="L3" s="1723"/>
      <c r="M3" s="1724"/>
      <c r="N3" s="926"/>
      <c r="O3" s="927"/>
      <c r="P3" s="928"/>
      <c r="Q3" s="76"/>
    </row>
    <row r="4" spans="2:37" ht="16.5" customHeight="1">
      <c r="B4" s="76"/>
      <c r="C4" s="1739"/>
      <c r="D4" s="1787"/>
      <c r="E4" s="1725"/>
      <c r="F4" s="1726"/>
      <c r="G4" s="1726"/>
      <c r="H4" s="1726"/>
      <c r="I4" s="1726"/>
      <c r="J4" s="1726"/>
      <c r="K4" s="1726"/>
      <c r="L4" s="1726"/>
      <c r="M4" s="1727"/>
      <c r="N4" s="929"/>
      <c r="O4" s="930"/>
      <c r="P4" s="931"/>
      <c r="Q4" s="76"/>
    </row>
    <row r="5" spans="2:37" ht="18" customHeight="1">
      <c r="B5" s="76"/>
      <c r="C5" s="1739"/>
      <c r="D5" s="1787"/>
      <c r="E5" s="1725"/>
      <c r="F5" s="1726"/>
      <c r="G5" s="1726"/>
      <c r="H5" s="1726"/>
      <c r="I5" s="1726"/>
      <c r="J5" s="1726"/>
      <c r="K5" s="1726"/>
      <c r="L5" s="1726"/>
      <c r="M5" s="1727"/>
      <c r="N5" s="929"/>
      <c r="O5" s="930"/>
      <c r="P5" s="931"/>
      <c r="Q5" s="76"/>
    </row>
    <row r="6" spans="2:37" ht="21.75" customHeight="1" thickBot="1">
      <c r="B6" s="76"/>
      <c r="C6" s="1741"/>
      <c r="D6" s="1788"/>
      <c r="E6" s="1728"/>
      <c r="F6" s="1729"/>
      <c r="G6" s="1729"/>
      <c r="H6" s="1729"/>
      <c r="I6" s="1729"/>
      <c r="J6" s="1729"/>
      <c r="K6" s="1729"/>
      <c r="L6" s="1729"/>
      <c r="M6" s="173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84"/>
      <c r="E8" s="84"/>
      <c r="F8" s="84"/>
      <c r="G8" s="84"/>
      <c r="H8" s="8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thickBot="1">
      <c r="C9" s="1719" t="s">
        <v>92</v>
      </c>
      <c r="D9" s="1720"/>
      <c r="E9" s="1720"/>
      <c r="F9" s="1720"/>
      <c r="G9" s="1720"/>
      <c r="H9" s="1720"/>
      <c r="I9" s="1720"/>
      <c r="J9" s="1720"/>
      <c r="K9" s="1720"/>
      <c r="L9" s="1720"/>
      <c r="M9" s="1720"/>
      <c r="N9" s="1720"/>
      <c r="O9" s="1720"/>
      <c r="P9" s="172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84"/>
      <c r="E10" s="84"/>
      <c r="F10" s="84"/>
      <c r="G10" s="84"/>
      <c r="H10" s="8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7" t="s">
        <v>33</v>
      </c>
      <c r="E11" s="257" t="s">
        <v>34</v>
      </c>
      <c r="F11" s="257" t="s">
        <v>35</v>
      </c>
      <c r="G11" s="257" t="s">
        <v>36</v>
      </c>
      <c r="H11" s="257"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36.75" customHeight="1">
      <c r="C12" s="151" t="s">
        <v>1088</v>
      </c>
      <c r="D12" s="151"/>
      <c r="E12" s="151"/>
      <c r="F12" s="151"/>
      <c r="G12" s="151"/>
      <c r="H12" s="151"/>
      <c r="I12" s="150"/>
      <c r="J12" s="149"/>
      <c r="K12" s="149"/>
      <c r="L12" s="149"/>
      <c r="M12" s="149"/>
      <c r="N12" s="149"/>
      <c r="O12" s="82"/>
      <c r="P12" s="260">
        <f>SUM(I12:O12)</f>
        <v>0</v>
      </c>
      <c r="R12" s="78"/>
      <c r="S12" s="83"/>
      <c r="T12" s="78"/>
      <c r="U12" s="78"/>
      <c r="V12" s="78"/>
      <c r="W12" s="78"/>
      <c r="X12" s="78"/>
      <c r="Y12" s="78"/>
      <c r="Z12" s="78"/>
      <c r="AA12" s="78"/>
      <c r="AB12" s="78"/>
      <c r="AC12" s="78"/>
      <c r="AD12" s="78"/>
      <c r="AE12" s="78"/>
      <c r="AF12" s="78"/>
      <c r="AG12" s="78"/>
      <c r="AH12" s="78"/>
      <c r="AI12" s="78"/>
      <c r="AJ12" s="78"/>
      <c r="AK12" s="78"/>
    </row>
    <row r="13" spans="2:37" s="77" customFormat="1" ht="32.25" customHeight="1">
      <c r="C13" s="551" t="s">
        <v>1089</v>
      </c>
      <c r="D13" s="551"/>
      <c r="E13" s="551"/>
      <c r="F13" s="551"/>
      <c r="G13" s="551"/>
      <c r="H13" s="551"/>
      <c r="I13" s="150"/>
      <c r="J13" s="149"/>
      <c r="K13" s="149"/>
      <c r="L13" s="149"/>
      <c r="M13" s="149"/>
      <c r="N13" s="149"/>
      <c r="O13" s="82"/>
      <c r="P13" s="260">
        <f>SUM(I13:O13)</f>
        <v>0</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153" t="e">
        <f t="shared" ref="D14:H14" si="0">D12/D13</f>
        <v>#DIV/0!</v>
      </c>
      <c r="E14" s="153" t="e">
        <f t="shared" si="0"/>
        <v>#DIV/0!</v>
      </c>
      <c r="F14" s="153" t="e">
        <f t="shared" si="0"/>
        <v>#DIV/0!</v>
      </c>
      <c r="G14" s="153" t="e">
        <f t="shared" si="0"/>
        <v>#DIV/0!</v>
      </c>
      <c r="H14" s="153" t="e">
        <f t="shared" si="0"/>
        <v>#DIV/0!</v>
      </c>
      <c r="I14" s="153" t="e">
        <f t="shared" ref="I14:O14" si="1">I12/I13</f>
        <v>#DIV/0!</v>
      </c>
      <c r="J14" s="153" t="e">
        <f t="shared" si="1"/>
        <v>#DIV/0!</v>
      </c>
      <c r="K14" s="153" t="e">
        <f t="shared" si="1"/>
        <v>#DIV/0!</v>
      </c>
      <c r="L14" s="153" t="e">
        <f t="shared" si="1"/>
        <v>#DIV/0!</v>
      </c>
      <c r="M14" s="153" t="e">
        <f t="shared" si="1"/>
        <v>#DIV/0!</v>
      </c>
      <c r="N14" s="153" t="e">
        <f t="shared" si="1"/>
        <v>#DIV/0!</v>
      </c>
      <c r="O14" s="153" t="e">
        <f t="shared" si="1"/>
        <v>#DIV/0!</v>
      </c>
      <c r="P14" s="255" t="e">
        <f>SUM(I14:O14)</f>
        <v>#DIV/0!</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153">
        <v>1</v>
      </c>
      <c r="E15" s="153">
        <v>1</v>
      </c>
      <c r="F15" s="153">
        <v>1</v>
      </c>
      <c r="G15" s="153">
        <v>1</v>
      </c>
      <c r="H15" s="153">
        <v>1</v>
      </c>
      <c r="I15" s="153">
        <v>1</v>
      </c>
      <c r="J15" s="153">
        <v>1</v>
      </c>
      <c r="K15" s="153">
        <v>1</v>
      </c>
      <c r="L15" s="153">
        <v>1</v>
      </c>
      <c r="M15" s="153">
        <v>1</v>
      </c>
      <c r="N15" s="153">
        <v>1</v>
      </c>
      <c r="O15" s="153">
        <v>1</v>
      </c>
      <c r="P15" s="255">
        <v>1</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4"/>
      <c r="E16" s="84"/>
      <c r="F16" s="84"/>
      <c r="G16" s="84"/>
      <c r="H16" s="84"/>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76"/>
      <c r="G33" s="76"/>
      <c r="H33" s="76"/>
      <c r="I33" s="76"/>
      <c r="J33" s="76"/>
      <c r="K33" s="76"/>
      <c r="L33" s="76"/>
      <c r="M33" s="76"/>
      <c r="N33" s="76"/>
      <c r="O33" s="76"/>
      <c r="P33" s="76"/>
      <c r="Q33" s="76"/>
    </row>
  </sheetData>
  <mergeCells count="4">
    <mergeCell ref="N3:P6"/>
    <mergeCell ref="C9:P9"/>
    <mergeCell ref="E3:M6"/>
    <mergeCell ref="C3:D6"/>
  </mergeCells>
  <phoneticPr fontId="81" type="noConversion"/>
  <printOptions horizontalCentered="1"/>
  <pageMargins left="0.31496062992125984" right="0.31496062992125984" top="0.74803149606299213" bottom="0.35433070866141736" header="0.31496062992125984" footer="0.31496062992125984"/>
  <pageSetup scale="38"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E7D0E-DFDC-4745-8907-803AA99A495C}">
  <sheetPr codeName="Hoja31">
    <tabColor theme="0" tint="-0.249977111117893"/>
  </sheetPr>
  <dimension ref="B2:I24"/>
  <sheetViews>
    <sheetView workbookViewId="0"/>
  </sheetViews>
  <sheetFormatPr baseColWidth="10" defaultColWidth="10.7109375" defaultRowHeight="15"/>
  <cols>
    <col min="9" max="9" width="11.42578125" customWidth="1"/>
  </cols>
  <sheetData>
    <row r="2" spans="2:3">
      <c r="B2" t="s">
        <v>82</v>
      </c>
      <c r="C2" t="s">
        <v>83</v>
      </c>
    </row>
    <row r="3" spans="2:3">
      <c r="B3" s="74">
        <v>0.1</v>
      </c>
      <c r="C3">
        <v>1</v>
      </c>
    </row>
    <row r="4" spans="2:3">
      <c r="B4" s="74">
        <v>0.2</v>
      </c>
      <c r="C4">
        <v>1</v>
      </c>
    </row>
    <row r="5" spans="2:3">
      <c r="B5" s="74">
        <v>0.3</v>
      </c>
      <c r="C5">
        <v>1</v>
      </c>
    </row>
    <row r="6" spans="2:3">
      <c r="B6" s="74">
        <v>0.4</v>
      </c>
      <c r="C6">
        <v>1</v>
      </c>
    </row>
    <row r="7" spans="2:3">
      <c r="B7" s="74">
        <v>0.5</v>
      </c>
      <c r="C7">
        <v>1</v>
      </c>
    </row>
    <row r="8" spans="2:3">
      <c r="B8" s="74">
        <v>0.6</v>
      </c>
      <c r="C8">
        <v>1</v>
      </c>
    </row>
    <row r="9" spans="2:3">
      <c r="B9" s="74">
        <v>0.7</v>
      </c>
      <c r="C9">
        <v>1</v>
      </c>
    </row>
    <row r="10" spans="2:3">
      <c r="B10" s="74">
        <v>0.8</v>
      </c>
      <c r="C10">
        <v>1</v>
      </c>
    </row>
    <row r="11" spans="2:3">
      <c r="B11" s="74">
        <v>0.9</v>
      </c>
      <c r="C11">
        <v>1</v>
      </c>
    </row>
    <row r="12" spans="2:3">
      <c r="B12" s="74">
        <v>1</v>
      </c>
      <c r="C12">
        <v>9</v>
      </c>
    </row>
    <row r="16" spans="2:3">
      <c r="B16" t="s">
        <v>84</v>
      </c>
      <c r="C16">
        <f>G24*3.1416</f>
        <v>0.26179999999999998</v>
      </c>
    </row>
    <row r="18" spans="2:9">
      <c r="B18" t="s">
        <v>85</v>
      </c>
      <c r="C18" t="s">
        <v>86</v>
      </c>
      <c r="D18" t="s">
        <v>87</v>
      </c>
    </row>
    <row r="19" spans="2:9">
      <c r="B19" t="s">
        <v>88</v>
      </c>
      <c r="C19">
        <v>0</v>
      </c>
      <c r="D19">
        <v>0</v>
      </c>
    </row>
    <row r="20" spans="2:9">
      <c r="B20" t="s">
        <v>89</v>
      </c>
      <c r="C20">
        <f>COS(C16)*-1</f>
        <v>-0.96592566783964773</v>
      </c>
      <c r="D20">
        <f>SIN(C16)</f>
        <v>0.2588196364430847</v>
      </c>
    </row>
    <row r="24" spans="2:9">
      <c r="F24" t="s">
        <v>90</v>
      </c>
      <c r="G24" s="74">
        <f t="array" ref="G24:I24">'PGR Gestión Cero Tolerancia A-P'!CK29:CM29</f>
        <v>8.3333333333333329E-2</v>
      </c>
      <c r="H24">
        <v>0</v>
      </c>
      <c r="I24" s="4">
        <v>0</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CA8C7-80FC-45C8-A8FF-6408CC16186A}">
  <sheetPr codeName="Hoja41">
    <tabColor theme="1" tint="4.9989318521683403E-2"/>
  </sheetPr>
  <dimension ref="B1:X49"/>
  <sheetViews>
    <sheetView showGridLines="0" zoomScale="70" zoomScaleNormal="70" workbookViewId="0">
      <selection activeCell="AB17" sqref="AB17"/>
    </sheetView>
  </sheetViews>
  <sheetFormatPr baseColWidth="10" defaultColWidth="11.42578125" defaultRowHeight="15"/>
  <cols>
    <col min="1" max="1" width="1.140625" style="1" customWidth="1"/>
    <col min="2" max="3" width="11.42578125" style="1"/>
    <col min="4" max="4" width="14.42578125" style="1" customWidth="1"/>
    <col min="5" max="21" width="11.42578125" style="1"/>
    <col min="22" max="22" width="12.140625" style="1" customWidth="1"/>
    <col min="23" max="23" width="23.42578125" style="1" customWidth="1"/>
    <col min="24" max="24" width="14.7109375" style="1" customWidth="1"/>
    <col min="25" max="25" width="11.42578125" style="1"/>
    <col min="26" max="26" width="8.42578125" style="1" customWidth="1"/>
    <col min="27" max="27" width="1.7109375" style="1" customWidth="1"/>
    <col min="28" max="16384" width="11.42578125" style="1"/>
  </cols>
  <sheetData>
    <row r="1" spans="2:24" ht="15" customHeight="1" thickBot="1"/>
    <row r="2" spans="2:24" s="154" customFormat="1" ht="30.75" customHeight="1">
      <c r="B2" s="1789" t="s">
        <v>1091</v>
      </c>
      <c r="C2" s="1790"/>
      <c r="D2" s="1790"/>
      <c r="E2" s="1791"/>
      <c r="F2" s="1565" t="s">
        <v>161</v>
      </c>
      <c r="G2" s="1566"/>
      <c r="H2" s="1566"/>
      <c r="I2" s="1566"/>
      <c r="J2" s="1566"/>
      <c r="K2" s="1566"/>
      <c r="L2" s="1566"/>
      <c r="M2" s="1566"/>
      <c r="N2" s="1566"/>
      <c r="O2" s="1566"/>
      <c r="P2" s="1566"/>
      <c r="Q2" s="1566"/>
      <c r="R2" s="1566"/>
      <c r="S2" s="1566"/>
      <c r="T2" s="1566"/>
      <c r="U2" s="1566"/>
      <c r="V2" s="1567"/>
      <c r="W2" s="737"/>
      <c r="X2" s="731"/>
    </row>
    <row r="3" spans="2:24" s="154" customFormat="1" ht="30.75" customHeight="1">
      <c r="B3" s="1792"/>
      <c r="C3" s="1793"/>
      <c r="D3" s="1793"/>
      <c r="E3" s="1794"/>
      <c r="F3" s="1568"/>
      <c r="G3" s="1569"/>
      <c r="H3" s="1569"/>
      <c r="I3" s="1569"/>
      <c r="J3" s="1569"/>
      <c r="K3" s="1569"/>
      <c r="L3" s="1569"/>
      <c r="M3" s="1569"/>
      <c r="N3" s="1569"/>
      <c r="O3" s="1569"/>
      <c r="P3" s="1569"/>
      <c r="Q3" s="1569"/>
      <c r="R3" s="1569"/>
      <c r="S3" s="1569"/>
      <c r="T3" s="1569"/>
      <c r="U3" s="1569"/>
      <c r="V3" s="1570"/>
      <c r="W3" s="732"/>
      <c r="X3" s="733"/>
    </row>
    <row r="4" spans="2:24" s="154" customFormat="1" ht="18" customHeight="1">
      <c r="B4" s="1792"/>
      <c r="C4" s="1793"/>
      <c r="D4" s="1793"/>
      <c r="E4" s="1794"/>
      <c r="F4" s="1568"/>
      <c r="G4" s="1569"/>
      <c r="H4" s="1569"/>
      <c r="I4" s="1569"/>
      <c r="J4" s="1569"/>
      <c r="K4" s="1569"/>
      <c r="L4" s="1569"/>
      <c r="M4" s="1569"/>
      <c r="N4" s="1569"/>
      <c r="O4" s="1569"/>
      <c r="P4" s="1569"/>
      <c r="Q4" s="1569"/>
      <c r="R4" s="1569"/>
      <c r="S4" s="1569"/>
      <c r="T4" s="1569"/>
      <c r="U4" s="1569"/>
      <c r="V4" s="1570"/>
      <c r="W4" s="732"/>
      <c r="X4" s="733"/>
    </row>
    <row r="5" spans="2:24" s="155" customFormat="1" ht="11.25" customHeight="1" thickBot="1">
      <c r="B5" s="1795"/>
      <c r="C5" s="1796"/>
      <c r="D5" s="1796"/>
      <c r="E5" s="1797"/>
      <c r="F5" s="1571"/>
      <c r="G5" s="1572"/>
      <c r="H5" s="1572"/>
      <c r="I5" s="1572"/>
      <c r="J5" s="1572"/>
      <c r="K5" s="1572"/>
      <c r="L5" s="1572"/>
      <c r="M5" s="1572"/>
      <c r="N5" s="1572"/>
      <c r="O5" s="1572"/>
      <c r="P5" s="1572"/>
      <c r="Q5" s="1572"/>
      <c r="R5" s="1572"/>
      <c r="S5" s="1572"/>
      <c r="T5" s="1572"/>
      <c r="U5" s="1572"/>
      <c r="V5" s="1573"/>
      <c r="W5" s="734"/>
      <c r="X5" s="736"/>
    </row>
    <row r="6" spans="2:24" ht="17.25" customHeight="1">
      <c r="B6" s="687"/>
      <c r="X6" s="688"/>
    </row>
    <row r="7" spans="2:24">
      <c r="B7" s="687"/>
      <c r="X7" s="688"/>
    </row>
    <row r="8" spans="2:24">
      <c r="B8" s="687"/>
      <c r="X8" s="688"/>
    </row>
    <row r="9" spans="2:24">
      <c r="B9" s="687"/>
      <c r="X9" s="688"/>
    </row>
    <row r="10" spans="2:24">
      <c r="B10" s="687"/>
      <c r="X10" s="688"/>
    </row>
    <row r="11" spans="2:24">
      <c r="B11" s="687"/>
      <c r="X11" s="688"/>
    </row>
    <row r="12" spans="2:24">
      <c r="B12" s="687"/>
      <c r="X12" s="688"/>
    </row>
    <row r="13" spans="2:24">
      <c r="B13" s="687"/>
      <c r="X13" s="688"/>
    </row>
    <row r="14" spans="2:24">
      <c r="B14" s="687"/>
      <c r="K14" s="1" t="s">
        <v>1090</v>
      </c>
      <c r="X14" s="688"/>
    </row>
    <row r="15" spans="2:24">
      <c r="B15" s="687"/>
      <c r="X15" s="688"/>
    </row>
    <row r="16" spans="2:24">
      <c r="B16" s="687"/>
      <c r="X16" s="688"/>
    </row>
    <row r="17" spans="2:24">
      <c r="B17" s="687"/>
      <c r="X17" s="688"/>
    </row>
    <row r="18" spans="2:24">
      <c r="B18" s="687"/>
      <c r="X18" s="688"/>
    </row>
    <row r="19" spans="2:24">
      <c r="B19" s="687"/>
      <c r="X19" s="688"/>
    </row>
    <row r="20" spans="2:24">
      <c r="B20" s="687"/>
      <c r="X20" s="688"/>
    </row>
    <row r="21" spans="2:24">
      <c r="B21" s="687"/>
      <c r="X21" s="688"/>
    </row>
    <row r="22" spans="2:24">
      <c r="B22" s="687"/>
      <c r="X22" s="688"/>
    </row>
    <row r="23" spans="2:24">
      <c r="B23" s="687"/>
      <c r="X23" s="688"/>
    </row>
    <row r="24" spans="2:24">
      <c r="B24" s="687"/>
      <c r="X24" s="688"/>
    </row>
    <row r="25" spans="2:24">
      <c r="B25" s="687"/>
      <c r="X25" s="688"/>
    </row>
    <row r="26" spans="2:24">
      <c r="B26" s="687"/>
      <c r="X26" s="688"/>
    </row>
    <row r="27" spans="2:24">
      <c r="B27" s="687"/>
      <c r="X27" s="688"/>
    </row>
    <row r="28" spans="2:24">
      <c r="B28" s="687"/>
      <c r="X28" s="688"/>
    </row>
    <row r="29" spans="2:24">
      <c r="B29" s="687"/>
      <c r="X29" s="688"/>
    </row>
    <row r="30" spans="2:24">
      <c r="B30" s="687"/>
      <c r="X30" s="688"/>
    </row>
    <row r="31" spans="2:24">
      <c r="B31" s="687"/>
      <c r="X31" s="688"/>
    </row>
    <row r="32" spans="2:24">
      <c r="B32" s="687"/>
      <c r="X32" s="688"/>
    </row>
    <row r="33" spans="2:24" ht="15.75" thickBot="1">
      <c r="B33" s="689"/>
      <c r="C33" s="690"/>
      <c r="D33" s="690"/>
      <c r="E33" s="690"/>
      <c r="F33" s="690"/>
      <c r="G33" s="690"/>
      <c r="H33" s="690"/>
      <c r="I33" s="690"/>
      <c r="J33" s="690"/>
      <c r="K33" s="690"/>
      <c r="L33" s="690"/>
      <c r="M33" s="690"/>
      <c r="N33" s="690"/>
      <c r="O33" s="690"/>
      <c r="P33" s="690"/>
      <c r="Q33" s="690"/>
      <c r="R33" s="690"/>
      <c r="S33" s="690"/>
      <c r="T33" s="690"/>
      <c r="U33" s="690"/>
      <c r="V33" s="690"/>
      <c r="W33" s="690"/>
      <c r="X33" s="691"/>
    </row>
    <row r="49" ht="7.5" customHeight="1"/>
  </sheetData>
  <mergeCells count="3">
    <mergeCell ref="B2:E5"/>
    <mergeCell ref="W2:X5"/>
    <mergeCell ref="F2:V5"/>
  </mergeCells>
  <pageMargins left="0.70866141732283472" right="0.70866141732283472" top="0.74803149606299213" bottom="0.74803149606299213" header="0.31496062992125984" footer="0.31496062992125984"/>
  <pageSetup scale="40" orientation="landscape" horizontalDpi="4294967293" verticalDpi="4294967293" r:id="rId1"/>
  <headerFooter>
    <oddFooter>&amp;LSM-SIG-FR041
Ver 0.0&amp;R05-10-2020</oddFooter>
  </headerFooter>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627B6-2586-4889-8F78-333AAE8A364A}">
  <sheetPr filterMode="1">
    <tabColor theme="1" tint="0.14999847407452621"/>
  </sheetPr>
  <dimension ref="A1:BB136"/>
  <sheetViews>
    <sheetView showGridLines="0" topLeftCell="B1" zoomScale="60" zoomScaleNormal="60" zoomScaleSheetLayoutView="70" workbookViewId="0">
      <selection activeCell="C1" sqref="C1:AV1"/>
    </sheetView>
  </sheetViews>
  <sheetFormatPr baseColWidth="10" defaultColWidth="12.42578125" defaultRowHeight="14.25"/>
  <cols>
    <col min="1" max="1" width="8.140625" style="388" customWidth="1"/>
    <col min="2" max="2" width="34.7109375" style="388" customWidth="1"/>
    <col min="3" max="3" width="69.7109375" style="337" customWidth="1"/>
    <col min="4" max="4" width="36.7109375" style="337" customWidth="1"/>
    <col min="5" max="5" width="40.140625" style="388" customWidth="1"/>
    <col min="6" max="6" width="26.42578125" style="337" hidden="1" customWidth="1"/>
    <col min="7" max="7" width="6.28515625" style="337" customWidth="1"/>
    <col min="8" max="8" width="7.28515625" style="337" customWidth="1"/>
    <col min="9" max="9" width="6.85546875" style="337" customWidth="1"/>
    <col min="10" max="54" width="6.28515625" style="337" customWidth="1"/>
    <col min="55" max="16384" width="12.42578125" style="337"/>
  </cols>
  <sheetData>
    <row r="1" spans="1:54" ht="87.6" customHeight="1" thickBot="1">
      <c r="A1" s="1804" t="s">
        <v>1091</v>
      </c>
      <c r="B1" s="1805"/>
      <c r="C1" s="1801" t="s">
        <v>1092</v>
      </c>
      <c r="D1" s="1802"/>
      <c r="E1" s="1802"/>
      <c r="F1" s="1802"/>
      <c r="G1" s="1802"/>
      <c r="H1" s="1802"/>
      <c r="I1" s="1802"/>
      <c r="J1" s="1802"/>
      <c r="K1" s="1802"/>
      <c r="L1" s="1802"/>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3"/>
      <c r="AW1" s="1798"/>
      <c r="AX1" s="1799"/>
      <c r="AY1" s="1799"/>
      <c r="AZ1" s="1799"/>
      <c r="BA1" s="1799"/>
      <c r="BB1" s="1800"/>
    </row>
    <row r="2" spans="1:54" ht="55.5" customHeight="1" thickBot="1">
      <c r="A2" s="1806" t="s">
        <v>1093</v>
      </c>
      <c r="B2" s="1807"/>
      <c r="C2" s="1807"/>
      <c r="D2" s="1807"/>
      <c r="E2" s="1807"/>
      <c r="F2" s="1808"/>
      <c r="G2" s="1809" t="s">
        <v>1094</v>
      </c>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1810"/>
      <c r="AO2" s="1810"/>
      <c r="AP2" s="1810"/>
      <c r="AQ2" s="1810"/>
      <c r="AR2" s="1810"/>
      <c r="AS2" s="1810"/>
      <c r="AT2" s="1810"/>
      <c r="AU2" s="1810"/>
      <c r="AV2" s="1810"/>
      <c r="AW2" s="1810"/>
      <c r="AX2" s="1810"/>
      <c r="AY2" s="1810"/>
      <c r="AZ2" s="1810"/>
      <c r="BA2" s="1810"/>
      <c r="BB2" s="1811"/>
    </row>
    <row r="3" spans="1:54" ht="24" customHeight="1">
      <c r="A3" s="1812" t="s">
        <v>1095</v>
      </c>
      <c r="B3" s="1814" t="s">
        <v>1096</v>
      </c>
      <c r="C3" s="1814" t="s">
        <v>1097</v>
      </c>
      <c r="D3" s="1814" t="s">
        <v>1098</v>
      </c>
      <c r="E3" s="1814" t="s">
        <v>1099</v>
      </c>
      <c r="F3" s="1820" t="s">
        <v>1100</v>
      </c>
      <c r="G3" s="1817" t="s">
        <v>1101</v>
      </c>
      <c r="H3" s="1818"/>
      <c r="I3" s="1818"/>
      <c r="J3" s="1819"/>
      <c r="K3" s="1817" t="s">
        <v>1102</v>
      </c>
      <c r="L3" s="1818"/>
      <c r="M3" s="1818"/>
      <c r="N3" s="1819"/>
      <c r="O3" s="1817" t="s">
        <v>1103</v>
      </c>
      <c r="P3" s="1818"/>
      <c r="Q3" s="1818"/>
      <c r="R3" s="1819"/>
      <c r="S3" s="1817" t="s">
        <v>1104</v>
      </c>
      <c r="T3" s="1818"/>
      <c r="U3" s="1818"/>
      <c r="V3" s="1819"/>
      <c r="W3" s="1817" t="s">
        <v>1105</v>
      </c>
      <c r="X3" s="1818"/>
      <c r="Y3" s="1818"/>
      <c r="Z3" s="1819"/>
      <c r="AA3" s="1817" t="s">
        <v>1106</v>
      </c>
      <c r="AB3" s="1818"/>
      <c r="AC3" s="1818"/>
      <c r="AD3" s="1819"/>
      <c r="AE3" s="1817" t="s">
        <v>1107</v>
      </c>
      <c r="AF3" s="1818"/>
      <c r="AG3" s="1818"/>
      <c r="AH3" s="1819"/>
      <c r="AI3" s="1817" t="s">
        <v>1108</v>
      </c>
      <c r="AJ3" s="1818"/>
      <c r="AK3" s="1818"/>
      <c r="AL3" s="1819"/>
      <c r="AM3" s="1817" t="s">
        <v>1109</v>
      </c>
      <c r="AN3" s="1818"/>
      <c r="AO3" s="1818"/>
      <c r="AP3" s="1819"/>
      <c r="AQ3" s="1817" t="s">
        <v>1110</v>
      </c>
      <c r="AR3" s="1818"/>
      <c r="AS3" s="1818"/>
      <c r="AT3" s="1819"/>
      <c r="AU3" s="1817" t="s">
        <v>1111</v>
      </c>
      <c r="AV3" s="1818"/>
      <c r="AW3" s="1818"/>
      <c r="AX3" s="1819"/>
      <c r="AY3" s="1817" t="s">
        <v>1112</v>
      </c>
      <c r="AZ3" s="1818"/>
      <c r="BA3" s="1818"/>
      <c r="BB3" s="1819"/>
    </row>
    <row r="4" spans="1:54" ht="39.950000000000003" customHeight="1" thickBot="1">
      <c r="A4" s="1813"/>
      <c r="B4" s="1815"/>
      <c r="C4" s="1815"/>
      <c r="D4" s="1816"/>
      <c r="E4" s="1816"/>
      <c r="F4" s="1821"/>
      <c r="G4" s="338" t="s">
        <v>1113</v>
      </c>
      <c r="H4" s="339" t="s">
        <v>1114</v>
      </c>
      <c r="I4" s="339" t="s">
        <v>1115</v>
      </c>
      <c r="J4" s="340" t="s">
        <v>1116</v>
      </c>
      <c r="K4" s="338" t="s">
        <v>1113</v>
      </c>
      <c r="L4" s="339" t="s">
        <v>1114</v>
      </c>
      <c r="M4" s="339" t="s">
        <v>1115</v>
      </c>
      <c r="N4" s="340" t="s">
        <v>1116</v>
      </c>
      <c r="O4" s="338" t="s">
        <v>1113</v>
      </c>
      <c r="P4" s="339" t="s">
        <v>1114</v>
      </c>
      <c r="Q4" s="339" t="s">
        <v>1115</v>
      </c>
      <c r="R4" s="340" t="s">
        <v>1116</v>
      </c>
      <c r="S4" s="338" t="s">
        <v>1113</v>
      </c>
      <c r="T4" s="339" t="s">
        <v>1114</v>
      </c>
      <c r="U4" s="339" t="s">
        <v>1115</v>
      </c>
      <c r="V4" s="340" t="s">
        <v>1116</v>
      </c>
      <c r="W4" s="338" t="s">
        <v>1113</v>
      </c>
      <c r="X4" s="339" t="s">
        <v>1114</v>
      </c>
      <c r="Y4" s="339" t="s">
        <v>1115</v>
      </c>
      <c r="Z4" s="340" t="s">
        <v>1116</v>
      </c>
      <c r="AA4" s="338" t="s">
        <v>1113</v>
      </c>
      <c r="AB4" s="339" t="s">
        <v>1114</v>
      </c>
      <c r="AC4" s="339" t="s">
        <v>1115</v>
      </c>
      <c r="AD4" s="340" t="s">
        <v>1116</v>
      </c>
      <c r="AE4" s="338" t="s">
        <v>1113</v>
      </c>
      <c r="AF4" s="339" t="s">
        <v>1114</v>
      </c>
      <c r="AG4" s="339" t="s">
        <v>1115</v>
      </c>
      <c r="AH4" s="340" t="s">
        <v>1116</v>
      </c>
      <c r="AI4" s="338" t="s">
        <v>1113</v>
      </c>
      <c r="AJ4" s="339" t="s">
        <v>1114</v>
      </c>
      <c r="AK4" s="339" t="s">
        <v>1115</v>
      </c>
      <c r="AL4" s="340" t="s">
        <v>1116</v>
      </c>
      <c r="AM4" s="338" t="s">
        <v>1113</v>
      </c>
      <c r="AN4" s="339" t="s">
        <v>1114</v>
      </c>
      <c r="AO4" s="339" t="s">
        <v>1115</v>
      </c>
      <c r="AP4" s="340" t="s">
        <v>1116</v>
      </c>
      <c r="AQ4" s="338" t="s">
        <v>1113</v>
      </c>
      <c r="AR4" s="339" t="s">
        <v>1114</v>
      </c>
      <c r="AS4" s="339" t="s">
        <v>1115</v>
      </c>
      <c r="AT4" s="340" t="s">
        <v>1116</v>
      </c>
      <c r="AU4" s="338" t="s">
        <v>1113</v>
      </c>
      <c r="AV4" s="339" t="s">
        <v>1114</v>
      </c>
      <c r="AW4" s="339" t="s">
        <v>1115</v>
      </c>
      <c r="AX4" s="340" t="s">
        <v>1116</v>
      </c>
      <c r="AY4" s="338" t="s">
        <v>1113</v>
      </c>
      <c r="AZ4" s="339" t="s">
        <v>1114</v>
      </c>
      <c r="BA4" s="339" t="s">
        <v>1115</v>
      </c>
      <c r="BB4" s="340" t="s">
        <v>1116</v>
      </c>
    </row>
    <row r="5" spans="1:54" ht="84.75" hidden="1" customHeight="1">
      <c r="A5" s="341">
        <v>1</v>
      </c>
      <c r="B5" s="342" t="s">
        <v>1117</v>
      </c>
      <c r="C5" s="343" t="s">
        <v>1118</v>
      </c>
      <c r="D5" s="344" t="s">
        <v>1119</v>
      </c>
      <c r="E5" s="345" t="s">
        <v>1120</v>
      </c>
      <c r="F5" s="346"/>
      <c r="G5" s="347"/>
      <c r="H5" s="348"/>
      <c r="I5" s="348" t="s">
        <v>51</v>
      </c>
      <c r="J5" s="349"/>
      <c r="K5" s="347"/>
      <c r="L5" s="348"/>
      <c r="M5" s="348"/>
      <c r="N5" s="349"/>
      <c r="O5" s="347"/>
      <c r="P5" s="348"/>
      <c r="Q5" s="348"/>
      <c r="R5" s="349"/>
      <c r="S5" s="347"/>
      <c r="T5" s="348"/>
      <c r="U5" s="348"/>
      <c r="V5" s="349"/>
      <c r="W5" s="347"/>
      <c r="X5" s="348"/>
      <c r="Y5" s="348"/>
      <c r="Z5" s="349"/>
      <c r="AA5" s="347"/>
      <c r="AB5" s="348"/>
      <c r="AC5" s="348"/>
      <c r="AD5" s="349"/>
      <c r="AE5" s="347"/>
      <c r="AF5" s="348"/>
      <c r="AG5" s="348"/>
      <c r="AH5" s="349"/>
      <c r="AI5" s="347"/>
      <c r="AJ5" s="348"/>
      <c r="AK5" s="348"/>
      <c r="AL5" s="349"/>
      <c r="AM5" s="347"/>
      <c r="AN5" s="348"/>
      <c r="AO5" s="348"/>
      <c r="AP5" s="349"/>
      <c r="AQ5" s="347"/>
      <c r="AR5" s="348"/>
      <c r="AS5" s="348"/>
      <c r="AT5" s="349"/>
      <c r="AU5" s="347"/>
      <c r="AV5" s="348"/>
      <c r="AW5" s="348"/>
      <c r="AX5" s="349"/>
      <c r="AY5" s="347"/>
      <c r="AZ5" s="348"/>
      <c r="BA5" s="348"/>
      <c r="BB5" s="349"/>
    </row>
    <row r="6" spans="1:54" ht="93" hidden="1" customHeight="1">
      <c r="A6" s="341">
        <v>2</v>
      </c>
      <c r="B6" s="350" t="s">
        <v>1117</v>
      </c>
      <c r="C6" s="351" t="s">
        <v>1121</v>
      </c>
      <c r="D6" s="351" t="s">
        <v>1122</v>
      </c>
      <c r="E6" s="345" t="s">
        <v>1123</v>
      </c>
      <c r="F6" s="352"/>
      <c r="G6" s="353"/>
      <c r="H6" s="354"/>
      <c r="I6" s="354" t="s">
        <v>51</v>
      </c>
      <c r="J6" s="355"/>
      <c r="K6" s="353"/>
      <c r="L6" s="354"/>
      <c r="M6" s="354"/>
      <c r="N6" s="355"/>
      <c r="O6" s="353"/>
      <c r="P6" s="354"/>
      <c r="Q6" s="354"/>
      <c r="R6" s="355"/>
      <c r="S6" s="353"/>
      <c r="T6" s="354"/>
      <c r="U6" s="354"/>
      <c r="V6" s="355"/>
      <c r="W6" s="353"/>
      <c r="X6" s="354"/>
      <c r="Y6" s="354"/>
      <c r="Z6" s="355"/>
      <c r="AA6" s="353"/>
      <c r="AB6" s="354"/>
      <c r="AC6" s="354"/>
      <c r="AD6" s="355"/>
      <c r="AE6" s="353"/>
      <c r="AF6" s="354"/>
      <c r="AG6" s="354"/>
      <c r="AH6" s="355"/>
      <c r="AI6" s="353"/>
      <c r="AJ6" s="354"/>
      <c r="AK6" s="354"/>
      <c r="AL6" s="355"/>
      <c r="AM6" s="353"/>
      <c r="AN6" s="354"/>
      <c r="AO6" s="354"/>
      <c r="AP6" s="355"/>
      <c r="AQ6" s="353"/>
      <c r="AR6" s="354"/>
      <c r="AS6" s="354"/>
      <c r="AT6" s="355"/>
      <c r="AU6" s="353"/>
      <c r="AV6" s="354"/>
      <c r="AW6" s="354"/>
      <c r="AX6" s="355"/>
      <c r="AY6" s="353"/>
      <c r="AZ6" s="354"/>
      <c r="BA6" s="354"/>
      <c r="BB6" s="355"/>
    </row>
    <row r="7" spans="1:54" ht="62.25" hidden="1" customHeight="1">
      <c r="A7" s="341">
        <v>3</v>
      </c>
      <c r="B7" s="350" t="s">
        <v>1117</v>
      </c>
      <c r="C7" s="351" t="s">
        <v>1124</v>
      </c>
      <c r="D7" s="351" t="s">
        <v>1125</v>
      </c>
      <c r="E7" s="345" t="s">
        <v>1120</v>
      </c>
      <c r="F7" s="352"/>
      <c r="G7" s="353"/>
      <c r="H7" s="354"/>
      <c r="I7" s="354"/>
      <c r="J7" s="355"/>
      <c r="K7" s="353" t="s">
        <v>51</v>
      </c>
      <c r="L7" s="354"/>
      <c r="M7" s="354"/>
      <c r="N7" s="355"/>
      <c r="O7" s="353"/>
      <c r="P7" s="354"/>
      <c r="Q7" s="354"/>
      <c r="R7" s="355"/>
      <c r="S7" s="353"/>
      <c r="T7" s="354"/>
      <c r="U7" s="354"/>
      <c r="V7" s="355"/>
      <c r="W7" s="353"/>
      <c r="X7" s="354"/>
      <c r="Y7" s="354"/>
      <c r="Z7" s="355"/>
      <c r="AA7" s="353"/>
      <c r="AB7" s="354"/>
      <c r="AC7" s="354"/>
      <c r="AD7" s="355"/>
      <c r="AE7" s="353"/>
      <c r="AF7" s="354"/>
      <c r="AG7" s="354"/>
      <c r="AH7" s="355"/>
      <c r="AI7" s="353"/>
      <c r="AJ7" s="354"/>
      <c r="AK7" s="354"/>
      <c r="AL7" s="355"/>
      <c r="AM7" s="353"/>
      <c r="AN7" s="354"/>
      <c r="AO7" s="354"/>
      <c r="AP7" s="355"/>
      <c r="AQ7" s="353"/>
      <c r="AR7" s="354"/>
      <c r="AS7" s="354"/>
      <c r="AT7" s="355"/>
      <c r="AU7" s="353"/>
      <c r="AV7" s="354"/>
      <c r="AW7" s="354"/>
      <c r="AX7" s="355"/>
      <c r="AY7" s="353"/>
      <c r="AZ7" s="354"/>
      <c r="BA7" s="354"/>
      <c r="BB7" s="355"/>
    </row>
    <row r="8" spans="1:54" ht="93.75" hidden="1" customHeight="1">
      <c r="A8" s="341">
        <v>4</v>
      </c>
      <c r="B8" s="350" t="s">
        <v>1117</v>
      </c>
      <c r="C8" s="351" t="s">
        <v>1126</v>
      </c>
      <c r="D8" s="351" t="s">
        <v>1127</v>
      </c>
      <c r="E8" s="345" t="s">
        <v>1120</v>
      </c>
      <c r="F8" s="352"/>
      <c r="G8" s="353" t="s">
        <v>51</v>
      </c>
      <c r="H8" s="354" t="s">
        <v>51</v>
      </c>
      <c r="I8" s="354"/>
      <c r="J8" s="355"/>
      <c r="K8" s="353"/>
      <c r="L8" s="354"/>
      <c r="M8" s="354"/>
      <c r="N8" s="355"/>
      <c r="O8" s="353"/>
      <c r="P8" s="354"/>
      <c r="Q8" s="354"/>
      <c r="R8" s="355"/>
      <c r="S8" s="353"/>
      <c r="T8" s="354"/>
      <c r="U8" s="354"/>
      <c r="V8" s="355"/>
      <c r="W8" s="353"/>
      <c r="X8" s="354"/>
      <c r="Y8" s="354"/>
      <c r="Z8" s="355"/>
      <c r="AA8" s="353"/>
      <c r="AB8" s="354"/>
      <c r="AC8" s="354"/>
      <c r="AD8" s="355"/>
      <c r="AE8" s="353"/>
      <c r="AF8" s="354"/>
      <c r="AG8" s="354"/>
      <c r="AH8" s="355"/>
      <c r="AI8" s="353"/>
      <c r="AJ8" s="354"/>
      <c r="AK8" s="354"/>
      <c r="AL8" s="355"/>
      <c r="AM8" s="353"/>
      <c r="AN8" s="354"/>
      <c r="AO8" s="354"/>
      <c r="AP8" s="355"/>
      <c r="AQ8" s="353"/>
      <c r="AR8" s="354"/>
      <c r="AS8" s="354"/>
      <c r="AT8" s="355"/>
      <c r="AU8" s="353"/>
      <c r="AV8" s="354"/>
      <c r="AW8" s="354"/>
      <c r="AX8" s="355"/>
      <c r="AY8" s="353"/>
      <c r="AZ8" s="354"/>
      <c r="BA8" s="354"/>
      <c r="BB8" s="355"/>
    </row>
    <row r="9" spans="1:54" ht="79.5" hidden="1" customHeight="1">
      <c r="A9" s="341">
        <v>5</v>
      </c>
      <c r="B9" s="350" t="s">
        <v>1117</v>
      </c>
      <c r="C9" s="351" t="s">
        <v>1128</v>
      </c>
      <c r="D9" s="351" t="s">
        <v>1129</v>
      </c>
      <c r="E9" s="345" t="s">
        <v>1130</v>
      </c>
      <c r="F9" s="352"/>
      <c r="G9" s="353"/>
      <c r="H9" s="354"/>
      <c r="I9" s="354"/>
      <c r="J9" s="355" t="s">
        <v>51</v>
      </c>
      <c r="K9" s="353" t="s">
        <v>51</v>
      </c>
      <c r="L9" s="354"/>
      <c r="M9" s="354"/>
      <c r="N9" s="355"/>
      <c r="O9" s="353"/>
      <c r="P9" s="354"/>
      <c r="Q9" s="354"/>
      <c r="R9" s="355"/>
      <c r="S9" s="353"/>
      <c r="T9" s="354"/>
      <c r="U9" s="354"/>
      <c r="V9" s="355"/>
      <c r="W9" s="353"/>
      <c r="X9" s="354"/>
      <c r="Y9" s="354"/>
      <c r="Z9" s="355"/>
      <c r="AA9" s="353"/>
      <c r="AB9" s="354"/>
      <c r="AC9" s="354"/>
      <c r="AD9" s="355"/>
      <c r="AE9" s="353"/>
      <c r="AF9" s="354"/>
      <c r="AG9" s="354"/>
      <c r="AH9" s="355"/>
      <c r="AI9" s="353"/>
      <c r="AJ9" s="354"/>
      <c r="AK9" s="354"/>
      <c r="AL9" s="355"/>
      <c r="AM9" s="353"/>
      <c r="AN9" s="354"/>
      <c r="AO9" s="354"/>
      <c r="AP9" s="355"/>
      <c r="AQ9" s="353"/>
      <c r="AR9" s="354"/>
      <c r="AS9" s="354"/>
      <c r="AT9" s="355"/>
      <c r="AU9" s="353"/>
      <c r="AV9" s="354"/>
      <c r="AW9" s="354"/>
      <c r="AX9" s="355"/>
      <c r="AY9" s="353"/>
      <c r="AZ9" s="354"/>
      <c r="BA9" s="354"/>
      <c r="BB9" s="355"/>
    </row>
    <row r="10" spans="1:54" ht="110.25" hidden="1" customHeight="1">
      <c r="A10" s="341">
        <v>6</v>
      </c>
      <c r="B10" s="350" t="s">
        <v>1117</v>
      </c>
      <c r="C10" s="351" t="s">
        <v>1131</v>
      </c>
      <c r="D10" s="344" t="s">
        <v>1132</v>
      </c>
      <c r="E10" s="345" t="s">
        <v>1133</v>
      </c>
      <c r="F10" s="352"/>
      <c r="G10" s="353"/>
      <c r="H10" s="354"/>
      <c r="I10" s="354"/>
      <c r="J10" s="355"/>
      <c r="K10" s="353"/>
      <c r="L10" s="354"/>
      <c r="M10" s="354" t="s">
        <v>51</v>
      </c>
      <c r="N10" s="355"/>
      <c r="O10" s="353"/>
      <c r="P10" s="354"/>
      <c r="Q10" s="354"/>
      <c r="R10" s="355" t="s">
        <v>51</v>
      </c>
      <c r="S10" s="353"/>
      <c r="T10" s="354"/>
      <c r="U10" s="354"/>
      <c r="V10" s="355"/>
      <c r="W10" s="353"/>
      <c r="X10" s="354"/>
      <c r="Y10" s="354"/>
      <c r="Z10" s="355"/>
      <c r="AA10" s="353"/>
      <c r="AB10" s="354"/>
      <c r="AC10" s="354"/>
      <c r="AD10" s="355" t="s">
        <v>50</v>
      </c>
      <c r="AE10" s="353"/>
      <c r="AF10" s="354"/>
      <c r="AG10" s="354"/>
      <c r="AH10" s="355"/>
      <c r="AI10" s="353"/>
      <c r="AJ10" s="354"/>
      <c r="AK10" s="354"/>
      <c r="AL10" s="355"/>
      <c r="AM10" s="353"/>
      <c r="AN10" s="354"/>
      <c r="AO10" s="354"/>
      <c r="AP10" s="355" t="s">
        <v>50</v>
      </c>
      <c r="AQ10" s="353"/>
      <c r="AR10" s="354"/>
      <c r="AS10" s="354"/>
      <c r="AT10" s="355"/>
      <c r="AU10" s="353"/>
      <c r="AV10" s="354"/>
      <c r="AW10" s="354"/>
      <c r="AX10" s="355"/>
      <c r="AY10" s="353"/>
      <c r="AZ10" s="354"/>
      <c r="BA10" s="354" t="s">
        <v>50</v>
      </c>
      <c r="BB10" s="355"/>
    </row>
    <row r="11" spans="1:54" ht="110.25" hidden="1" customHeight="1">
      <c r="A11" s="341">
        <v>7</v>
      </c>
      <c r="B11" s="350" t="s">
        <v>1117</v>
      </c>
      <c r="C11" s="351" t="s">
        <v>1134</v>
      </c>
      <c r="D11" s="344" t="s">
        <v>1135</v>
      </c>
      <c r="E11" s="345" t="s">
        <v>1133</v>
      </c>
      <c r="F11" s="352"/>
      <c r="G11" s="353"/>
      <c r="H11" s="354"/>
      <c r="I11" s="354"/>
      <c r="J11" s="355"/>
      <c r="K11" s="353"/>
      <c r="L11" s="354"/>
      <c r="M11" s="354"/>
      <c r="N11" s="355"/>
      <c r="O11" s="353"/>
      <c r="P11" s="354"/>
      <c r="Q11" s="354"/>
      <c r="R11" s="355" t="s">
        <v>50</v>
      </c>
      <c r="S11" s="353"/>
      <c r="T11" s="354"/>
      <c r="U11" s="354"/>
      <c r="V11" s="355"/>
      <c r="W11" s="353"/>
      <c r="X11" s="354"/>
      <c r="Y11" s="354"/>
      <c r="Z11" s="355"/>
      <c r="AA11" s="353"/>
      <c r="AB11" s="354"/>
      <c r="AC11" s="354"/>
      <c r="AD11" s="355"/>
      <c r="AE11" s="353"/>
      <c r="AF11" s="354"/>
      <c r="AG11" s="354"/>
      <c r="AH11" s="355"/>
      <c r="AI11" s="353"/>
      <c r="AJ11" s="354"/>
      <c r="AK11" s="354"/>
      <c r="AL11" s="355"/>
      <c r="AM11" s="353"/>
      <c r="AN11" s="354"/>
      <c r="AO11" s="354"/>
      <c r="AP11" s="355"/>
      <c r="AQ11" s="353"/>
      <c r="AR11" s="354"/>
      <c r="AS11" s="354"/>
      <c r="AT11" s="355"/>
      <c r="AU11" s="353"/>
      <c r="AV11" s="354"/>
      <c r="AW11" s="354"/>
      <c r="AX11" s="355"/>
      <c r="AY11" s="353"/>
      <c r="AZ11" s="354"/>
      <c r="BA11" s="354"/>
      <c r="BB11" s="355"/>
    </row>
    <row r="12" spans="1:54" ht="108.75" hidden="1" customHeight="1">
      <c r="A12" s="341">
        <v>8</v>
      </c>
      <c r="B12" s="350" t="s">
        <v>1117</v>
      </c>
      <c r="C12" s="351" t="s">
        <v>1136</v>
      </c>
      <c r="D12" s="351" t="s">
        <v>1137</v>
      </c>
      <c r="E12" s="345" t="s">
        <v>1120</v>
      </c>
      <c r="F12" s="352"/>
      <c r="G12" s="353"/>
      <c r="H12" s="354"/>
      <c r="I12" s="354"/>
      <c r="J12" s="355" t="s">
        <v>51</v>
      </c>
      <c r="K12" s="353"/>
      <c r="L12" s="354"/>
      <c r="M12" s="354"/>
      <c r="N12" s="355" t="s">
        <v>51</v>
      </c>
      <c r="O12" s="353"/>
      <c r="P12" s="354"/>
      <c r="Q12" s="354"/>
      <c r="R12" s="355"/>
      <c r="S12" s="353"/>
      <c r="T12" s="354"/>
      <c r="U12" s="354"/>
      <c r="V12" s="355"/>
      <c r="W12" s="353"/>
      <c r="X12" s="354"/>
      <c r="Y12" s="354"/>
      <c r="Z12" s="355"/>
      <c r="AA12" s="353"/>
      <c r="AB12" s="354"/>
      <c r="AC12" s="354"/>
      <c r="AD12" s="355" t="s">
        <v>50</v>
      </c>
      <c r="AE12" s="353"/>
      <c r="AF12" s="354"/>
      <c r="AG12" s="354"/>
      <c r="AH12" s="355"/>
      <c r="AI12" s="353"/>
      <c r="AJ12" s="354"/>
      <c r="AK12" s="354"/>
      <c r="AL12" s="355"/>
      <c r="AM12" s="353"/>
      <c r="AN12" s="354"/>
      <c r="AO12" s="354"/>
      <c r="AP12" s="355"/>
      <c r="AQ12" s="353"/>
      <c r="AR12" s="354"/>
      <c r="AS12" s="354"/>
      <c r="AT12" s="355"/>
      <c r="AU12" s="353"/>
      <c r="AV12" s="354"/>
      <c r="AW12" s="354"/>
      <c r="AX12" s="355"/>
      <c r="AY12" s="353"/>
      <c r="AZ12" s="354"/>
      <c r="BA12" s="354"/>
      <c r="BB12" s="355"/>
    </row>
    <row r="13" spans="1:54" ht="57.75" hidden="1" customHeight="1">
      <c r="A13" s="341">
        <v>9</v>
      </c>
      <c r="B13" s="350" t="s">
        <v>1138</v>
      </c>
      <c r="C13" s="351" t="s">
        <v>1139</v>
      </c>
      <c r="D13" s="351" t="s">
        <v>1140</v>
      </c>
      <c r="E13" s="345" t="s">
        <v>1120</v>
      </c>
      <c r="F13" s="352"/>
      <c r="G13" s="353"/>
      <c r="H13" s="354"/>
      <c r="I13" s="354"/>
      <c r="J13" s="355"/>
      <c r="K13" s="353"/>
      <c r="L13" s="354"/>
      <c r="M13" s="354" t="s">
        <v>51</v>
      </c>
      <c r="N13" s="355"/>
      <c r="O13" s="353"/>
      <c r="P13" s="354"/>
      <c r="Q13" s="354"/>
      <c r="R13" s="355"/>
      <c r="S13" s="353"/>
      <c r="T13" s="354"/>
      <c r="U13" s="354"/>
      <c r="V13" s="355"/>
      <c r="W13" s="353"/>
      <c r="X13" s="354"/>
      <c r="Y13" s="354"/>
      <c r="Z13" s="355"/>
      <c r="AA13" s="353"/>
      <c r="AB13" s="354"/>
      <c r="AC13" s="354"/>
      <c r="AD13" s="355"/>
      <c r="AE13" s="353"/>
      <c r="AF13" s="354"/>
      <c r="AG13" s="354"/>
      <c r="AH13" s="355"/>
      <c r="AI13" s="353"/>
      <c r="AJ13" s="354"/>
      <c r="AK13" s="354"/>
      <c r="AL13" s="355"/>
      <c r="AM13" s="353"/>
      <c r="AN13" s="354"/>
      <c r="AO13" s="354"/>
      <c r="AP13" s="355"/>
      <c r="AQ13" s="353"/>
      <c r="AR13" s="354"/>
      <c r="AS13" s="354"/>
      <c r="AT13" s="355"/>
      <c r="AU13" s="353"/>
      <c r="AV13" s="354"/>
      <c r="AW13" s="354"/>
      <c r="AX13" s="355"/>
      <c r="AY13" s="353"/>
      <c r="AZ13" s="354"/>
      <c r="BA13" s="354"/>
      <c r="BB13" s="355"/>
    </row>
    <row r="14" spans="1:54" ht="99" hidden="1" customHeight="1">
      <c r="A14" s="341">
        <v>10</v>
      </c>
      <c r="B14" s="350" t="s">
        <v>1138</v>
      </c>
      <c r="C14" s="356" t="s">
        <v>1141</v>
      </c>
      <c r="D14" s="351" t="s">
        <v>1142</v>
      </c>
      <c r="E14" s="345" t="s">
        <v>1133</v>
      </c>
      <c r="F14" s="352"/>
      <c r="G14" s="353"/>
      <c r="H14" s="354"/>
      <c r="I14" s="354"/>
      <c r="J14" s="355"/>
      <c r="K14" s="353"/>
      <c r="L14" s="354"/>
      <c r="M14" s="354"/>
      <c r="N14" s="355" t="s">
        <v>51</v>
      </c>
      <c r="O14" s="353"/>
      <c r="P14" s="354"/>
      <c r="Q14" s="354"/>
      <c r="R14" s="355"/>
      <c r="S14" s="353"/>
      <c r="T14" s="354"/>
      <c r="U14" s="354"/>
      <c r="V14" s="355" t="s">
        <v>50</v>
      </c>
      <c r="W14" s="353"/>
      <c r="X14" s="354"/>
      <c r="Y14" s="354"/>
      <c r="Z14" s="355"/>
      <c r="AA14" s="353"/>
      <c r="AB14" s="354"/>
      <c r="AC14" s="354"/>
      <c r="AD14" s="355" t="s">
        <v>50</v>
      </c>
      <c r="AE14" s="353"/>
      <c r="AF14" s="354"/>
      <c r="AG14" s="354"/>
      <c r="AH14" s="355"/>
      <c r="AI14" s="353"/>
      <c r="AJ14" s="354"/>
      <c r="AK14" s="354"/>
      <c r="AL14" s="355" t="s">
        <v>50</v>
      </c>
      <c r="AM14" s="353"/>
      <c r="AN14" s="354"/>
      <c r="AO14" s="354"/>
      <c r="AP14" s="355"/>
      <c r="AQ14" s="353"/>
      <c r="AR14" s="354"/>
      <c r="AS14" s="354"/>
      <c r="AT14" s="355" t="s">
        <v>50</v>
      </c>
      <c r="AU14" s="353"/>
      <c r="AV14" s="354"/>
      <c r="AW14" s="354"/>
      <c r="AX14" s="355"/>
      <c r="AY14" s="353"/>
      <c r="AZ14" s="354"/>
      <c r="BA14" s="354"/>
      <c r="BB14" s="355" t="s">
        <v>50</v>
      </c>
    </row>
    <row r="15" spans="1:54" ht="101.25" hidden="1" customHeight="1">
      <c r="A15" s="341">
        <v>11</v>
      </c>
      <c r="B15" s="350" t="s">
        <v>1138</v>
      </c>
      <c r="C15" s="351" t="s">
        <v>1143</v>
      </c>
      <c r="D15" s="351" t="s">
        <v>1142</v>
      </c>
      <c r="E15" s="345" t="s">
        <v>1133</v>
      </c>
      <c r="F15" s="352"/>
      <c r="G15" s="353"/>
      <c r="H15" s="354"/>
      <c r="I15" s="354"/>
      <c r="J15" s="355"/>
      <c r="K15" s="353"/>
      <c r="L15" s="354"/>
      <c r="M15" s="354"/>
      <c r="N15" s="355" t="s">
        <v>51</v>
      </c>
      <c r="O15" s="353"/>
      <c r="P15" s="354"/>
      <c r="Q15" s="354"/>
      <c r="R15" s="355"/>
      <c r="S15" s="353"/>
      <c r="T15" s="354"/>
      <c r="U15" s="354"/>
      <c r="V15" s="355"/>
      <c r="W15" s="353"/>
      <c r="X15" s="354"/>
      <c r="Y15" s="354"/>
      <c r="Z15" s="355"/>
      <c r="AA15" s="353"/>
      <c r="AB15" s="354"/>
      <c r="AC15" s="354"/>
      <c r="AD15" s="355"/>
      <c r="AE15" s="353"/>
      <c r="AF15" s="354"/>
      <c r="AG15" s="354"/>
      <c r="AH15" s="355"/>
      <c r="AI15" s="353"/>
      <c r="AJ15" s="354"/>
      <c r="AK15" s="354"/>
      <c r="AL15" s="355"/>
      <c r="AM15" s="353"/>
      <c r="AN15" s="354"/>
      <c r="AO15" s="354"/>
      <c r="AP15" s="355"/>
      <c r="AQ15" s="353"/>
      <c r="AR15" s="354"/>
      <c r="AS15" s="354"/>
      <c r="AT15" s="355"/>
      <c r="AU15" s="353"/>
      <c r="AV15" s="354"/>
      <c r="AW15" s="354"/>
      <c r="AX15" s="355"/>
      <c r="AY15" s="353"/>
      <c r="AZ15" s="354"/>
      <c r="BA15" s="354"/>
      <c r="BB15" s="355"/>
    </row>
    <row r="16" spans="1:54" ht="106.5" hidden="1" customHeight="1">
      <c r="A16" s="341">
        <v>12</v>
      </c>
      <c r="B16" s="350" t="s">
        <v>1138</v>
      </c>
      <c r="C16" s="356" t="s">
        <v>1144</v>
      </c>
      <c r="D16" s="351" t="s">
        <v>1145</v>
      </c>
      <c r="E16" s="345" t="s">
        <v>1133</v>
      </c>
      <c r="F16" s="352"/>
      <c r="G16" s="353"/>
      <c r="H16" s="354"/>
      <c r="I16" s="354"/>
      <c r="J16" s="355"/>
      <c r="K16" s="353"/>
      <c r="L16" s="354"/>
      <c r="M16" s="354"/>
      <c r="N16" s="355" t="s">
        <v>1146</v>
      </c>
      <c r="O16" s="353"/>
      <c r="P16" s="354"/>
      <c r="Q16" s="354"/>
      <c r="R16" s="355" t="s">
        <v>50</v>
      </c>
      <c r="S16" s="353"/>
      <c r="T16" s="354"/>
      <c r="U16" s="354"/>
      <c r="V16" s="355" t="s">
        <v>50</v>
      </c>
      <c r="W16" s="353"/>
      <c r="X16" s="354"/>
      <c r="Y16" s="354"/>
      <c r="Z16" s="355"/>
      <c r="AA16" s="353"/>
      <c r="AB16" s="354"/>
      <c r="AC16" s="354"/>
      <c r="AD16" s="355" t="s">
        <v>50</v>
      </c>
      <c r="AE16" s="353"/>
      <c r="AF16" s="354"/>
      <c r="AG16" s="354"/>
      <c r="AH16" s="355"/>
      <c r="AI16" s="353"/>
      <c r="AJ16" s="354"/>
      <c r="AK16" s="354"/>
      <c r="AL16" s="355" t="s">
        <v>50</v>
      </c>
      <c r="AM16" s="353"/>
      <c r="AN16" s="354"/>
      <c r="AO16" s="354"/>
      <c r="AP16" s="355"/>
      <c r="AQ16" s="353"/>
      <c r="AR16" s="354"/>
      <c r="AS16" s="354"/>
      <c r="AT16" s="355" t="s">
        <v>50</v>
      </c>
      <c r="AU16" s="353"/>
      <c r="AV16" s="354"/>
      <c r="AW16" s="354"/>
      <c r="AX16" s="355"/>
      <c r="AY16" s="353"/>
      <c r="AZ16" s="354"/>
      <c r="BA16" s="354"/>
      <c r="BB16" s="355" t="s">
        <v>50</v>
      </c>
    </row>
    <row r="17" spans="1:54" ht="93" hidden="1" customHeight="1">
      <c r="A17" s="341">
        <v>13</v>
      </c>
      <c r="B17" s="350" t="s">
        <v>1138</v>
      </c>
      <c r="C17" s="356" t="s">
        <v>1147</v>
      </c>
      <c r="D17" s="351" t="s">
        <v>1148</v>
      </c>
      <c r="E17" s="345" t="s">
        <v>1149</v>
      </c>
      <c r="F17" s="352"/>
      <c r="G17" s="353" t="s">
        <v>51</v>
      </c>
      <c r="H17" s="354"/>
      <c r="I17" s="354"/>
      <c r="J17" s="355"/>
      <c r="K17" s="353" t="s">
        <v>51</v>
      </c>
      <c r="L17" s="354"/>
      <c r="M17" s="354"/>
      <c r="N17" s="355"/>
      <c r="O17" s="353" t="s">
        <v>51</v>
      </c>
      <c r="P17" s="354"/>
      <c r="Q17" s="354"/>
      <c r="R17" s="355"/>
      <c r="S17" s="353" t="s">
        <v>50</v>
      </c>
      <c r="T17" s="354"/>
      <c r="U17" s="354"/>
      <c r="V17" s="355"/>
      <c r="W17" s="353" t="s">
        <v>50</v>
      </c>
      <c r="X17" s="354"/>
      <c r="Y17" s="354"/>
      <c r="Z17" s="355"/>
      <c r="AA17" s="353" t="s">
        <v>50</v>
      </c>
      <c r="AB17" s="354"/>
      <c r="AC17" s="354"/>
      <c r="AD17" s="355"/>
      <c r="AE17" s="353" t="s">
        <v>50</v>
      </c>
      <c r="AF17" s="354"/>
      <c r="AG17" s="354"/>
      <c r="AH17" s="355"/>
      <c r="AI17" s="353" t="s">
        <v>50</v>
      </c>
      <c r="AJ17" s="354"/>
      <c r="AK17" s="354"/>
      <c r="AL17" s="355"/>
      <c r="AM17" s="353" t="s">
        <v>50</v>
      </c>
      <c r="AN17" s="354"/>
      <c r="AO17" s="354"/>
      <c r="AP17" s="355"/>
      <c r="AQ17" s="353" t="s">
        <v>50</v>
      </c>
      <c r="AR17" s="354"/>
      <c r="AS17" s="354"/>
      <c r="AT17" s="355"/>
      <c r="AU17" s="353" t="s">
        <v>50</v>
      </c>
      <c r="AV17" s="354"/>
      <c r="AW17" s="354"/>
      <c r="AX17" s="355"/>
      <c r="AY17" s="353" t="s">
        <v>50</v>
      </c>
      <c r="AZ17" s="354"/>
      <c r="BA17" s="354"/>
      <c r="BB17" s="355"/>
    </row>
    <row r="18" spans="1:54" ht="93" hidden="1" customHeight="1">
      <c r="A18" s="341">
        <v>14</v>
      </c>
      <c r="B18" s="350" t="s">
        <v>1138</v>
      </c>
      <c r="C18" s="351" t="s">
        <v>1150</v>
      </c>
      <c r="D18" s="351" t="s">
        <v>1151</v>
      </c>
      <c r="E18" s="345" t="s">
        <v>1120</v>
      </c>
      <c r="F18" s="352"/>
      <c r="G18" s="353"/>
      <c r="H18" s="354"/>
      <c r="I18" s="354"/>
      <c r="J18" s="355"/>
      <c r="K18" s="353"/>
      <c r="L18" s="354"/>
      <c r="M18" s="354" t="s">
        <v>51</v>
      </c>
      <c r="N18" s="355"/>
      <c r="O18" s="353"/>
      <c r="P18" s="354"/>
      <c r="Q18" s="354"/>
      <c r="R18" s="355"/>
      <c r="S18" s="353"/>
      <c r="T18" s="354"/>
      <c r="U18" s="354"/>
      <c r="V18" s="355"/>
      <c r="W18" s="353"/>
      <c r="X18" s="354"/>
      <c r="Y18" s="354"/>
      <c r="Z18" s="355"/>
      <c r="AA18" s="353"/>
      <c r="AB18" s="354"/>
      <c r="AC18" s="354"/>
      <c r="AD18" s="355"/>
      <c r="AE18" s="353"/>
      <c r="AF18" s="354"/>
      <c r="AG18" s="354"/>
      <c r="AH18" s="355"/>
      <c r="AI18" s="353"/>
      <c r="AJ18" s="354"/>
      <c r="AK18" s="354"/>
      <c r="AL18" s="355"/>
      <c r="AM18" s="353"/>
      <c r="AN18" s="354"/>
      <c r="AO18" s="354"/>
      <c r="AP18" s="355"/>
      <c r="AQ18" s="353"/>
      <c r="AR18" s="354"/>
      <c r="AS18" s="354"/>
      <c r="AT18" s="355"/>
      <c r="AU18" s="353"/>
      <c r="AV18" s="354"/>
      <c r="AW18" s="354"/>
      <c r="AX18" s="355"/>
      <c r="AY18" s="353"/>
      <c r="AZ18" s="354"/>
      <c r="BA18" s="354"/>
      <c r="BB18" s="355"/>
    </row>
    <row r="19" spans="1:54" ht="85.5" hidden="1" customHeight="1">
      <c r="A19" s="341">
        <v>15</v>
      </c>
      <c r="B19" s="350" t="s">
        <v>1138</v>
      </c>
      <c r="C19" s="351" t="s">
        <v>1152</v>
      </c>
      <c r="D19" s="351" t="s">
        <v>1153</v>
      </c>
      <c r="E19" s="345" t="s">
        <v>1120</v>
      </c>
      <c r="F19" s="352"/>
      <c r="G19" s="353"/>
      <c r="H19" s="354"/>
      <c r="I19" s="354"/>
      <c r="J19" s="355"/>
      <c r="K19" s="353"/>
      <c r="L19" s="354"/>
      <c r="M19" s="354"/>
      <c r="N19" s="355"/>
      <c r="O19" s="353"/>
      <c r="P19" s="354"/>
      <c r="Q19" s="354"/>
      <c r="R19" s="355"/>
      <c r="S19" s="353"/>
      <c r="T19" s="354"/>
      <c r="U19" s="354"/>
      <c r="V19" s="355"/>
      <c r="W19" s="353"/>
      <c r="X19" s="354"/>
      <c r="Y19" s="354"/>
      <c r="Z19" s="355"/>
      <c r="AA19" s="353"/>
      <c r="AB19" s="354"/>
      <c r="AC19" s="354"/>
      <c r="AD19" s="355"/>
      <c r="AE19" s="353"/>
      <c r="AF19" s="354"/>
      <c r="AG19" s="354"/>
      <c r="AH19" s="355"/>
      <c r="AI19" s="353"/>
      <c r="AJ19" s="354"/>
      <c r="AK19" s="354"/>
      <c r="AL19" s="355"/>
      <c r="AM19" s="353"/>
      <c r="AN19" s="354"/>
      <c r="AO19" s="354"/>
      <c r="AP19" s="355"/>
      <c r="AQ19" s="353"/>
      <c r="AR19" s="354"/>
      <c r="AS19" s="354"/>
      <c r="AT19" s="355"/>
      <c r="AU19" s="353" t="s">
        <v>50</v>
      </c>
      <c r="AV19" s="354"/>
      <c r="AW19" s="354"/>
      <c r="AX19" s="355"/>
      <c r="AY19" s="353"/>
      <c r="AZ19" s="354"/>
      <c r="BA19" s="354"/>
      <c r="BB19" s="355"/>
    </row>
    <row r="20" spans="1:54" ht="75.75" hidden="1" customHeight="1">
      <c r="A20" s="341">
        <v>16</v>
      </c>
      <c r="B20" s="350" t="s">
        <v>1138</v>
      </c>
      <c r="C20" s="351" t="s">
        <v>1154</v>
      </c>
      <c r="D20" s="351" t="s">
        <v>1155</v>
      </c>
      <c r="E20" s="345" t="s">
        <v>1120</v>
      </c>
      <c r="F20" s="352"/>
      <c r="G20" s="353"/>
      <c r="H20" s="354"/>
      <c r="I20" s="354"/>
      <c r="J20" s="355"/>
      <c r="K20" s="353"/>
      <c r="L20" s="354"/>
      <c r="M20" s="354"/>
      <c r="N20" s="355"/>
      <c r="O20" s="353"/>
      <c r="P20" s="354"/>
      <c r="Q20" s="354"/>
      <c r="R20" s="355"/>
      <c r="S20" s="353"/>
      <c r="T20" s="354"/>
      <c r="U20" s="354"/>
      <c r="V20" s="355"/>
      <c r="W20" s="353"/>
      <c r="X20" s="354"/>
      <c r="Y20" s="354"/>
      <c r="Z20" s="355"/>
      <c r="AA20" s="353"/>
      <c r="AB20" s="354"/>
      <c r="AC20" s="354"/>
      <c r="AD20" s="355"/>
      <c r="AE20" s="353"/>
      <c r="AF20" s="354"/>
      <c r="AG20" s="354"/>
      <c r="AH20" s="355"/>
      <c r="AI20" s="353"/>
      <c r="AJ20" s="354"/>
      <c r="AK20" s="354"/>
      <c r="AL20" s="355"/>
      <c r="AM20" s="353"/>
      <c r="AN20" s="354"/>
      <c r="AO20" s="354"/>
      <c r="AP20" s="355"/>
      <c r="AQ20" s="353"/>
      <c r="AR20" s="354"/>
      <c r="AS20" s="354"/>
      <c r="AT20" s="355"/>
      <c r="AU20" s="353"/>
      <c r="AV20" s="354"/>
      <c r="AW20" s="354" t="s">
        <v>50</v>
      </c>
      <c r="AX20" s="355"/>
      <c r="AY20" s="353"/>
      <c r="AZ20" s="354"/>
      <c r="BA20" s="354"/>
      <c r="BB20" s="355"/>
    </row>
    <row r="21" spans="1:54" ht="98.25" hidden="1" customHeight="1">
      <c r="A21" s="341">
        <v>17</v>
      </c>
      <c r="B21" s="350" t="s">
        <v>1138</v>
      </c>
      <c r="C21" s="351" t="s">
        <v>1156</v>
      </c>
      <c r="D21" s="351" t="s">
        <v>1157</v>
      </c>
      <c r="E21" s="345" t="s">
        <v>1158</v>
      </c>
      <c r="F21" s="352"/>
      <c r="G21" s="353" t="s">
        <v>51</v>
      </c>
      <c r="H21" s="354"/>
      <c r="I21" s="354"/>
      <c r="J21" s="355"/>
      <c r="K21" s="353" t="s">
        <v>51</v>
      </c>
      <c r="L21" s="354"/>
      <c r="M21" s="354"/>
      <c r="N21" s="355"/>
      <c r="O21" s="353" t="s">
        <v>51</v>
      </c>
      <c r="P21" s="354"/>
      <c r="Q21" s="354"/>
      <c r="R21" s="355"/>
      <c r="S21" s="353" t="s">
        <v>50</v>
      </c>
      <c r="T21" s="354"/>
      <c r="U21" s="354"/>
      <c r="V21" s="355"/>
      <c r="W21" s="353" t="s">
        <v>50</v>
      </c>
      <c r="X21" s="354"/>
      <c r="Y21" s="354"/>
      <c r="Z21" s="355"/>
      <c r="AA21" s="353" t="s">
        <v>50</v>
      </c>
      <c r="AB21" s="354"/>
      <c r="AC21" s="354"/>
      <c r="AD21" s="355"/>
      <c r="AE21" s="353" t="s">
        <v>50</v>
      </c>
      <c r="AF21" s="354"/>
      <c r="AG21" s="354"/>
      <c r="AH21" s="355"/>
      <c r="AI21" s="353" t="s">
        <v>50</v>
      </c>
      <c r="AJ21" s="354"/>
      <c r="AK21" s="354"/>
      <c r="AL21" s="355"/>
      <c r="AM21" s="353" t="s">
        <v>50</v>
      </c>
      <c r="AN21" s="354"/>
      <c r="AO21" s="354"/>
      <c r="AP21" s="355"/>
      <c r="AQ21" s="353" t="s">
        <v>50</v>
      </c>
      <c r="AR21" s="354"/>
      <c r="AS21" s="354"/>
      <c r="AT21" s="355"/>
      <c r="AU21" s="353" t="s">
        <v>50</v>
      </c>
      <c r="AV21" s="354"/>
      <c r="AW21" s="354"/>
      <c r="AX21" s="355"/>
      <c r="AY21" s="353" t="s">
        <v>50</v>
      </c>
      <c r="AZ21" s="354"/>
      <c r="BA21" s="354"/>
      <c r="BB21" s="355"/>
    </row>
    <row r="22" spans="1:54" ht="111.75" hidden="1" customHeight="1">
      <c r="A22" s="341">
        <v>18</v>
      </c>
      <c r="B22" s="350" t="s">
        <v>1138</v>
      </c>
      <c r="C22" s="356" t="s">
        <v>1159</v>
      </c>
      <c r="D22" s="351" t="s">
        <v>1160</v>
      </c>
      <c r="E22" s="345" t="s">
        <v>1133</v>
      </c>
      <c r="F22" s="352"/>
      <c r="G22" s="353" t="s">
        <v>51</v>
      </c>
      <c r="H22" s="354"/>
      <c r="I22" s="354"/>
      <c r="J22" s="355"/>
      <c r="K22" s="353" t="s">
        <v>51</v>
      </c>
      <c r="L22" s="354"/>
      <c r="M22" s="354"/>
      <c r="N22" s="355"/>
      <c r="O22" s="353" t="s">
        <v>51</v>
      </c>
      <c r="P22" s="354"/>
      <c r="Q22" s="354"/>
      <c r="R22" s="355"/>
      <c r="S22" s="353" t="s">
        <v>50</v>
      </c>
      <c r="T22" s="354"/>
      <c r="U22" s="354"/>
      <c r="V22" s="355"/>
      <c r="W22" s="353" t="s">
        <v>50</v>
      </c>
      <c r="X22" s="354"/>
      <c r="Y22" s="354"/>
      <c r="Z22" s="355"/>
      <c r="AA22" s="353" t="s">
        <v>50</v>
      </c>
      <c r="AB22" s="354"/>
      <c r="AC22" s="354"/>
      <c r="AD22" s="355"/>
      <c r="AE22" s="353" t="s">
        <v>50</v>
      </c>
      <c r="AF22" s="354"/>
      <c r="AG22" s="354"/>
      <c r="AH22" s="355"/>
      <c r="AI22" s="353" t="s">
        <v>50</v>
      </c>
      <c r="AJ22" s="354"/>
      <c r="AK22" s="354"/>
      <c r="AL22" s="355"/>
      <c r="AM22" s="353" t="s">
        <v>50</v>
      </c>
      <c r="AN22" s="354"/>
      <c r="AO22" s="354"/>
      <c r="AP22" s="355"/>
      <c r="AQ22" s="353" t="s">
        <v>50</v>
      </c>
      <c r="AR22" s="354"/>
      <c r="AS22" s="354"/>
      <c r="AT22" s="355"/>
      <c r="AU22" s="353" t="s">
        <v>50</v>
      </c>
      <c r="AV22" s="354"/>
      <c r="AW22" s="354"/>
      <c r="AX22" s="355"/>
      <c r="AY22" s="353" t="s">
        <v>50</v>
      </c>
      <c r="AZ22" s="354"/>
      <c r="BA22" s="354"/>
      <c r="BB22" s="355"/>
    </row>
    <row r="23" spans="1:54" ht="78" hidden="1" customHeight="1">
      <c r="A23" s="341">
        <v>19</v>
      </c>
      <c r="B23" s="350" t="s">
        <v>1138</v>
      </c>
      <c r="C23" s="351" t="s">
        <v>1161</v>
      </c>
      <c r="D23" s="351" t="s">
        <v>1162</v>
      </c>
      <c r="E23" s="345" t="s">
        <v>1120</v>
      </c>
      <c r="F23" s="352"/>
      <c r="G23" s="353"/>
      <c r="H23" s="354"/>
      <c r="I23" s="354"/>
      <c r="J23" s="355"/>
      <c r="K23" s="353"/>
      <c r="L23" s="354"/>
      <c r="M23" s="354"/>
      <c r="N23" s="355"/>
      <c r="O23" s="353"/>
      <c r="P23" s="354"/>
      <c r="Q23" s="354"/>
      <c r="R23" s="355"/>
      <c r="S23" s="353"/>
      <c r="T23" s="354" t="s">
        <v>50</v>
      </c>
      <c r="U23" s="354"/>
      <c r="V23" s="355"/>
      <c r="W23" s="353"/>
      <c r="X23" s="354"/>
      <c r="Y23" s="354"/>
      <c r="Z23" s="355"/>
      <c r="AA23" s="353"/>
      <c r="AB23" s="354"/>
      <c r="AC23" s="354"/>
      <c r="AD23" s="355"/>
      <c r="AE23" s="353"/>
      <c r="AF23" s="354"/>
      <c r="AG23" s="354"/>
      <c r="AH23" s="355"/>
      <c r="AI23" s="353"/>
      <c r="AJ23" s="354"/>
      <c r="AK23" s="354"/>
      <c r="AL23" s="355"/>
      <c r="AM23" s="353"/>
      <c r="AN23" s="354"/>
      <c r="AO23" s="354"/>
      <c r="AP23" s="355"/>
      <c r="AQ23" s="353"/>
      <c r="AR23" s="354"/>
      <c r="AS23" s="354"/>
      <c r="AT23" s="355"/>
      <c r="AU23" s="353"/>
      <c r="AV23" s="354"/>
      <c r="AW23" s="354"/>
      <c r="AX23" s="355"/>
      <c r="AY23" s="353"/>
      <c r="AZ23" s="354"/>
      <c r="BA23" s="354"/>
      <c r="BB23" s="355"/>
    </row>
    <row r="24" spans="1:54" ht="78" hidden="1" customHeight="1">
      <c r="A24" s="341">
        <v>20</v>
      </c>
      <c r="B24" s="350" t="s">
        <v>1138</v>
      </c>
      <c r="C24" s="351" t="s">
        <v>1163</v>
      </c>
      <c r="D24" s="351" t="s">
        <v>1164</v>
      </c>
      <c r="E24" s="345" t="s">
        <v>1165</v>
      </c>
      <c r="F24" s="352"/>
      <c r="G24" s="353"/>
      <c r="H24" s="354"/>
      <c r="I24" s="354"/>
      <c r="J24" s="355"/>
      <c r="K24" s="353"/>
      <c r="L24" s="354"/>
      <c r="M24" s="354"/>
      <c r="N24" s="355"/>
      <c r="O24" s="353"/>
      <c r="P24" s="354"/>
      <c r="Q24" s="354"/>
      <c r="R24" s="355"/>
      <c r="S24" s="353"/>
      <c r="T24" s="354"/>
      <c r="U24" s="354"/>
      <c r="V24" s="355"/>
      <c r="W24" s="353"/>
      <c r="X24" s="354"/>
      <c r="Y24" s="354"/>
      <c r="Z24" s="355"/>
      <c r="AA24" s="353"/>
      <c r="AB24" s="354"/>
      <c r="AC24" s="354"/>
      <c r="AD24" s="355"/>
      <c r="AE24" s="353"/>
      <c r="AF24" s="354"/>
      <c r="AG24" s="354"/>
      <c r="AH24" s="355"/>
      <c r="AI24" s="353"/>
      <c r="AJ24" s="354"/>
      <c r="AK24" s="354"/>
      <c r="AL24" s="355" t="s">
        <v>50</v>
      </c>
      <c r="AM24" s="353"/>
      <c r="AN24" s="354"/>
      <c r="AO24" s="354"/>
      <c r="AP24" s="355"/>
      <c r="AQ24" s="353"/>
      <c r="AR24" s="354"/>
      <c r="AS24" s="354"/>
      <c r="AT24" s="355"/>
      <c r="AU24" s="353"/>
      <c r="AV24" s="354"/>
      <c r="AW24" s="354"/>
      <c r="AX24" s="355"/>
      <c r="AY24" s="353"/>
      <c r="AZ24" s="354"/>
      <c r="BA24" s="354"/>
      <c r="BB24" s="357"/>
    </row>
    <row r="25" spans="1:54" ht="78" hidden="1" customHeight="1">
      <c r="A25" s="341">
        <v>21</v>
      </c>
      <c r="B25" s="350" t="s">
        <v>1166</v>
      </c>
      <c r="C25" s="351" t="s">
        <v>1167</v>
      </c>
      <c r="D25" s="351" t="s">
        <v>1168</v>
      </c>
      <c r="E25" s="345" t="s">
        <v>1133</v>
      </c>
      <c r="F25" s="352"/>
      <c r="G25" s="353"/>
      <c r="H25" s="354"/>
      <c r="I25" s="354"/>
      <c r="J25" s="355"/>
      <c r="K25" s="353"/>
      <c r="L25" s="354"/>
      <c r="M25" s="354"/>
      <c r="N25" s="355" t="s">
        <v>51</v>
      </c>
      <c r="O25" s="353"/>
      <c r="P25" s="354"/>
      <c r="Q25" s="354"/>
      <c r="R25" s="355"/>
      <c r="S25" s="353"/>
      <c r="T25" s="354"/>
      <c r="U25" s="354"/>
      <c r="V25" s="355" t="s">
        <v>50</v>
      </c>
      <c r="W25" s="353"/>
      <c r="X25" s="354"/>
      <c r="Y25" s="354"/>
      <c r="Z25" s="355"/>
      <c r="AA25" s="353"/>
      <c r="AB25" s="354"/>
      <c r="AC25" s="354"/>
      <c r="AD25" s="355"/>
      <c r="AE25" s="353"/>
      <c r="AF25" s="354"/>
      <c r="AG25" s="354"/>
      <c r="AH25" s="355"/>
      <c r="AI25" s="353"/>
      <c r="AJ25" s="354"/>
      <c r="AK25" s="354"/>
      <c r="AL25" s="355"/>
      <c r="AM25" s="353"/>
      <c r="AN25" s="354"/>
      <c r="AO25" s="354"/>
      <c r="AP25" s="355"/>
      <c r="AQ25" s="353"/>
      <c r="AR25" s="354"/>
      <c r="AS25" s="354"/>
      <c r="AT25" s="355"/>
      <c r="AU25" s="353"/>
      <c r="AV25" s="354"/>
      <c r="AW25" s="354"/>
      <c r="AX25" s="355"/>
      <c r="AY25" s="353"/>
      <c r="AZ25" s="354"/>
      <c r="BA25" s="354"/>
      <c r="BB25" s="357"/>
    </row>
    <row r="26" spans="1:54" ht="111.75" hidden="1" customHeight="1">
      <c r="A26" s="341">
        <v>22</v>
      </c>
      <c r="B26" s="350" t="s">
        <v>1166</v>
      </c>
      <c r="C26" s="351" t="s">
        <v>1169</v>
      </c>
      <c r="D26" s="351" t="s">
        <v>1170</v>
      </c>
      <c r="E26" s="345" t="s">
        <v>1133</v>
      </c>
      <c r="F26" s="352"/>
      <c r="G26" s="353"/>
      <c r="H26" s="354"/>
      <c r="I26" s="354"/>
      <c r="J26" s="355"/>
      <c r="K26" s="353"/>
      <c r="L26" s="354"/>
      <c r="M26" s="354"/>
      <c r="N26" s="355"/>
      <c r="O26" s="353" t="s">
        <v>50</v>
      </c>
      <c r="P26" s="354"/>
      <c r="Q26" s="354"/>
      <c r="R26" s="355"/>
      <c r="S26" s="353"/>
      <c r="T26" s="354"/>
      <c r="U26" s="354"/>
      <c r="V26" s="355"/>
      <c r="W26" s="353"/>
      <c r="X26" s="354"/>
      <c r="Y26" s="354"/>
      <c r="Z26" s="355"/>
      <c r="AA26" s="353"/>
      <c r="AB26" s="354"/>
      <c r="AC26" s="354"/>
      <c r="AD26" s="355"/>
      <c r="AE26" s="353"/>
      <c r="AF26" s="354"/>
      <c r="AG26" s="354"/>
      <c r="AH26" s="355"/>
      <c r="AI26" s="353"/>
      <c r="AJ26" s="354"/>
      <c r="AK26" s="354"/>
      <c r="AL26" s="355"/>
      <c r="AM26" s="353"/>
      <c r="AN26" s="354"/>
      <c r="AO26" s="354"/>
      <c r="AP26" s="355"/>
      <c r="AQ26" s="353"/>
      <c r="AR26" s="354"/>
      <c r="AS26" s="354"/>
      <c r="AT26" s="355"/>
      <c r="AU26" s="353"/>
      <c r="AV26" s="354"/>
      <c r="AW26" s="354"/>
      <c r="AX26" s="355"/>
      <c r="AY26" s="353"/>
      <c r="AZ26" s="354"/>
      <c r="BA26" s="354"/>
      <c r="BB26" s="357"/>
    </row>
    <row r="27" spans="1:54" ht="78" hidden="1" customHeight="1">
      <c r="A27" s="341">
        <v>23</v>
      </c>
      <c r="B27" s="350" t="s">
        <v>1166</v>
      </c>
      <c r="C27" s="351" t="s">
        <v>1171</v>
      </c>
      <c r="D27" s="351" t="s">
        <v>1172</v>
      </c>
      <c r="E27" s="345" t="s">
        <v>1133</v>
      </c>
      <c r="F27" s="352"/>
      <c r="G27" s="353"/>
      <c r="H27" s="354"/>
      <c r="I27" s="354"/>
      <c r="J27" s="355"/>
      <c r="K27" s="353"/>
      <c r="L27" s="354"/>
      <c r="M27" s="354"/>
      <c r="N27" s="355"/>
      <c r="O27" s="353"/>
      <c r="P27" s="354"/>
      <c r="Q27" s="354"/>
      <c r="R27" s="355" t="s">
        <v>50</v>
      </c>
      <c r="S27" s="353"/>
      <c r="T27" s="354"/>
      <c r="U27" s="354"/>
      <c r="V27" s="355"/>
      <c r="W27" s="353"/>
      <c r="X27" s="354"/>
      <c r="Y27" s="354"/>
      <c r="Z27" s="355"/>
      <c r="AA27" s="353"/>
      <c r="AB27" s="354"/>
      <c r="AC27" s="354"/>
      <c r="AD27" s="355"/>
      <c r="AE27" s="353"/>
      <c r="AF27" s="354"/>
      <c r="AG27" s="354"/>
      <c r="AH27" s="355"/>
      <c r="AI27" s="353"/>
      <c r="AJ27" s="354"/>
      <c r="AK27" s="354"/>
      <c r="AL27" s="355"/>
      <c r="AM27" s="353"/>
      <c r="AN27" s="354"/>
      <c r="AO27" s="354"/>
      <c r="AP27" s="355"/>
      <c r="AQ27" s="353"/>
      <c r="AR27" s="354"/>
      <c r="AS27" s="354"/>
      <c r="AT27" s="355"/>
      <c r="AU27" s="353"/>
      <c r="AV27" s="354"/>
      <c r="AW27" s="354"/>
      <c r="AX27" s="355"/>
      <c r="AY27" s="353"/>
      <c r="AZ27" s="354"/>
      <c r="BA27" s="354"/>
      <c r="BB27" s="357"/>
    </row>
    <row r="28" spans="1:54" ht="110.25" hidden="1" customHeight="1">
      <c r="A28" s="341">
        <v>24</v>
      </c>
      <c r="B28" s="350" t="s">
        <v>1166</v>
      </c>
      <c r="C28" s="351" t="s">
        <v>1173</v>
      </c>
      <c r="D28" s="351" t="s">
        <v>1174</v>
      </c>
      <c r="E28" s="345" t="s">
        <v>1133</v>
      </c>
      <c r="F28" s="352"/>
      <c r="G28" s="353"/>
      <c r="H28" s="354"/>
      <c r="I28" s="354"/>
      <c r="J28" s="355"/>
      <c r="K28" s="353"/>
      <c r="L28" s="354"/>
      <c r="M28" s="354"/>
      <c r="N28" s="355"/>
      <c r="O28" s="353"/>
      <c r="P28" s="354"/>
      <c r="Q28" s="354"/>
      <c r="R28" s="355"/>
      <c r="S28" s="353"/>
      <c r="T28" s="354"/>
      <c r="U28" s="354"/>
      <c r="V28" s="355"/>
      <c r="W28" s="353"/>
      <c r="X28" s="354"/>
      <c r="Y28" s="354"/>
      <c r="Z28" s="355"/>
      <c r="AA28" s="353"/>
      <c r="AB28" s="354"/>
      <c r="AC28" s="354"/>
      <c r="AD28" s="355"/>
      <c r="AE28" s="353"/>
      <c r="AF28" s="354"/>
      <c r="AG28" s="354"/>
      <c r="AH28" s="355" t="s">
        <v>50</v>
      </c>
      <c r="AI28" s="353"/>
      <c r="AJ28" s="354"/>
      <c r="AK28" s="354"/>
      <c r="AL28" s="355"/>
      <c r="AM28" s="353"/>
      <c r="AN28" s="354"/>
      <c r="AO28" s="354"/>
      <c r="AP28" s="355"/>
      <c r="AQ28" s="353"/>
      <c r="AR28" s="354"/>
      <c r="AS28" s="354"/>
      <c r="AT28" s="355"/>
      <c r="AU28" s="353"/>
      <c r="AV28" s="354"/>
      <c r="AW28" s="354"/>
      <c r="AX28" s="355"/>
      <c r="AY28" s="353"/>
      <c r="AZ28" s="354"/>
      <c r="BA28" s="354"/>
      <c r="BB28" s="357"/>
    </row>
    <row r="29" spans="1:54" ht="116.25" hidden="1" customHeight="1">
      <c r="A29" s="341">
        <v>25</v>
      </c>
      <c r="B29" s="350" t="s">
        <v>1175</v>
      </c>
      <c r="C29" s="351" t="s">
        <v>1176</v>
      </c>
      <c r="D29" s="351" t="s">
        <v>1177</v>
      </c>
      <c r="E29" s="345" t="s">
        <v>1133</v>
      </c>
      <c r="F29" s="352"/>
      <c r="G29" s="358"/>
      <c r="H29" s="359"/>
      <c r="I29" s="359"/>
      <c r="J29" s="360"/>
      <c r="K29" s="358"/>
      <c r="L29" s="359"/>
      <c r="M29" s="359"/>
      <c r="N29" s="360"/>
      <c r="O29" s="361"/>
      <c r="P29" s="362"/>
      <c r="Q29" s="362"/>
      <c r="R29" s="352"/>
      <c r="S29" s="361"/>
      <c r="T29" s="362"/>
      <c r="U29" s="362"/>
      <c r="V29" s="352"/>
      <c r="W29" s="361"/>
      <c r="X29" s="362"/>
      <c r="Y29" s="362"/>
      <c r="Z29" s="352"/>
      <c r="AA29" s="361"/>
      <c r="AB29" s="362"/>
      <c r="AC29" s="362"/>
      <c r="AD29" s="352"/>
      <c r="AE29" s="361"/>
      <c r="AF29" s="362"/>
      <c r="AG29" s="362"/>
      <c r="AH29" s="352"/>
      <c r="AI29" s="361"/>
      <c r="AJ29" s="362"/>
      <c r="AK29" s="362"/>
      <c r="AL29" s="352"/>
      <c r="AM29" s="361"/>
      <c r="AN29" s="362"/>
      <c r="AO29" s="362"/>
      <c r="AP29" s="355" t="s">
        <v>50</v>
      </c>
      <c r="AQ29" s="361"/>
      <c r="AR29" s="362"/>
      <c r="AS29" s="362"/>
      <c r="AT29" s="352"/>
      <c r="AU29" s="361"/>
      <c r="AV29" s="362"/>
      <c r="AW29" s="362"/>
      <c r="AX29" s="352"/>
      <c r="AY29" s="361"/>
      <c r="AZ29" s="362"/>
      <c r="BA29" s="362"/>
      <c r="BB29" s="363"/>
    </row>
    <row r="30" spans="1:54" ht="104.25" hidden="1" customHeight="1">
      <c r="A30" s="341">
        <v>26</v>
      </c>
      <c r="B30" s="350" t="s">
        <v>1175</v>
      </c>
      <c r="C30" s="351" t="s">
        <v>1178</v>
      </c>
      <c r="D30" s="351" t="s">
        <v>1179</v>
      </c>
      <c r="E30" s="345" t="s">
        <v>1133</v>
      </c>
      <c r="F30" s="352"/>
      <c r="G30" s="358"/>
      <c r="H30" s="359"/>
      <c r="I30" s="359"/>
      <c r="J30" s="360"/>
      <c r="K30" s="358"/>
      <c r="L30" s="359"/>
      <c r="M30" s="359"/>
      <c r="N30" s="360"/>
      <c r="O30" s="361"/>
      <c r="P30" s="362"/>
      <c r="Q30" s="362"/>
      <c r="R30" s="352"/>
      <c r="S30" s="361"/>
      <c r="T30" s="362"/>
      <c r="U30" s="362"/>
      <c r="V30" s="352"/>
      <c r="W30" s="361"/>
      <c r="X30" s="362"/>
      <c r="Y30" s="362"/>
      <c r="Z30" s="352"/>
      <c r="AA30" s="361"/>
      <c r="AB30" s="362"/>
      <c r="AC30" s="362"/>
      <c r="AD30" s="352"/>
      <c r="AE30" s="361"/>
      <c r="AF30" s="362"/>
      <c r="AG30" s="362"/>
      <c r="AH30" s="352"/>
      <c r="AI30" s="361"/>
      <c r="AJ30" s="362"/>
      <c r="AK30" s="362"/>
      <c r="AL30" s="352"/>
      <c r="AM30" s="361"/>
      <c r="AN30" s="362"/>
      <c r="AO30" s="362"/>
      <c r="AP30" s="352"/>
      <c r="AQ30" s="361"/>
      <c r="AR30" s="362"/>
      <c r="AS30" s="362"/>
      <c r="AT30" s="352"/>
      <c r="AU30" s="361"/>
      <c r="AV30" s="355" t="s">
        <v>1180</v>
      </c>
      <c r="AW30" s="362"/>
      <c r="AX30" s="352"/>
      <c r="AY30" s="361"/>
      <c r="AZ30" s="362"/>
      <c r="BA30" s="362"/>
      <c r="BB30" s="363"/>
    </row>
    <row r="31" spans="1:54" ht="110.25" hidden="1" customHeight="1">
      <c r="A31" s="341">
        <v>27</v>
      </c>
      <c r="B31" s="350" t="s">
        <v>1175</v>
      </c>
      <c r="C31" s="351" t="s">
        <v>1181</v>
      </c>
      <c r="D31" s="351" t="s">
        <v>1182</v>
      </c>
      <c r="E31" s="345" t="s">
        <v>1133</v>
      </c>
      <c r="F31" s="352"/>
      <c r="G31" s="358"/>
      <c r="H31" s="359"/>
      <c r="I31" s="359"/>
      <c r="J31" s="360"/>
      <c r="K31" s="358"/>
      <c r="L31" s="359"/>
      <c r="M31" s="359"/>
      <c r="N31" s="360"/>
      <c r="O31" s="361"/>
      <c r="P31" s="362"/>
      <c r="Q31" s="362"/>
      <c r="R31" s="352"/>
      <c r="S31" s="361"/>
      <c r="T31" s="362"/>
      <c r="U31" s="362"/>
      <c r="V31" s="352"/>
      <c r="W31" s="361"/>
      <c r="X31" s="362"/>
      <c r="Y31" s="362"/>
      <c r="Z31" s="352"/>
      <c r="AA31" s="361"/>
      <c r="AB31" s="362"/>
      <c r="AC31" s="362"/>
      <c r="AD31" s="352"/>
      <c r="AE31" s="361"/>
      <c r="AF31" s="362"/>
      <c r="AG31" s="362"/>
      <c r="AH31" s="352"/>
      <c r="AI31" s="361"/>
      <c r="AJ31" s="362"/>
      <c r="AK31" s="362"/>
      <c r="AL31" s="352"/>
      <c r="AM31" s="361"/>
      <c r="AN31" s="362"/>
      <c r="AO31" s="362"/>
      <c r="AP31" s="352"/>
      <c r="AQ31" s="361"/>
      <c r="AR31" s="362"/>
      <c r="AS31" s="362"/>
      <c r="AT31" s="352"/>
      <c r="AU31" s="361"/>
      <c r="AV31" s="362"/>
      <c r="AW31" s="362"/>
      <c r="AX31" s="352"/>
      <c r="AY31" s="355" t="s">
        <v>1180</v>
      </c>
      <c r="AZ31" s="362"/>
      <c r="BA31" s="362"/>
      <c r="BB31" s="363"/>
    </row>
    <row r="32" spans="1:54" ht="135" hidden="1" customHeight="1">
      <c r="A32" s="341">
        <v>28</v>
      </c>
      <c r="B32" s="350" t="s">
        <v>1175</v>
      </c>
      <c r="C32" s="351" t="s">
        <v>1183</v>
      </c>
      <c r="D32" s="351" t="s">
        <v>1184</v>
      </c>
      <c r="E32" s="345" t="s">
        <v>1185</v>
      </c>
      <c r="F32" s="352"/>
      <c r="G32" s="353"/>
      <c r="H32" s="354"/>
      <c r="I32" s="354"/>
      <c r="J32" s="355"/>
      <c r="K32" s="353"/>
      <c r="L32" s="354"/>
      <c r="M32" s="354"/>
      <c r="N32" s="355"/>
      <c r="O32" s="353"/>
      <c r="P32" s="354"/>
      <c r="Q32" s="354"/>
      <c r="R32" s="355"/>
      <c r="S32" s="353"/>
      <c r="T32" s="354"/>
      <c r="U32" s="354"/>
      <c r="V32" s="355"/>
      <c r="W32" s="353" t="s">
        <v>50</v>
      </c>
      <c r="X32" s="354"/>
      <c r="Y32" s="354"/>
      <c r="Z32" s="355"/>
      <c r="AA32" s="353"/>
      <c r="AB32" s="354"/>
      <c r="AC32" s="354"/>
      <c r="AD32" s="355"/>
      <c r="AE32" s="353"/>
      <c r="AF32" s="354"/>
      <c r="AG32" s="354"/>
      <c r="AH32" s="355"/>
      <c r="AI32" s="353"/>
      <c r="AJ32" s="354"/>
      <c r="AK32" s="354"/>
      <c r="AL32" s="355"/>
      <c r="AM32" s="353"/>
      <c r="AN32" s="354"/>
      <c r="AO32" s="354"/>
      <c r="AP32" s="355"/>
      <c r="AQ32" s="353"/>
      <c r="AR32" s="354"/>
      <c r="AS32" s="354"/>
      <c r="AT32" s="355"/>
      <c r="AU32" s="353"/>
      <c r="AV32" s="354"/>
      <c r="AW32" s="354"/>
      <c r="AX32" s="355"/>
      <c r="AY32" s="353"/>
      <c r="AZ32" s="354"/>
      <c r="BA32" s="354"/>
      <c r="BB32" s="357"/>
    </row>
    <row r="33" spans="1:54" ht="107.25" hidden="1" customHeight="1">
      <c r="A33" s="341">
        <v>29</v>
      </c>
      <c r="B33" s="350" t="s">
        <v>1175</v>
      </c>
      <c r="C33" s="351" t="s">
        <v>1186</v>
      </c>
      <c r="D33" s="351" t="s">
        <v>1187</v>
      </c>
      <c r="E33" s="345" t="s">
        <v>1133</v>
      </c>
      <c r="F33" s="352"/>
      <c r="G33" s="353"/>
      <c r="H33" s="354"/>
      <c r="I33" s="354"/>
      <c r="J33" s="355"/>
      <c r="K33" s="353"/>
      <c r="L33" s="354" t="s">
        <v>51</v>
      </c>
      <c r="M33" s="354"/>
      <c r="N33" s="355"/>
      <c r="O33" s="353"/>
      <c r="P33" s="354" t="s">
        <v>51</v>
      </c>
      <c r="Q33" s="354"/>
      <c r="R33" s="355"/>
      <c r="S33" s="353"/>
      <c r="T33" s="354" t="s">
        <v>50</v>
      </c>
      <c r="U33" s="354"/>
      <c r="V33" s="355"/>
      <c r="W33" s="353"/>
      <c r="X33" s="354" t="s">
        <v>50</v>
      </c>
      <c r="Y33" s="354"/>
      <c r="Z33" s="355"/>
      <c r="AA33" s="353"/>
      <c r="AB33" s="354" t="s">
        <v>50</v>
      </c>
      <c r="AC33" s="354"/>
      <c r="AD33" s="355"/>
      <c r="AE33" s="353"/>
      <c r="AF33" s="354" t="s">
        <v>50</v>
      </c>
      <c r="AG33" s="354"/>
      <c r="AH33" s="355"/>
      <c r="AI33" s="353"/>
      <c r="AJ33" s="354" t="s">
        <v>50</v>
      </c>
      <c r="AK33" s="354"/>
      <c r="AL33" s="355"/>
      <c r="AM33" s="353"/>
      <c r="AN33" s="354" t="s">
        <v>50</v>
      </c>
      <c r="AO33" s="354"/>
      <c r="AP33" s="355"/>
      <c r="AQ33" s="353"/>
      <c r="AR33" s="354" t="s">
        <v>50</v>
      </c>
      <c r="AS33" s="354"/>
      <c r="AT33" s="355"/>
      <c r="AU33" s="353"/>
      <c r="AV33" s="354" t="s">
        <v>50</v>
      </c>
      <c r="AW33" s="354"/>
      <c r="AX33" s="355"/>
      <c r="AY33" s="353"/>
      <c r="AZ33" s="354" t="s">
        <v>50</v>
      </c>
      <c r="BA33" s="354"/>
      <c r="BB33" s="357"/>
    </row>
    <row r="34" spans="1:54" ht="126" hidden="1" customHeight="1">
      <c r="A34" s="341">
        <v>30</v>
      </c>
      <c r="B34" s="350" t="s">
        <v>1175</v>
      </c>
      <c r="C34" s="351" t="s">
        <v>1188</v>
      </c>
      <c r="D34" s="351" t="s">
        <v>1187</v>
      </c>
      <c r="E34" s="345" t="s">
        <v>1133</v>
      </c>
      <c r="F34" s="352"/>
      <c r="G34" s="353"/>
      <c r="H34" s="354"/>
      <c r="I34" s="354"/>
      <c r="J34" s="355"/>
      <c r="K34" s="353"/>
      <c r="L34" s="354"/>
      <c r="M34" s="354"/>
      <c r="N34" s="355" t="s">
        <v>51</v>
      </c>
      <c r="O34" s="353"/>
      <c r="P34" s="354"/>
      <c r="Q34" s="354"/>
      <c r="R34" s="355"/>
      <c r="S34" s="353"/>
      <c r="T34" s="354"/>
      <c r="U34" s="354"/>
      <c r="V34" s="355"/>
      <c r="W34" s="353"/>
      <c r="X34" s="354"/>
      <c r="Y34" s="354"/>
      <c r="Z34" s="355"/>
      <c r="AA34" s="353"/>
      <c r="AB34" s="354"/>
      <c r="AC34" s="354"/>
      <c r="AD34" s="355"/>
      <c r="AE34" s="353"/>
      <c r="AF34" s="354"/>
      <c r="AG34" s="354"/>
      <c r="AH34" s="355"/>
      <c r="AI34" s="353"/>
      <c r="AJ34" s="354"/>
      <c r="AK34" s="354"/>
      <c r="AL34" s="355"/>
      <c r="AM34" s="353"/>
      <c r="AN34" s="354"/>
      <c r="AO34" s="354"/>
      <c r="AP34" s="355"/>
      <c r="AQ34" s="353"/>
      <c r="AR34" s="354"/>
      <c r="AS34" s="354"/>
      <c r="AT34" s="355"/>
      <c r="AU34" s="353"/>
      <c r="AV34" s="354"/>
      <c r="AW34" s="354"/>
      <c r="AX34" s="355"/>
      <c r="AY34" s="353"/>
      <c r="AZ34" s="354"/>
      <c r="BA34" s="354"/>
      <c r="BB34" s="357"/>
    </row>
    <row r="35" spans="1:54" ht="108" hidden="1" customHeight="1">
      <c r="A35" s="341">
        <v>31</v>
      </c>
      <c r="B35" s="350" t="s">
        <v>1175</v>
      </c>
      <c r="C35" s="356" t="s">
        <v>1189</v>
      </c>
      <c r="D35" s="351" t="s">
        <v>1190</v>
      </c>
      <c r="E35" s="345" t="s">
        <v>1133</v>
      </c>
      <c r="F35" s="352"/>
      <c r="G35" s="353"/>
      <c r="H35" s="354"/>
      <c r="I35" s="354"/>
      <c r="J35" s="355" t="s">
        <v>51</v>
      </c>
      <c r="K35" s="353"/>
      <c r="L35" s="354"/>
      <c r="M35" s="354"/>
      <c r="N35" s="355" t="s">
        <v>51</v>
      </c>
      <c r="O35" s="353"/>
      <c r="P35" s="354"/>
      <c r="Q35" s="354"/>
      <c r="R35" s="355" t="s">
        <v>51</v>
      </c>
      <c r="S35" s="353"/>
      <c r="T35" s="354"/>
      <c r="U35" s="354"/>
      <c r="V35" s="355" t="s">
        <v>50</v>
      </c>
      <c r="W35" s="353"/>
      <c r="X35" s="354"/>
      <c r="Y35" s="354"/>
      <c r="Z35" s="355" t="s">
        <v>50</v>
      </c>
      <c r="AA35" s="353"/>
      <c r="AB35" s="354"/>
      <c r="AC35" s="354"/>
      <c r="AD35" s="355" t="s">
        <v>50</v>
      </c>
      <c r="AE35" s="353"/>
      <c r="AF35" s="354"/>
      <c r="AG35" s="354"/>
      <c r="AH35" s="355" t="s">
        <v>50</v>
      </c>
      <c r="AI35" s="353"/>
      <c r="AJ35" s="354"/>
      <c r="AK35" s="354"/>
      <c r="AL35" s="355" t="s">
        <v>50</v>
      </c>
      <c r="AM35" s="353"/>
      <c r="AN35" s="354"/>
      <c r="AO35" s="354"/>
      <c r="AP35" s="355" t="s">
        <v>50</v>
      </c>
      <c r="AQ35" s="353"/>
      <c r="AR35" s="354"/>
      <c r="AS35" s="354"/>
      <c r="AT35" s="355" t="s">
        <v>50</v>
      </c>
      <c r="AU35" s="353"/>
      <c r="AV35" s="354"/>
      <c r="AW35" s="354"/>
      <c r="AX35" s="355" t="s">
        <v>50</v>
      </c>
      <c r="AY35" s="353"/>
      <c r="AZ35" s="354"/>
      <c r="BA35" s="354"/>
      <c r="BB35" s="357" t="s">
        <v>50</v>
      </c>
    </row>
    <row r="36" spans="1:54" ht="108" hidden="1" customHeight="1">
      <c r="A36" s="341">
        <v>32</v>
      </c>
      <c r="B36" s="350" t="s">
        <v>1175</v>
      </c>
      <c r="C36" s="351" t="s">
        <v>1191</v>
      </c>
      <c r="D36" s="351" t="s">
        <v>1192</v>
      </c>
      <c r="E36" s="345" t="s">
        <v>1133</v>
      </c>
      <c r="F36" s="352"/>
      <c r="G36" s="353"/>
      <c r="H36" s="354"/>
      <c r="I36" s="354"/>
      <c r="J36" s="355"/>
      <c r="K36" s="353"/>
      <c r="L36" s="354" t="s">
        <v>51</v>
      </c>
      <c r="M36" s="354"/>
      <c r="N36" s="355"/>
      <c r="O36" s="353"/>
      <c r="P36" s="354"/>
      <c r="Q36" s="354"/>
      <c r="R36" s="355" t="s">
        <v>51</v>
      </c>
      <c r="S36" s="353"/>
      <c r="T36" s="354"/>
      <c r="U36" s="354"/>
      <c r="V36" s="355"/>
      <c r="W36" s="353"/>
      <c r="X36" s="354"/>
      <c r="Y36" s="354"/>
      <c r="Z36" s="355"/>
      <c r="AA36" s="353"/>
      <c r="AB36" s="354"/>
      <c r="AC36" s="354"/>
      <c r="AD36" s="355"/>
      <c r="AE36" s="353"/>
      <c r="AF36" s="354"/>
      <c r="AG36" s="354"/>
      <c r="AH36" s="355"/>
      <c r="AI36" s="353"/>
      <c r="AJ36" s="354"/>
      <c r="AK36" s="354"/>
      <c r="AL36" s="355"/>
      <c r="AM36" s="353"/>
      <c r="AN36" s="354"/>
      <c r="AO36" s="354"/>
      <c r="AP36" s="355"/>
      <c r="AQ36" s="353"/>
      <c r="AR36" s="354"/>
      <c r="AS36" s="354"/>
      <c r="AT36" s="355"/>
      <c r="AU36" s="353"/>
      <c r="AV36" s="354"/>
      <c r="AW36" s="354"/>
      <c r="AX36" s="355"/>
      <c r="AY36" s="353"/>
      <c r="AZ36" s="354"/>
      <c r="BA36" s="354"/>
      <c r="BB36" s="357"/>
    </row>
    <row r="37" spans="1:54" ht="108" hidden="1" customHeight="1">
      <c r="A37" s="341">
        <v>33</v>
      </c>
      <c r="B37" s="350" t="s">
        <v>1175</v>
      </c>
      <c r="C37" s="351" t="s">
        <v>1193</v>
      </c>
      <c r="D37" s="351" t="s">
        <v>1194</v>
      </c>
      <c r="E37" s="345" t="s">
        <v>1133</v>
      </c>
      <c r="F37" s="352"/>
      <c r="G37" s="353"/>
      <c r="H37" s="354"/>
      <c r="I37" s="354"/>
      <c r="J37" s="355"/>
      <c r="K37" s="353"/>
      <c r="L37" s="354"/>
      <c r="M37" s="354" t="s">
        <v>51</v>
      </c>
      <c r="N37" s="355"/>
      <c r="O37" s="353"/>
      <c r="P37" s="354"/>
      <c r="Q37" s="354"/>
      <c r="R37" s="355"/>
      <c r="S37" s="353"/>
      <c r="T37" s="354"/>
      <c r="U37" s="354"/>
      <c r="V37" s="355"/>
      <c r="W37" s="353"/>
      <c r="X37" s="354"/>
      <c r="Y37" s="354"/>
      <c r="Z37" s="355"/>
      <c r="AA37" s="353"/>
      <c r="AB37" s="354"/>
      <c r="AC37" s="354"/>
      <c r="AD37" s="355"/>
      <c r="AE37" s="353"/>
      <c r="AF37" s="354"/>
      <c r="AG37" s="354"/>
      <c r="AH37" s="355"/>
      <c r="AI37" s="353"/>
      <c r="AJ37" s="354"/>
      <c r="AK37" s="354"/>
      <c r="AL37" s="355"/>
      <c r="AM37" s="353"/>
      <c r="AN37" s="354"/>
      <c r="AO37" s="354"/>
      <c r="AP37" s="355"/>
      <c r="AQ37" s="353"/>
      <c r="AR37" s="354"/>
      <c r="AS37" s="354"/>
      <c r="AT37" s="355"/>
      <c r="AU37" s="353"/>
      <c r="AV37" s="354"/>
      <c r="AW37" s="354"/>
      <c r="AX37" s="355"/>
      <c r="AY37" s="353"/>
      <c r="AZ37" s="354"/>
      <c r="BA37" s="354"/>
      <c r="BB37" s="357"/>
    </row>
    <row r="38" spans="1:54" ht="108" hidden="1" customHeight="1">
      <c r="A38" s="341">
        <v>34</v>
      </c>
      <c r="B38" s="350" t="s">
        <v>1175</v>
      </c>
      <c r="C38" s="351" t="s">
        <v>1195</v>
      </c>
      <c r="D38" s="351" t="s">
        <v>1196</v>
      </c>
      <c r="E38" s="345" t="s">
        <v>1133</v>
      </c>
      <c r="F38" s="352"/>
      <c r="G38" s="353"/>
      <c r="H38" s="354"/>
      <c r="I38" s="354"/>
      <c r="J38" s="355"/>
      <c r="K38" s="353"/>
      <c r="L38" s="354"/>
      <c r="M38" s="354"/>
      <c r="N38" s="355"/>
      <c r="O38" s="353"/>
      <c r="P38" s="354"/>
      <c r="Q38" s="354"/>
      <c r="R38" s="355"/>
      <c r="S38" s="353"/>
      <c r="T38" s="354"/>
      <c r="U38" s="354"/>
      <c r="V38" s="355"/>
      <c r="W38" s="353"/>
      <c r="X38" s="354"/>
      <c r="Y38" s="354"/>
      <c r="Z38" s="355"/>
      <c r="AA38" s="353"/>
      <c r="AB38" s="354"/>
      <c r="AC38" s="354"/>
      <c r="AD38" s="355"/>
      <c r="AE38" s="353"/>
      <c r="AF38" s="354"/>
      <c r="AG38" s="354"/>
      <c r="AH38" s="355"/>
      <c r="AI38" s="353"/>
      <c r="AJ38" s="354"/>
      <c r="AK38" s="354"/>
      <c r="AL38" s="355" t="s">
        <v>50</v>
      </c>
      <c r="AM38" s="353"/>
      <c r="AN38" s="354"/>
      <c r="AO38" s="354"/>
      <c r="AP38" s="355"/>
      <c r="AQ38" s="353" t="s">
        <v>50</v>
      </c>
      <c r="AR38" s="354"/>
      <c r="AS38" s="354"/>
      <c r="AT38" s="355"/>
      <c r="AU38" s="353"/>
      <c r="AV38" s="354"/>
      <c r="AW38" s="354"/>
      <c r="AX38" s="355"/>
      <c r="AY38" s="353"/>
      <c r="AZ38" s="354"/>
      <c r="BA38" s="354"/>
      <c r="BB38" s="357"/>
    </row>
    <row r="39" spans="1:54" ht="75" hidden="1" customHeight="1">
      <c r="A39" s="341">
        <v>35</v>
      </c>
      <c r="B39" s="350" t="s">
        <v>1197</v>
      </c>
      <c r="C39" s="351" t="s">
        <v>1198</v>
      </c>
      <c r="D39" s="351" t="s">
        <v>1199</v>
      </c>
      <c r="E39" s="345" t="s">
        <v>1120</v>
      </c>
      <c r="F39" s="352"/>
      <c r="G39" s="353"/>
      <c r="H39" s="354"/>
      <c r="I39" s="354"/>
      <c r="J39" s="355"/>
      <c r="K39" s="353"/>
      <c r="L39" s="354"/>
      <c r="M39" s="354"/>
      <c r="N39" s="355"/>
      <c r="O39" s="353"/>
      <c r="P39" s="354"/>
      <c r="Q39" s="354"/>
      <c r="R39" s="355"/>
      <c r="S39" s="353" t="s">
        <v>50</v>
      </c>
      <c r="T39" s="354"/>
      <c r="U39" s="354"/>
      <c r="V39" s="355"/>
      <c r="W39" s="353"/>
      <c r="X39" s="354"/>
      <c r="Y39" s="354"/>
      <c r="Z39" s="355"/>
      <c r="AA39" s="353"/>
      <c r="AB39" s="354"/>
      <c r="AC39" s="354"/>
      <c r="AD39" s="355"/>
      <c r="AE39" s="353"/>
      <c r="AF39" s="354"/>
      <c r="AG39" s="354"/>
      <c r="AH39" s="355"/>
      <c r="AI39" s="353"/>
      <c r="AJ39" s="354"/>
      <c r="AK39" s="354"/>
      <c r="AL39" s="355"/>
      <c r="AM39" s="353"/>
      <c r="AN39" s="354"/>
      <c r="AO39" s="354"/>
      <c r="AP39" s="355"/>
      <c r="AQ39" s="353"/>
      <c r="AR39" s="354"/>
      <c r="AS39" s="354"/>
      <c r="AT39" s="355"/>
      <c r="AU39" s="353"/>
      <c r="AV39" s="354"/>
      <c r="AW39" s="354" t="s">
        <v>50</v>
      </c>
      <c r="AX39" s="355"/>
      <c r="AY39" s="353"/>
      <c r="AZ39" s="354"/>
      <c r="BA39" s="354"/>
      <c r="BB39" s="357"/>
    </row>
    <row r="40" spans="1:54" ht="109.5" hidden="1" customHeight="1">
      <c r="A40" s="341">
        <v>36</v>
      </c>
      <c r="B40" s="350" t="s">
        <v>1197</v>
      </c>
      <c r="C40" s="356" t="s">
        <v>1200</v>
      </c>
      <c r="D40" s="351" t="s">
        <v>1201</v>
      </c>
      <c r="E40" s="345" t="s">
        <v>1133</v>
      </c>
      <c r="F40" s="352"/>
      <c r="G40" s="353"/>
      <c r="H40" s="354"/>
      <c r="I40" s="354"/>
      <c r="J40" s="355" t="s">
        <v>51</v>
      </c>
      <c r="K40" s="353"/>
      <c r="L40" s="354"/>
      <c r="M40" s="354"/>
      <c r="N40" s="355" t="s">
        <v>51</v>
      </c>
      <c r="O40" s="353"/>
      <c r="P40" s="354"/>
      <c r="Q40" s="354"/>
      <c r="R40" s="355" t="s">
        <v>50</v>
      </c>
      <c r="S40" s="353"/>
      <c r="T40" s="354"/>
      <c r="U40" s="354"/>
      <c r="V40" s="355" t="s">
        <v>50</v>
      </c>
      <c r="W40" s="353"/>
      <c r="X40" s="354"/>
      <c r="Y40" s="354"/>
      <c r="Z40" s="355" t="s">
        <v>50</v>
      </c>
      <c r="AA40" s="353"/>
      <c r="AB40" s="354"/>
      <c r="AC40" s="354"/>
      <c r="AD40" s="355" t="s">
        <v>50</v>
      </c>
      <c r="AE40" s="353"/>
      <c r="AF40" s="354"/>
      <c r="AG40" s="354"/>
      <c r="AH40" s="355" t="s">
        <v>50</v>
      </c>
      <c r="AI40" s="353"/>
      <c r="AJ40" s="354"/>
      <c r="AK40" s="354"/>
      <c r="AL40" s="355" t="s">
        <v>50</v>
      </c>
      <c r="AM40" s="353"/>
      <c r="AN40" s="354"/>
      <c r="AO40" s="354"/>
      <c r="AP40" s="355" t="s">
        <v>50</v>
      </c>
      <c r="AQ40" s="353"/>
      <c r="AR40" s="354"/>
      <c r="AS40" s="354"/>
      <c r="AT40" s="355" t="s">
        <v>50</v>
      </c>
      <c r="AU40" s="353"/>
      <c r="AV40" s="354"/>
      <c r="AW40" s="354"/>
      <c r="AX40" s="355" t="s">
        <v>50</v>
      </c>
      <c r="AY40" s="353"/>
      <c r="AZ40" s="354"/>
      <c r="BA40" s="354"/>
      <c r="BB40" s="357" t="s">
        <v>50</v>
      </c>
    </row>
    <row r="41" spans="1:54" ht="99.75" hidden="1" customHeight="1">
      <c r="A41" s="341">
        <v>37</v>
      </c>
      <c r="B41" s="350" t="s">
        <v>1202</v>
      </c>
      <c r="C41" s="351" t="s">
        <v>1203</v>
      </c>
      <c r="D41" s="351" t="s">
        <v>1194</v>
      </c>
      <c r="E41" s="350" t="s">
        <v>1202</v>
      </c>
      <c r="F41" s="352"/>
      <c r="G41" s="353"/>
      <c r="H41" s="354"/>
      <c r="I41" s="354"/>
      <c r="J41" s="355"/>
      <c r="K41" s="353"/>
      <c r="L41" s="354"/>
      <c r="M41" s="354"/>
      <c r="N41" s="355"/>
      <c r="O41" s="353"/>
      <c r="P41" s="354"/>
      <c r="Q41" s="354"/>
      <c r="R41" s="355" t="s">
        <v>50</v>
      </c>
      <c r="S41" s="353"/>
      <c r="T41" s="354"/>
      <c r="U41" s="354"/>
      <c r="V41" s="355"/>
      <c r="W41" s="353"/>
      <c r="X41" s="354"/>
      <c r="Y41" s="354"/>
      <c r="Z41" s="355"/>
      <c r="AA41" s="353"/>
      <c r="AB41" s="354"/>
      <c r="AC41" s="354"/>
      <c r="AD41" s="355" t="s">
        <v>50</v>
      </c>
      <c r="AE41" s="353"/>
      <c r="AF41" s="354"/>
      <c r="AG41" s="354"/>
      <c r="AH41" s="355"/>
      <c r="AI41" s="353"/>
      <c r="AJ41" s="354"/>
      <c r="AK41" s="354"/>
      <c r="AL41" s="355"/>
      <c r="AM41" s="353"/>
      <c r="AN41" s="354"/>
      <c r="AO41" s="354"/>
      <c r="AP41" s="355" t="s">
        <v>50</v>
      </c>
      <c r="AQ41" s="353"/>
      <c r="AR41" s="354"/>
      <c r="AS41" s="354"/>
      <c r="AT41" s="355"/>
      <c r="AU41" s="353"/>
      <c r="AV41" s="354"/>
      <c r="AW41" s="354"/>
      <c r="AX41" s="355"/>
      <c r="AY41" s="353"/>
      <c r="AZ41" s="354"/>
      <c r="BA41" s="354" t="s">
        <v>50</v>
      </c>
      <c r="BB41" s="357"/>
    </row>
    <row r="42" spans="1:54" ht="106.5" hidden="1" customHeight="1">
      <c r="A42" s="341">
        <v>38</v>
      </c>
      <c r="B42" s="350" t="s">
        <v>1202</v>
      </c>
      <c r="C42" s="364" t="s">
        <v>1204</v>
      </c>
      <c r="D42" s="351" t="s">
        <v>1194</v>
      </c>
      <c r="E42" s="345" t="s">
        <v>1133</v>
      </c>
      <c r="F42" s="352"/>
      <c r="G42" s="353"/>
      <c r="H42" s="354"/>
      <c r="I42" s="354"/>
      <c r="J42" s="355"/>
      <c r="K42" s="353"/>
      <c r="L42" s="354"/>
      <c r="M42" s="354"/>
      <c r="N42" s="355"/>
      <c r="O42" s="353"/>
      <c r="P42" s="354"/>
      <c r="Q42" s="354"/>
      <c r="R42" s="355"/>
      <c r="S42" s="353"/>
      <c r="T42" s="354"/>
      <c r="U42" s="354" t="s">
        <v>50</v>
      </c>
      <c r="V42" s="355"/>
      <c r="W42" s="353"/>
      <c r="X42" s="354"/>
      <c r="Y42" s="354"/>
      <c r="Z42" s="355"/>
      <c r="AA42" s="353"/>
      <c r="AB42" s="354"/>
      <c r="AC42" s="354"/>
      <c r="AD42" s="355"/>
      <c r="AE42" s="353"/>
      <c r="AF42" s="354"/>
      <c r="AG42" s="354"/>
      <c r="AH42" s="355"/>
      <c r="AI42" s="353"/>
      <c r="AJ42" s="354"/>
      <c r="AK42" s="354" t="s">
        <v>50</v>
      </c>
      <c r="AL42" s="355"/>
      <c r="AM42" s="353"/>
      <c r="AN42" s="354"/>
      <c r="AO42" s="354"/>
      <c r="AP42" s="355"/>
      <c r="AQ42" s="353"/>
      <c r="AR42" s="354"/>
      <c r="AS42" s="354"/>
      <c r="AT42" s="355"/>
      <c r="AU42" s="353"/>
      <c r="AV42" s="354"/>
      <c r="AW42" s="354"/>
      <c r="AX42" s="355"/>
      <c r="AY42" s="353"/>
      <c r="AZ42" s="354"/>
      <c r="BA42" s="354"/>
      <c r="BB42" s="357"/>
    </row>
    <row r="43" spans="1:54" ht="72.75" hidden="1" customHeight="1">
      <c r="A43" s="341">
        <v>39</v>
      </c>
      <c r="B43" s="350" t="s">
        <v>1202</v>
      </c>
      <c r="C43" s="351" t="s">
        <v>1205</v>
      </c>
      <c r="D43" s="351" t="s">
        <v>1206</v>
      </c>
      <c r="E43" s="345" t="s">
        <v>1202</v>
      </c>
      <c r="F43" s="352"/>
      <c r="G43" s="353"/>
      <c r="H43" s="354"/>
      <c r="I43" s="354"/>
      <c r="J43" s="355"/>
      <c r="K43" s="353"/>
      <c r="L43" s="354"/>
      <c r="M43" s="354"/>
      <c r="N43" s="355"/>
      <c r="O43" s="353"/>
      <c r="P43" s="354"/>
      <c r="Q43" s="354"/>
      <c r="R43" s="355"/>
      <c r="S43" s="353"/>
      <c r="T43" s="354"/>
      <c r="U43" s="354"/>
      <c r="V43" s="355"/>
      <c r="W43" s="353"/>
      <c r="X43" s="354"/>
      <c r="Y43" s="354"/>
      <c r="Z43" s="355"/>
      <c r="AA43" s="353"/>
      <c r="AB43" s="354"/>
      <c r="AC43" s="354"/>
      <c r="AD43" s="355"/>
      <c r="AE43" s="353"/>
      <c r="AF43" s="354"/>
      <c r="AG43" s="354"/>
      <c r="AH43" s="355"/>
      <c r="AI43" s="353"/>
      <c r="AJ43" s="354"/>
      <c r="AK43" s="354"/>
      <c r="AL43" s="355"/>
      <c r="AM43" s="353"/>
      <c r="AN43" s="354"/>
      <c r="AO43" s="354"/>
      <c r="AP43" s="355"/>
      <c r="AQ43" s="353"/>
      <c r="AR43" s="354"/>
      <c r="AS43" s="354"/>
      <c r="AT43" s="355"/>
      <c r="AU43" s="353"/>
      <c r="AV43" s="354"/>
      <c r="AW43" s="354"/>
      <c r="AX43" s="355"/>
      <c r="AY43" s="353"/>
      <c r="AZ43" s="354"/>
      <c r="BA43" s="354" t="s">
        <v>50</v>
      </c>
      <c r="BB43" s="357"/>
    </row>
    <row r="44" spans="1:54" ht="80.25" hidden="1" customHeight="1">
      <c r="A44" s="341">
        <v>40</v>
      </c>
      <c r="B44" s="350" t="s">
        <v>1207</v>
      </c>
      <c r="C44" s="351" t="s">
        <v>1208</v>
      </c>
      <c r="D44" s="351" t="s">
        <v>1209</v>
      </c>
      <c r="E44" s="345" t="s">
        <v>1207</v>
      </c>
      <c r="F44" s="352"/>
      <c r="G44" s="353"/>
      <c r="H44" s="354"/>
      <c r="I44" s="354"/>
      <c r="J44" s="355" t="s">
        <v>51</v>
      </c>
      <c r="K44" s="353"/>
      <c r="L44" s="354"/>
      <c r="M44" s="354"/>
      <c r="N44" s="355" t="s">
        <v>51</v>
      </c>
      <c r="O44" s="353"/>
      <c r="P44" s="354"/>
      <c r="Q44" s="354"/>
      <c r="R44" s="355" t="s">
        <v>51</v>
      </c>
      <c r="S44" s="353"/>
      <c r="T44" s="354"/>
      <c r="U44" s="354"/>
      <c r="V44" s="355" t="s">
        <v>50</v>
      </c>
      <c r="W44" s="353"/>
      <c r="X44" s="354"/>
      <c r="Y44" s="354"/>
      <c r="Z44" s="355" t="s">
        <v>50</v>
      </c>
      <c r="AA44" s="353"/>
      <c r="AB44" s="354"/>
      <c r="AC44" s="354"/>
      <c r="AD44" s="355" t="s">
        <v>50</v>
      </c>
      <c r="AE44" s="353"/>
      <c r="AF44" s="354"/>
      <c r="AG44" s="354"/>
      <c r="AH44" s="355" t="s">
        <v>50</v>
      </c>
      <c r="AI44" s="353"/>
      <c r="AJ44" s="354"/>
      <c r="AK44" s="354"/>
      <c r="AL44" s="355" t="s">
        <v>50</v>
      </c>
      <c r="AM44" s="353"/>
      <c r="AN44" s="354"/>
      <c r="AO44" s="354"/>
      <c r="AP44" s="355" t="s">
        <v>50</v>
      </c>
      <c r="AQ44" s="353"/>
      <c r="AR44" s="354"/>
      <c r="AS44" s="354"/>
      <c r="AT44" s="355" t="s">
        <v>50</v>
      </c>
      <c r="AU44" s="353"/>
      <c r="AV44" s="354"/>
      <c r="AW44" s="354"/>
      <c r="AX44" s="355" t="s">
        <v>50</v>
      </c>
      <c r="AY44" s="353"/>
      <c r="AZ44" s="354"/>
      <c r="BA44" s="354"/>
      <c r="BB44" s="357" t="s">
        <v>50</v>
      </c>
    </row>
    <row r="45" spans="1:54" ht="74.25" hidden="1" customHeight="1">
      <c r="A45" s="341">
        <v>41</v>
      </c>
      <c r="B45" s="350" t="s">
        <v>1207</v>
      </c>
      <c r="C45" s="351" t="s">
        <v>1210</v>
      </c>
      <c r="D45" s="351" t="s">
        <v>1209</v>
      </c>
      <c r="E45" s="345" t="s">
        <v>1207</v>
      </c>
      <c r="F45" s="352"/>
      <c r="G45" s="353"/>
      <c r="H45" s="354"/>
      <c r="I45" s="354"/>
      <c r="J45" s="355" t="s">
        <v>51</v>
      </c>
      <c r="K45" s="353"/>
      <c r="L45" s="354"/>
      <c r="M45" s="354"/>
      <c r="N45" s="355" t="s">
        <v>51</v>
      </c>
      <c r="O45" s="353"/>
      <c r="P45" s="354"/>
      <c r="Q45" s="354"/>
      <c r="R45" s="355" t="s">
        <v>51</v>
      </c>
      <c r="S45" s="353"/>
      <c r="T45" s="354"/>
      <c r="U45" s="354"/>
      <c r="V45" s="355" t="s">
        <v>50</v>
      </c>
      <c r="W45" s="353"/>
      <c r="X45" s="354"/>
      <c r="Y45" s="354"/>
      <c r="Z45" s="355" t="s">
        <v>50</v>
      </c>
      <c r="AA45" s="353"/>
      <c r="AB45" s="354"/>
      <c r="AC45" s="354"/>
      <c r="AD45" s="355" t="s">
        <v>50</v>
      </c>
      <c r="AE45" s="353"/>
      <c r="AF45" s="354"/>
      <c r="AG45" s="354"/>
      <c r="AH45" s="355" t="s">
        <v>50</v>
      </c>
      <c r="AI45" s="353"/>
      <c r="AJ45" s="354"/>
      <c r="AK45" s="354"/>
      <c r="AL45" s="355" t="s">
        <v>50</v>
      </c>
      <c r="AM45" s="353"/>
      <c r="AN45" s="354"/>
      <c r="AO45" s="354"/>
      <c r="AP45" s="355" t="s">
        <v>50</v>
      </c>
      <c r="AQ45" s="353"/>
      <c r="AR45" s="354"/>
      <c r="AS45" s="354"/>
      <c r="AT45" s="355" t="s">
        <v>50</v>
      </c>
      <c r="AU45" s="353"/>
      <c r="AV45" s="354"/>
      <c r="AW45" s="354"/>
      <c r="AX45" s="355" t="s">
        <v>50</v>
      </c>
      <c r="AY45" s="353"/>
      <c r="AZ45" s="354"/>
      <c r="BA45" s="354"/>
      <c r="BB45" s="357" t="s">
        <v>50</v>
      </c>
    </row>
    <row r="46" spans="1:54" ht="73.5" hidden="1" customHeight="1">
      <c r="A46" s="341">
        <v>42</v>
      </c>
      <c r="B46" s="350" t="s">
        <v>1207</v>
      </c>
      <c r="C46" s="356" t="s">
        <v>1211</v>
      </c>
      <c r="D46" s="351" t="s">
        <v>1212</v>
      </c>
      <c r="E46" s="345" t="s">
        <v>1207</v>
      </c>
      <c r="F46" s="352"/>
      <c r="G46" s="353"/>
      <c r="H46" s="354"/>
      <c r="I46" s="354"/>
      <c r="J46" s="355" t="s">
        <v>51</v>
      </c>
      <c r="K46" s="353"/>
      <c r="L46" s="354"/>
      <c r="M46" s="354"/>
      <c r="N46" s="355" t="s">
        <v>51</v>
      </c>
      <c r="O46" s="353"/>
      <c r="P46" s="354"/>
      <c r="Q46" s="354"/>
      <c r="R46" s="355" t="s">
        <v>51</v>
      </c>
      <c r="S46" s="353"/>
      <c r="T46" s="354"/>
      <c r="U46" s="354"/>
      <c r="V46" s="355" t="s">
        <v>50</v>
      </c>
      <c r="W46" s="353"/>
      <c r="X46" s="354"/>
      <c r="Y46" s="354"/>
      <c r="Z46" s="355" t="s">
        <v>50</v>
      </c>
      <c r="AA46" s="353"/>
      <c r="AB46" s="354"/>
      <c r="AC46" s="354"/>
      <c r="AD46" s="355" t="s">
        <v>50</v>
      </c>
      <c r="AE46" s="353"/>
      <c r="AF46" s="354"/>
      <c r="AG46" s="354"/>
      <c r="AH46" s="355" t="s">
        <v>50</v>
      </c>
      <c r="AI46" s="353"/>
      <c r="AJ46" s="354"/>
      <c r="AK46" s="354"/>
      <c r="AL46" s="355" t="s">
        <v>50</v>
      </c>
      <c r="AM46" s="353"/>
      <c r="AN46" s="354"/>
      <c r="AO46" s="354"/>
      <c r="AP46" s="355" t="s">
        <v>50</v>
      </c>
      <c r="AQ46" s="353"/>
      <c r="AR46" s="354"/>
      <c r="AS46" s="354"/>
      <c r="AT46" s="355" t="s">
        <v>50</v>
      </c>
      <c r="AU46" s="353"/>
      <c r="AV46" s="354"/>
      <c r="AW46" s="354"/>
      <c r="AX46" s="355" t="s">
        <v>50</v>
      </c>
      <c r="AY46" s="353"/>
      <c r="AZ46" s="354"/>
      <c r="BA46" s="354"/>
      <c r="BB46" s="357" t="s">
        <v>50</v>
      </c>
    </row>
    <row r="47" spans="1:54" ht="65.25" hidden="1" customHeight="1">
      <c r="A47" s="341">
        <v>43</v>
      </c>
      <c r="B47" s="350" t="s">
        <v>1207</v>
      </c>
      <c r="C47" s="351" t="s">
        <v>1213</v>
      </c>
      <c r="D47" s="351" t="s">
        <v>1214</v>
      </c>
      <c r="E47" s="345" t="s">
        <v>1207</v>
      </c>
      <c r="F47" s="352"/>
      <c r="G47" s="353"/>
      <c r="H47" s="354"/>
      <c r="I47" s="354"/>
      <c r="J47" s="355"/>
      <c r="K47" s="353"/>
      <c r="L47" s="354"/>
      <c r="M47" s="354"/>
      <c r="N47" s="355"/>
      <c r="O47" s="353"/>
      <c r="P47" s="354"/>
      <c r="Q47" s="354"/>
      <c r="R47" s="355"/>
      <c r="S47" s="353"/>
      <c r="T47" s="354"/>
      <c r="U47" s="354"/>
      <c r="V47" s="355"/>
      <c r="W47" s="353"/>
      <c r="X47" s="354"/>
      <c r="Y47" s="354"/>
      <c r="Z47" s="355"/>
      <c r="AA47" s="353"/>
      <c r="AB47" s="354"/>
      <c r="AC47" s="354"/>
      <c r="AD47" s="355"/>
      <c r="AE47" s="353"/>
      <c r="AF47" s="354"/>
      <c r="AG47" s="354"/>
      <c r="AH47" s="355"/>
      <c r="AI47" s="353"/>
      <c r="AJ47" s="354"/>
      <c r="AK47" s="354"/>
      <c r="AL47" s="355"/>
      <c r="AM47" s="353"/>
      <c r="AN47" s="354"/>
      <c r="AO47" s="354"/>
      <c r="AP47" s="355"/>
      <c r="AQ47" s="353"/>
      <c r="AR47" s="354"/>
      <c r="AS47" s="354"/>
      <c r="AT47" s="355"/>
      <c r="AU47" s="353"/>
      <c r="AV47" s="354"/>
      <c r="AW47" s="354"/>
      <c r="AX47" s="355"/>
      <c r="AY47" s="353"/>
      <c r="AZ47" s="354"/>
      <c r="BA47" s="354" t="s">
        <v>50</v>
      </c>
      <c r="BB47" s="357"/>
    </row>
    <row r="48" spans="1:54" ht="56.25" hidden="1" customHeight="1">
      <c r="A48" s="341">
        <v>44</v>
      </c>
      <c r="B48" s="350" t="s">
        <v>1207</v>
      </c>
      <c r="C48" s="351" t="s">
        <v>1215</v>
      </c>
      <c r="D48" s="351" t="s">
        <v>1216</v>
      </c>
      <c r="E48" s="345" t="s">
        <v>1207</v>
      </c>
      <c r="F48" s="352"/>
      <c r="G48" s="353"/>
      <c r="H48" s="354"/>
      <c r="I48" s="354"/>
      <c r="J48" s="355" t="s">
        <v>51</v>
      </c>
      <c r="K48" s="353"/>
      <c r="L48" s="354"/>
      <c r="M48" s="354"/>
      <c r="N48" s="355" t="s">
        <v>51</v>
      </c>
      <c r="O48" s="353"/>
      <c r="P48" s="354"/>
      <c r="Q48" s="354"/>
      <c r="R48" s="355" t="s">
        <v>51</v>
      </c>
      <c r="S48" s="353"/>
      <c r="T48" s="354"/>
      <c r="U48" s="354"/>
      <c r="V48" s="355" t="s">
        <v>50</v>
      </c>
      <c r="W48" s="353"/>
      <c r="X48" s="354"/>
      <c r="Y48" s="354"/>
      <c r="Z48" s="355" t="s">
        <v>50</v>
      </c>
      <c r="AA48" s="353"/>
      <c r="AB48" s="354"/>
      <c r="AC48" s="354"/>
      <c r="AD48" s="355" t="s">
        <v>50</v>
      </c>
      <c r="AE48" s="353"/>
      <c r="AF48" s="354"/>
      <c r="AG48" s="354"/>
      <c r="AH48" s="355" t="s">
        <v>50</v>
      </c>
      <c r="AI48" s="353"/>
      <c r="AJ48" s="354"/>
      <c r="AK48" s="354"/>
      <c r="AL48" s="355" t="s">
        <v>50</v>
      </c>
      <c r="AM48" s="353"/>
      <c r="AN48" s="354"/>
      <c r="AO48" s="354"/>
      <c r="AP48" s="355" t="s">
        <v>50</v>
      </c>
      <c r="AQ48" s="353"/>
      <c r="AR48" s="354"/>
      <c r="AS48" s="354"/>
      <c r="AT48" s="355" t="s">
        <v>50</v>
      </c>
      <c r="AU48" s="353"/>
      <c r="AV48" s="354"/>
      <c r="AW48" s="354"/>
      <c r="AX48" s="355" t="s">
        <v>50</v>
      </c>
      <c r="AY48" s="353"/>
      <c r="AZ48" s="354"/>
      <c r="BA48" s="354"/>
      <c r="BB48" s="357" t="s">
        <v>50</v>
      </c>
    </row>
    <row r="49" spans="1:54" ht="53.25" hidden="1" customHeight="1">
      <c r="A49" s="341">
        <v>45</v>
      </c>
      <c r="B49" s="350" t="s">
        <v>1207</v>
      </c>
      <c r="C49" s="351" t="s">
        <v>1217</v>
      </c>
      <c r="D49" s="351" t="s">
        <v>1194</v>
      </c>
      <c r="E49" s="345" t="s">
        <v>1218</v>
      </c>
      <c r="F49" s="352"/>
      <c r="G49" s="353"/>
      <c r="H49" s="354"/>
      <c r="I49" s="354"/>
      <c r="J49" s="355"/>
      <c r="K49" s="353"/>
      <c r="L49" s="354"/>
      <c r="M49" s="354"/>
      <c r="N49" s="355" t="s">
        <v>51</v>
      </c>
      <c r="O49" s="353"/>
      <c r="P49" s="354"/>
      <c r="Q49" s="354"/>
      <c r="R49" s="355"/>
      <c r="S49" s="353"/>
      <c r="T49" s="354"/>
      <c r="U49" s="354"/>
      <c r="V49" s="355" t="s">
        <v>50</v>
      </c>
      <c r="W49" s="353"/>
      <c r="X49" s="354"/>
      <c r="Y49" s="354"/>
      <c r="Z49" s="355"/>
      <c r="AA49" s="353"/>
      <c r="AB49" s="354"/>
      <c r="AC49" s="354"/>
      <c r="AD49" s="355" t="s">
        <v>50</v>
      </c>
      <c r="AE49" s="353"/>
      <c r="AF49" s="354"/>
      <c r="AG49" s="354"/>
      <c r="AH49" s="355"/>
      <c r="AI49" s="353"/>
      <c r="AJ49" s="354"/>
      <c r="AK49" s="354"/>
      <c r="AL49" s="355" t="s">
        <v>50</v>
      </c>
      <c r="AM49" s="353"/>
      <c r="AN49" s="354"/>
      <c r="AO49" s="354"/>
      <c r="AP49" s="355"/>
      <c r="AQ49" s="353"/>
      <c r="AR49" s="354"/>
      <c r="AS49" s="354"/>
      <c r="AT49" s="355" t="s">
        <v>50</v>
      </c>
      <c r="AU49" s="353"/>
      <c r="AV49" s="354"/>
      <c r="AW49" s="354"/>
      <c r="AX49" s="355"/>
      <c r="AY49" s="353"/>
      <c r="AZ49" s="354"/>
      <c r="BA49" s="354"/>
      <c r="BB49" s="357" t="s">
        <v>50</v>
      </c>
    </row>
    <row r="50" spans="1:54" ht="53.25" hidden="1" customHeight="1">
      <c r="A50" s="341">
        <v>46</v>
      </c>
      <c r="B50" s="350" t="s">
        <v>1207</v>
      </c>
      <c r="C50" s="351" t="s">
        <v>1219</v>
      </c>
      <c r="D50" s="351" t="s">
        <v>1220</v>
      </c>
      <c r="E50" s="345" t="s">
        <v>1207</v>
      </c>
      <c r="F50" s="352"/>
      <c r="G50" s="353"/>
      <c r="H50" s="354"/>
      <c r="I50" s="354"/>
      <c r="J50" s="355"/>
      <c r="K50" s="353"/>
      <c r="L50" s="354"/>
      <c r="M50" s="354"/>
      <c r="N50" s="355"/>
      <c r="O50" s="353"/>
      <c r="P50" s="354"/>
      <c r="Q50" s="354"/>
      <c r="R50" s="355"/>
      <c r="S50" s="353"/>
      <c r="T50" s="354" t="s">
        <v>50</v>
      </c>
      <c r="U50" s="354"/>
      <c r="V50" s="355"/>
      <c r="W50" s="353"/>
      <c r="X50" s="354"/>
      <c r="Y50" s="354"/>
      <c r="Z50" s="355"/>
      <c r="AA50" s="353"/>
      <c r="AB50" s="354"/>
      <c r="AC50" s="354"/>
      <c r="AD50" s="355"/>
      <c r="AE50" s="353"/>
      <c r="AF50" s="354"/>
      <c r="AG50" s="354"/>
      <c r="AH50" s="355"/>
      <c r="AI50" s="353"/>
      <c r="AJ50" s="354"/>
      <c r="AK50" s="354"/>
      <c r="AL50" s="355"/>
      <c r="AM50" s="353"/>
      <c r="AN50" s="354"/>
      <c r="AO50" s="354"/>
      <c r="AP50" s="355"/>
      <c r="AQ50" s="353"/>
      <c r="AR50" s="354" t="s">
        <v>50</v>
      </c>
      <c r="AS50" s="354"/>
      <c r="AT50" s="355"/>
      <c r="AU50" s="353"/>
      <c r="AV50" s="354"/>
      <c r="AW50" s="354"/>
      <c r="AX50" s="355"/>
      <c r="AY50" s="353"/>
      <c r="AZ50" s="354"/>
      <c r="BA50" s="354"/>
      <c r="BB50" s="357"/>
    </row>
    <row r="51" spans="1:54" ht="89.25" hidden="1" customHeight="1">
      <c r="A51" s="341">
        <v>47</v>
      </c>
      <c r="B51" s="350" t="s">
        <v>1221</v>
      </c>
      <c r="C51" s="351" t="s">
        <v>1222</v>
      </c>
      <c r="D51" s="351" t="s">
        <v>1223</v>
      </c>
      <c r="E51" s="345" t="s">
        <v>1133</v>
      </c>
      <c r="F51" s="352"/>
      <c r="G51" s="353"/>
      <c r="H51" s="354"/>
      <c r="I51" s="354"/>
      <c r="J51" s="355"/>
      <c r="K51" s="353" t="s">
        <v>51</v>
      </c>
      <c r="L51" s="354"/>
      <c r="M51" s="354"/>
      <c r="N51" s="355"/>
      <c r="O51" s="353" t="s">
        <v>50</v>
      </c>
      <c r="P51" s="354"/>
      <c r="Q51" s="354"/>
      <c r="R51" s="355"/>
      <c r="S51" s="353"/>
      <c r="T51" s="354"/>
      <c r="U51" s="354"/>
      <c r="V51" s="355"/>
      <c r="W51" s="353"/>
      <c r="X51" s="354"/>
      <c r="Y51" s="354"/>
      <c r="Z51" s="355"/>
      <c r="AA51" s="353"/>
      <c r="AB51" s="354"/>
      <c r="AC51" s="354"/>
      <c r="AD51" s="355"/>
      <c r="AE51" s="353"/>
      <c r="AF51" s="354"/>
      <c r="AG51" s="354"/>
      <c r="AH51" s="355"/>
      <c r="AI51" s="353"/>
      <c r="AJ51" s="354"/>
      <c r="AK51" s="354"/>
      <c r="AL51" s="355"/>
      <c r="AM51" s="353"/>
      <c r="AN51" s="354"/>
      <c r="AO51" s="354"/>
      <c r="AP51" s="355"/>
      <c r="AQ51" s="353"/>
      <c r="AR51" s="354"/>
      <c r="AS51" s="354"/>
      <c r="AT51" s="355"/>
      <c r="AU51" s="353"/>
      <c r="AV51" s="354"/>
      <c r="AW51" s="354"/>
      <c r="AX51" s="355"/>
      <c r="AY51" s="353"/>
      <c r="AZ51" s="354"/>
      <c r="BA51" s="354"/>
      <c r="BB51" s="357"/>
    </row>
    <row r="52" spans="1:54" ht="89.25" hidden="1" customHeight="1">
      <c r="A52" s="341">
        <v>48</v>
      </c>
      <c r="B52" s="350" t="s">
        <v>1221</v>
      </c>
      <c r="C52" s="351" t="s">
        <v>1224</v>
      </c>
      <c r="D52" s="351" t="s">
        <v>1225</v>
      </c>
      <c r="E52" s="345" t="s">
        <v>1133</v>
      </c>
      <c r="F52" s="352"/>
      <c r="G52" s="353"/>
      <c r="H52" s="354"/>
      <c r="I52" s="354"/>
      <c r="J52" s="355"/>
      <c r="K52" s="353"/>
      <c r="L52" s="354"/>
      <c r="M52" s="354"/>
      <c r="N52" s="355"/>
      <c r="O52" s="353"/>
      <c r="P52" s="354"/>
      <c r="Q52" s="354"/>
      <c r="R52" s="355"/>
      <c r="S52" s="353" t="s">
        <v>50</v>
      </c>
      <c r="T52" s="354"/>
      <c r="U52" s="354"/>
      <c r="V52" s="355"/>
      <c r="W52" s="353"/>
      <c r="X52" s="354"/>
      <c r="Y52" s="354"/>
      <c r="Z52" s="355"/>
      <c r="AA52" s="353"/>
      <c r="AB52" s="354"/>
      <c r="AC52" s="354"/>
      <c r="AD52" s="355"/>
      <c r="AE52" s="353"/>
      <c r="AF52" s="354"/>
      <c r="AG52" s="354"/>
      <c r="AH52" s="355"/>
      <c r="AI52" s="353"/>
      <c r="AJ52" s="354"/>
      <c r="AK52" s="354"/>
      <c r="AL52" s="355"/>
      <c r="AM52" s="353"/>
      <c r="AN52" s="354"/>
      <c r="AO52" s="354"/>
      <c r="AP52" s="355"/>
      <c r="AQ52" s="353"/>
      <c r="AR52" s="354"/>
      <c r="AS52" s="354"/>
      <c r="AT52" s="355"/>
      <c r="AU52" s="353"/>
      <c r="AV52" s="354"/>
      <c r="AW52" s="354"/>
      <c r="AX52" s="355"/>
      <c r="AY52" s="353"/>
      <c r="AZ52" s="354"/>
      <c r="BA52" s="354"/>
      <c r="BB52" s="357"/>
    </row>
    <row r="53" spans="1:54" ht="89.25" hidden="1" customHeight="1">
      <c r="A53" s="341">
        <v>49</v>
      </c>
      <c r="B53" s="350" t="s">
        <v>1221</v>
      </c>
      <c r="C53" s="351" t="s">
        <v>1226</v>
      </c>
      <c r="D53" s="351" t="s">
        <v>1227</v>
      </c>
      <c r="E53" s="345" t="s">
        <v>1133</v>
      </c>
      <c r="F53" s="352"/>
      <c r="G53" s="353"/>
      <c r="H53" s="354"/>
      <c r="I53" s="354"/>
      <c r="J53" s="355"/>
      <c r="K53" s="353"/>
      <c r="L53" s="354"/>
      <c r="M53" s="354"/>
      <c r="N53" s="355"/>
      <c r="O53" s="353"/>
      <c r="P53" s="354"/>
      <c r="Q53" s="354" t="s">
        <v>50</v>
      </c>
      <c r="R53" s="355"/>
      <c r="S53" s="353"/>
      <c r="T53" s="354"/>
      <c r="U53" s="354"/>
      <c r="V53" s="355"/>
      <c r="W53" s="353"/>
      <c r="X53" s="354"/>
      <c r="Y53" s="354"/>
      <c r="Z53" s="355"/>
      <c r="AA53" s="353"/>
      <c r="AB53" s="354"/>
      <c r="AC53" s="354" t="s">
        <v>50</v>
      </c>
      <c r="AD53" s="355"/>
      <c r="AE53" s="353"/>
      <c r="AF53" s="354"/>
      <c r="AG53" s="354"/>
      <c r="AH53" s="355"/>
      <c r="AI53" s="353"/>
      <c r="AJ53" s="354"/>
      <c r="AK53" s="354"/>
      <c r="AL53" s="355"/>
      <c r="AM53" s="353"/>
      <c r="AN53" s="354"/>
      <c r="AO53" s="354" t="s">
        <v>50</v>
      </c>
      <c r="AP53" s="355"/>
      <c r="AQ53" s="353"/>
      <c r="AR53" s="354"/>
      <c r="AS53" s="354"/>
      <c r="AT53" s="355"/>
      <c r="AU53" s="353"/>
      <c r="AV53" s="354"/>
      <c r="AW53" s="354"/>
      <c r="AX53" s="355"/>
      <c r="AY53" s="353"/>
      <c r="AZ53" s="354"/>
      <c r="BA53" s="354"/>
      <c r="BB53" s="357"/>
    </row>
    <row r="54" spans="1:54" ht="85.5" hidden="1" customHeight="1">
      <c r="A54" s="341">
        <v>50</v>
      </c>
      <c r="B54" s="350" t="s">
        <v>1228</v>
      </c>
      <c r="C54" s="351" t="s">
        <v>1229</v>
      </c>
      <c r="D54" s="351" t="s">
        <v>1230</v>
      </c>
      <c r="E54" s="365" t="s">
        <v>1231</v>
      </c>
      <c r="F54" s="352"/>
      <c r="G54" s="353"/>
      <c r="H54" s="354"/>
      <c r="I54" s="354"/>
      <c r="J54" s="355"/>
      <c r="K54" s="353"/>
      <c r="L54" s="354"/>
      <c r="M54" s="354"/>
      <c r="N54" s="355" t="s">
        <v>51</v>
      </c>
      <c r="O54" s="353"/>
      <c r="P54" s="354"/>
      <c r="Q54" s="354"/>
      <c r="R54" s="355" t="s">
        <v>51</v>
      </c>
      <c r="S54" s="353"/>
      <c r="T54" s="354"/>
      <c r="U54" s="354"/>
      <c r="V54" s="355" t="s">
        <v>50</v>
      </c>
      <c r="W54" s="353"/>
      <c r="X54" s="354"/>
      <c r="Y54" s="354"/>
      <c r="Z54" s="355" t="s">
        <v>50</v>
      </c>
      <c r="AA54" s="353"/>
      <c r="AB54" s="354"/>
      <c r="AC54" s="354"/>
      <c r="AD54" s="355" t="s">
        <v>50</v>
      </c>
      <c r="AE54" s="353"/>
      <c r="AF54" s="354"/>
      <c r="AG54" s="354"/>
      <c r="AH54" s="355" t="s">
        <v>50</v>
      </c>
      <c r="AI54" s="353"/>
      <c r="AJ54" s="354"/>
      <c r="AK54" s="354"/>
      <c r="AL54" s="355" t="s">
        <v>50</v>
      </c>
      <c r="AM54" s="353"/>
      <c r="AN54" s="354"/>
      <c r="AO54" s="354"/>
      <c r="AP54" s="355" t="s">
        <v>50</v>
      </c>
      <c r="AQ54" s="353"/>
      <c r="AR54" s="354"/>
      <c r="AS54" s="354"/>
      <c r="AT54" s="355" t="s">
        <v>50</v>
      </c>
      <c r="AU54" s="353"/>
      <c r="AV54" s="354"/>
      <c r="AW54" s="354"/>
      <c r="AX54" s="355" t="s">
        <v>50</v>
      </c>
      <c r="AY54" s="353"/>
      <c r="AZ54" s="354"/>
      <c r="BA54" s="354"/>
      <c r="BB54" s="366" t="s">
        <v>50</v>
      </c>
    </row>
    <row r="55" spans="1:54" ht="108" hidden="1" customHeight="1">
      <c r="A55" s="341">
        <v>51</v>
      </c>
      <c r="B55" s="350" t="s">
        <v>1228</v>
      </c>
      <c r="C55" s="351" t="s">
        <v>1232</v>
      </c>
      <c r="D55" s="351" t="s">
        <v>1194</v>
      </c>
      <c r="E55" s="345" t="s">
        <v>1133</v>
      </c>
      <c r="F55" s="352"/>
      <c r="G55" s="353"/>
      <c r="H55" s="354"/>
      <c r="I55" s="354"/>
      <c r="J55" s="355"/>
      <c r="K55" s="353"/>
      <c r="L55" s="354"/>
      <c r="M55" s="354" t="s">
        <v>51</v>
      </c>
      <c r="N55" s="355"/>
      <c r="O55" s="353"/>
      <c r="P55" s="354"/>
      <c r="Q55" s="354"/>
      <c r="R55" s="355"/>
      <c r="S55" s="353"/>
      <c r="T55" s="354"/>
      <c r="U55" s="354"/>
      <c r="V55" s="355"/>
      <c r="W55" s="353"/>
      <c r="X55" s="354"/>
      <c r="Y55" s="354" t="s">
        <v>50</v>
      </c>
      <c r="Z55" s="355"/>
      <c r="AA55" s="353"/>
      <c r="AB55" s="354"/>
      <c r="AC55" s="354"/>
      <c r="AD55" s="355"/>
      <c r="AE55" s="353"/>
      <c r="AF55" s="354"/>
      <c r="AG55" s="354"/>
      <c r="AH55" s="355"/>
      <c r="AI55" s="353"/>
      <c r="AJ55" s="354"/>
      <c r="AK55" s="354" t="s">
        <v>50</v>
      </c>
      <c r="AL55" s="355"/>
      <c r="AM55" s="353"/>
      <c r="AN55" s="354"/>
      <c r="AO55" s="354"/>
      <c r="AP55" s="355"/>
      <c r="AQ55" s="353"/>
      <c r="AR55" s="354"/>
      <c r="AS55" s="354"/>
      <c r="AT55" s="355"/>
      <c r="AU55" s="353"/>
      <c r="AV55" s="354"/>
      <c r="AW55" s="354" t="s">
        <v>50</v>
      </c>
      <c r="AX55" s="355"/>
      <c r="AY55" s="353"/>
      <c r="AZ55" s="354"/>
      <c r="BA55" s="354"/>
      <c r="BB55" s="366"/>
    </row>
    <row r="56" spans="1:54" ht="112.5" hidden="1" customHeight="1">
      <c r="A56" s="341">
        <v>52</v>
      </c>
      <c r="B56" s="350" t="s">
        <v>1228</v>
      </c>
      <c r="C56" s="356" t="s">
        <v>1233</v>
      </c>
      <c r="D56" s="351" t="s">
        <v>1227</v>
      </c>
      <c r="E56" s="345" t="s">
        <v>1133</v>
      </c>
      <c r="F56" s="352"/>
      <c r="G56" s="353"/>
      <c r="H56" s="354"/>
      <c r="I56" s="354" t="s">
        <v>51</v>
      </c>
      <c r="J56" s="355"/>
      <c r="K56" s="353"/>
      <c r="L56" s="354"/>
      <c r="M56" s="354" t="s">
        <v>51</v>
      </c>
      <c r="N56" s="355"/>
      <c r="O56" s="353"/>
      <c r="P56" s="354"/>
      <c r="Q56" s="354" t="s">
        <v>51</v>
      </c>
      <c r="R56" s="355"/>
      <c r="S56" s="353"/>
      <c r="T56" s="354"/>
      <c r="U56" s="354" t="s">
        <v>50</v>
      </c>
      <c r="V56" s="355"/>
      <c r="W56" s="353"/>
      <c r="X56" s="354"/>
      <c r="Y56" s="354" t="s">
        <v>50</v>
      </c>
      <c r="Z56" s="355"/>
      <c r="AA56" s="353"/>
      <c r="AB56" s="354"/>
      <c r="AC56" s="354" t="s">
        <v>50</v>
      </c>
      <c r="AD56" s="355"/>
      <c r="AE56" s="353"/>
      <c r="AF56" s="354"/>
      <c r="AG56" s="354" t="s">
        <v>50</v>
      </c>
      <c r="AH56" s="355"/>
      <c r="AI56" s="353"/>
      <c r="AJ56" s="354"/>
      <c r="AK56" s="354" t="s">
        <v>50</v>
      </c>
      <c r="AL56" s="355"/>
      <c r="AM56" s="353"/>
      <c r="AN56" s="354"/>
      <c r="AO56" s="354" t="s">
        <v>50</v>
      </c>
      <c r="AP56" s="355"/>
      <c r="AQ56" s="353"/>
      <c r="AR56" s="354"/>
      <c r="AS56" s="354" t="s">
        <v>50</v>
      </c>
      <c r="AT56" s="355"/>
      <c r="AU56" s="353"/>
      <c r="AV56" s="354"/>
      <c r="AW56" s="354" t="s">
        <v>50</v>
      </c>
      <c r="AX56" s="355"/>
      <c r="AY56" s="353"/>
      <c r="AZ56" s="354"/>
      <c r="BA56" s="354" t="s">
        <v>50</v>
      </c>
      <c r="BB56" s="366"/>
    </row>
    <row r="57" spans="1:54" ht="102" hidden="1" customHeight="1">
      <c r="A57" s="341">
        <v>53</v>
      </c>
      <c r="B57" s="350" t="s">
        <v>1228</v>
      </c>
      <c r="C57" s="356" t="s">
        <v>1234</v>
      </c>
      <c r="D57" s="351" t="s">
        <v>1194</v>
      </c>
      <c r="E57" s="345" t="s">
        <v>1235</v>
      </c>
      <c r="F57" s="352"/>
      <c r="G57" s="353"/>
      <c r="H57" s="354"/>
      <c r="I57" s="354" t="s">
        <v>51</v>
      </c>
      <c r="J57" s="355"/>
      <c r="K57" s="353"/>
      <c r="L57" s="354"/>
      <c r="M57" s="354" t="s">
        <v>51</v>
      </c>
      <c r="N57" s="355"/>
      <c r="O57" s="353"/>
      <c r="P57" s="354"/>
      <c r="Q57" s="354" t="s">
        <v>51</v>
      </c>
      <c r="R57" s="355"/>
      <c r="S57" s="353"/>
      <c r="T57" s="354"/>
      <c r="U57" s="354" t="s">
        <v>50</v>
      </c>
      <c r="V57" s="355"/>
      <c r="W57" s="353"/>
      <c r="X57" s="354"/>
      <c r="Y57" s="354" t="s">
        <v>50</v>
      </c>
      <c r="Z57" s="355"/>
      <c r="AA57" s="353"/>
      <c r="AB57" s="354"/>
      <c r="AC57" s="354" t="s">
        <v>50</v>
      </c>
      <c r="AD57" s="355"/>
      <c r="AE57" s="353"/>
      <c r="AF57" s="354"/>
      <c r="AG57" s="354" t="s">
        <v>50</v>
      </c>
      <c r="AH57" s="355"/>
      <c r="AI57" s="353"/>
      <c r="AJ57" s="354"/>
      <c r="AK57" s="354" t="s">
        <v>50</v>
      </c>
      <c r="AL57" s="355"/>
      <c r="AM57" s="353"/>
      <c r="AN57" s="354"/>
      <c r="AO57" s="354" t="s">
        <v>50</v>
      </c>
      <c r="AP57" s="355"/>
      <c r="AQ57" s="353"/>
      <c r="AR57" s="354"/>
      <c r="AS57" s="354" t="s">
        <v>50</v>
      </c>
      <c r="AT57" s="355"/>
      <c r="AU57" s="353"/>
      <c r="AV57" s="354"/>
      <c r="AW57" s="354" t="s">
        <v>50</v>
      </c>
      <c r="AX57" s="355"/>
      <c r="AY57" s="353"/>
      <c r="AZ57" s="354"/>
      <c r="BA57" s="354" t="s">
        <v>50</v>
      </c>
      <c r="BB57" s="366"/>
    </row>
    <row r="58" spans="1:54" ht="75" hidden="1" customHeight="1">
      <c r="A58" s="341">
        <v>54</v>
      </c>
      <c r="B58" s="350" t="s">
        <v>1228</v>
      </c>
      <c r="C58" s="356" t="s">
        <v>1236</v>
      </c>
      <c r="D58" s="351" t="s">
        <v>1237</v>
      </c>
      <c r="E58" s="345" t="s">
        <v>1238</v>
      </c>
      <c r="F58" s="352"/>
      <c r="G58" s="353"/>
      <c r="H58" s="354"/>
      <c r="I58" s="354"/>
      <c r="J58" s="355"/>
      <c r="K58" s="353"/>
      <c r="L58" s="354"/>
      <c r="M58" s="354" t="s">
        <v>51</v>
      </c>
      <c r="N58" s="355"/>
      <c r="O58" s="353"/>
      <c r="P58" s="354"/>
      <c r="Q58" s="354" t="s">
        <v>51</v>
      </c>
      <c r="R58" s="355"/>
      <c r="S58" s="353"/>
      <c r="T58" s="354"/>
      <c r="U58" s="354" t="s">
        <v>50</v>
      </c>
      <c r="V58" s="355"/>
      <c r="W58" s="353"/>
      <c r="X58" s="354"/>
      <c r="Y58" s="354" t="s">
        <v>50</v>
      </c>
      <c r="Z58" s="355"/>
      <c r="AA58" s="353"/>
      <c r="AB58" s="354"/>
      <c r="AC58" s="354" t="s">
        <v>50</v>
      </c>
      <c r="AD58" s="355"/>
      <c r="AE58" s="353"/>
      <c r="AF58" s="354"/>
      <c r="AG58" s="354" t="s">
        <v>50</v>
      </c>
      <c r="AH58" s="355"/>
      <c r="AI58" s="353"/>
      <c r="AJ58" s="354"/>
      <c r="AK58" s="354" t="s">
        <v>50</v>
      </c>
      <c r="AL58" s="355"/>
      <c r="AM58" s="353"/>
      <c r="AN58" s="354"/>
      <c r="AO58" s="354" t="s">
        <v>50</v>
      </c>
      <c r="AP58" s="355"/>
      <c r="AQ58" s="353"/>
      <c r="AR58" s="354"/>
      <c r="AS58" s="354" t="s">
        <v>50</v>
      </c>
      <c r="AT58" s="355"/>
      <c r="AU58" s="353"/>
      <c r="AV58" s="354"/>
      <c r="AW58" s="354" t="s">
        <v>50</v>
      </c>
      <c r="AX58" s="355"/>
      <c r="AY58" s="353"/>
      <c r="AZ58" s="354"/>
      <c r="BA58" s="354" t="s">
        <v>50</v>
      </c>
      <c r="BB58" s="366"/>
    </row>
    <row r="59" spans="1:54" ht="99.75" hidden="1" customHeight="1">
      <c r="A59" s="341">
        <v>55</v>
      </c>
      <c r="B59" s="350" t="s">
        <v>1228</v>
      </c>
      <c r="C59" s="351" t="s">
        <v>1239</v>
      </c>
      <c r="D59" s="351" t="s">
        <v>1240</v>
      </c>
      <c r="E59" s="345" t="s">
        <v>1133</v>
      </c>
      <c r="F59" s="352"/>
      <c r="G59" s="353"/>
      <c r="H59" s="354"/>
      <c r="I59" s="354"/>
      <c r="J59" s="355"/>
      <c r="K59" s="353" t="s">
        <v>1146</v>
      </c>
      <c r="L59" s="354" t="s">
        <v>1146</v>
      </c>
      <c r="M59" s="354" t="s">
        <v>1146</v>
      </c>
      <c r="N59" s="355" t="s">
        <v>1146</v>
      </c>
      <c r="O59" s="353" t="s">
        <v>51</v>
      </c>
      <c r="P59" s="354" t="s">
        <v>51</v>
      </c>
      <c r="Q59" s="354" t="s">
        <v>51</v>
      </c>
      <c r="R59" s="355" t="s">
        <v>51</v>
      </c>
      <c r="S59" s="353" t="s">
        <v>50</v>
      </c>
      <c r="T59" s="354" t="s">
        <v>50</v>
      </c>
      <c r="U59" s="354" t="s">
        <v>50</v>
      </c>
      <c r="V59" s="355" t="s">
        <v>50</v>
      </c>
      <c r="W59" s="353" t="s">
        <v>50</v>
      </c>
      <c r="X59" s="354" t="s">
        <v>50</v>
      </c>
      <c r="Y59" s="354" t="s">
        <v>50</v>
      </c>
      <c r="Z59" s="355" t="s">
        <v>50</v>
      </c>
      <c r="AA59" s="353" t="s">
        <v>50</v>
      </c>
      <c r="AB59" s="354" t="s">
        <v>50</v>
      </c>
      <c r="AC59" s="354" t="s">
        <v>50</v>
      </c>
      <c r="AD59" s="355" t="s">
        <v>50</v>
      </c>
      <c r="AE59" s="353" t="s">
        <v>50</v>
      </c>
      <c r="AF59" s="354" t="s">
        <v>50</v>
      </c>
      <c r="AG59" s="354" t="s">
        <v>50</v>
      </c>
      <c r="AH59" s="355" t="s">
        <v>50</v>
      </c>
      <c r="AI59" s="353" t="s">
        <v>50</v>
      </c>
      <c r="AJ59" s="354" t="s">
        <v>50</v>
      </c>
      <c r="AK59" s="354" t="s">
        <v>50</v>
      </c>
      <c r="AL59" s="355" t="s">
        <v>50</v>
      </c>
      <c r="AM59" s="353" t="s">
        <v>50</v>
      </c>
      <c r="AN59" s="354" t="s">
        <v>50</v>
      </c>
      <c r="AO59" s="354" t="s">
        <v>50</v>
      </c>
      <c r="AP59" s="355" t="s">
        <v>50</v>
      </c>
      <c r="AQ59" s="353" t="s">
        <v>50</v>
      </c>
      <c r="AR59" s="354" t="s">
        <v>50</v>
      </c>
      <c r="AS59" s="354" t="s">
        <v>50</v>
      </c>
      <c r="AT59" s="355" t="s">
        <v>50</v>
      </c>
      <c r="AU59" s="353" t="s">
        <v>50</v>
      </c>
      <c r="AV59" s="354" t="s">
        <v>50</v>
      </c>
      <c r="AW59" s="354" t="s">
        <v>50</v>
      </c>
      <c r="AX59" s="355" t="s">
        <v>50</v>
      </c>
      <c r="AY59" s="353" t="s">
        <v>50</v>
      </c>
      <c r="AZ59" s="354"/>
      <c r="BA59" s="354"/>
      <c r="BB59" s="355"/>
    </row>
    <row r="60" spans="1:54" ht="99.75" hidden="1" customHeight="1">
      <c r="A60" s="341">
        <v>56</v>
      </c>
      <c r="B60" s="367" t="s">
        <v>1241</v>
      </c>
      <c r="C60" s="351" t="s">
        <v>1242</v>
      </c>
      <c r="D60" s="351" t="s">
        <v>1243</v>
      </c>
      <c r="E60" s="345" t="s">
        <v>1120</v>
      </c>
      <c r="F60" s="352"/>
      <c r="G60" s="353"/>
      <c r="H60" s="354"/>
      <c r="I60" s="354"/>
      <c r="J60" s="355"/>
      <c r="K60" s="353"/>
      <c r="L60" s="354"/>
      <c r="M60" s="354"/>
      <c r="N60" s="355"/>
      <c r="O60" s="353"/>
      <c r="P60" s="354"/>
      <c r="Q60" s="354"/>
      <c r="R60" s="355"/>
      <c r="S60" s="353"/>
      <c r="T60" s="354" t="s">
        <v>50</v>
      </c>
      <c r="U60" s="354"/>
      <c r="V60" s="355"/>
      <c r="W60" s="353"/>
      <c r="X60" s="354"/>
      <c r="Y60" s="354"/>
      <c r="Z60" s="355"/>
      <c r="AA60" s="353"/>
      <c r="AB60" s="354"/>
      <c r="AC60" s="354"/>
      <c r="AD60" s="355"/>
      <c r="AE60" s="353"/>
      <c r="AF60" s="354" t="s">
        <v>50</v>
      </c>
      <c r="AG60" s="354"/>
      <c r="AH60" s="355"/>
      <c r="AI60" s="353"/>
      <c r="AJ60" s="354"/>
      <c r="AK60" s="354"/>
      <c r="AL60" s="355"/>
      <c r="AM60" s="353"/>
      <c r="AN60" s="354"/>
      <c r="AO60" s="354"/>
      <c r="AP60" s="355"/>
      <c r="AQ60" s="353"/>
      <c r="AR60" s="354"/>
      <c r="AS60" s="354"/>
      <c r="AT60" s="355"/>
      <c r="AU60" s="353"/>
      <c r="AV60" s="354"/>
      <c r="AW60" s="354"/>
      <c r="AX60" s="355"/>
      <c r="AY60" s="353"/>
      <c r="AZ60" s="354"/>
      <c r="BA60" s="354"/>
      <c r="BB60" s="355"/>
    </row>
    <row r="61" spans="1:54" ht="69.75" hidden="1" customHeight="1">
      <c r="A61" s="341">
        <v>60</v>
      </c>
      <c r="B61" s="350" t="s">
        <v>1244</v>
      </c>
      <c r="C61" s="364" t="s">
        <v>1245</v>
      </c>
      <c r="D61" s="351" t="s">
        <v>1246</v>
      </c>
      <c r="E61" s="345" t="s">
        <v>1247</v>
      </c>
      <c r="F61" s="352"/>
      <c r="G61" s="353"/>
      <c r="H61" s="354"/>
      <c r="I61" s="354"/>
      <c r="J61" s="355"/>
      <c r="K61" s="353"/>
      <c r="L61" s="354"/>
      <c r="M61" s="354"/>
      <c r="N61" s="355" t="s">
        <v>51</v>
      </c>
      <c r="O61" s="353"/>
      <c r="P61" s="354"/>
      <c r="Q61" s="354"/>
      <c r="R61" s="355"/>
      <c r="S61" s="353"/>
      <c r="T61" s="354"/>
      <c r="U61" s="354"/>
      <c r="V61" s="355"/>
      <c r="W61" s="353"/>
      <c r="X61" s="354"/>
      <c r="Y61" s="354"/>
      <c r="Z61" s="355"/>
      <c r="AA61" s="353"/>
      <c r="AB61" s="354"/>
      <c r="AC61" s="354"/>
      <c r="AD61" s="355"/>
      <c r="AE61" s="353"/>
      <c r="AF61" s="354"/>
      <c r="AG61" s="354"/>
      <c r="AH61" s="355"/>
      <c r="AI61" s="353"/>
      <c r="AJ61" s="354"/>
      <c r="AK61" s="354"/>
      <c r="AL61" s="355"/>
      <c r="AM61" s="353"/>
      <c r="AN61" s="354"/>
      <c r="AO61" s="354"/>
      <c r="AP61" s="355"/>
      <c r="AQ61" s="353"/>
      <c r="AR61" s="354"/>
      <c r="AS61" s="354"/>
      <c r="AT61" s="355"/>
      <c r="AU61" s="353"/>
      <c r="AV61" s="354"/>
      <c r="AW61" s="354"/>
      <c r="AX61" s="355"/>
      <c r="AY61" s="353"/>
      <c r="AZ61" s="354"/>
      <c r="BA61" s="354"/>
      <c r="BB61" s="357"/>
    </row>
    <row r="62" spans="1:54" ht="93.75" hidden="1" customHeight="1">
      <c r="A62" s="341">
        <v>61</v>
      </c>
      <c r="B62" s="350" t="s">
        <v>1244</v>
      </c>
      <c r="C62" s="351" t="s">
        <v>1248</v>
      </c>
      <c r="D62" s="351" t="s">
        <v>1190</v>
      </c>
      <c r="E62" s="345" t="s">
        <v>1120</v>
      </c>
      <c r="F62" s="352"/>
      <c r="G62" s="353"/>
      <c r="H62" s="354"/>
      <c r="I62" s="354"/>
      <c r="J62" s="355"/>
      <c r="K62" s="353"/>
      <c r="L62" s="354"/>
      <c r="M62" s="354"/>
      <c r="N62" s="355"/>
      <c r="O62" s="353" t="s">
        <v>51</v>
      </c>
      <c r="P62" s="354"/>
      <c r="Q62" s="354"/>
      <c r="R62" s="355"/>
      <c r="S62" s="353"/>
      <c r="T62" s="354"/>
      <c r="U62" s="354"/>
      <c r="V62" s="355"/>
      <c r="W62" s="353"/>
      <c r="X62" s="354"/>
      <c r="Y62" s="354"/>
      <c r="Z62" s="355"/>
      <c r="AA62" s="353"/>
      <c r="AB62" s="354"/>
      <c r="AC62" s="354"/>
      <c r="AD62" s="355"/>
      <c r="AE62" s="353"/>
      <c r="AF62" s="354"/>
      <c r="AG62" s="354"/>
      <c r="AH62" s="355"/>
      <c r="AI62" s="353"/>
      <c r="AJ62" s="354"/>
      <c r="AK62" s="354"/>
      <c r="AL62" s="355"/>
      <c r="AM62" s="353"/>
      <c r="AN62" s="354"/>
      <c r="AO62" s="354"/>
      <c r="AP62" s="355"/>
      <c r="AQ62" s="353"/>
      <c r="AR62" s="354"/>
      <c r="AS62" s="354"/>
      <c r="AT62" s="355"/>
      <c r="AU62" s="353"/>
      <c r="AV62" s="354"/>
      <c r="AW62" s="354"/>
      <c r="AX62" s="355"/>
      <c r="AY62" s="353"/>
      <c r="AZ62" s="354"/>
      <c r="BA62" s="354"/>
      <c r="BB62" s="357"/>
    </row>
    <row r="63" spans="1:54" ht="62.25" hidden="1" customHeight="1">
      <c r="A63" s="341">
        <v>62</v>
      </c>
      <c r="B63" s="350" t="s">
        <v>1244</v>
      </c>
      <c r="C63" s="351" t="s">
        <v>1249</v>
      </c>
      <c r="D63" s="364" t="s">
        <v>1250</v>
      </c>
      <c r="E63" s="345" t="s">
        <v>1251</v>
      </c>
      <c r="F63" s="352"/>
      <c r="G63" s="353"/>
      <c r="H63" s="354"/>
      <c r="I63" s="354"/>
      <c r="J63" s="355"/>
      <c r="K63" s="353"/>
      <c r="L63" s="354"/>
      <c r="M63" s="354"/>
      <c r="N63" s="355"/>
      <c r="O63" s="353"/>
      <c r="P63" s="354"/>
      <c r="Q63" s="354"/>
      <c r="R63" s="355"/>
      <c r="S63" s="353"/>
      <c r="T63" s="354"/>
      <c r="U63" s="354"/>
      <c r="V63" s="355"/>
      <c r="W63" s="353"/>
      <c r="X63" s="354"/>
      <c r="Y63" s="354"/>
      <c r="Z63" s="355" t="s">
        <v>1180</v>
      </c>
      <c r="AA63" s="353"/>
      <c r="AB63" s="354"/>
      <c r="AC63" s="354"/>
      <c r="AD63" s="355"/>
      <c r="AE63" s="353"/>
      <c r="AF63" s="354"/>
      <c r="AG63" s="354"/>
      <c r="AH63" s="355"/>
      <c r="AI63" s="353"/>
      <c r="AJ63" s="354"/>
      <c r="AK63" s="354"/>
      <c r="AL63" s="355"/>
      <c r="AM63" s="353"/>
      <c r="AN63" s="354"/>
      <c r="AO63" s="354"/>
      <c r="AP63" s="355"/>
      <c r="AQ63" s="353"/>
      <c r="AR63" s="354"/>
      <c r="AS63" s="354"/>
      <c r="AT63" s="355"/>
      <c r="AU63" s="353"/>
      <c r="AV63" s="354"/>
      <c r="AW63" s="354"/>
      <c r="AX63" s="355" t="s">
        <v>1180</v>
      </c>
      <c r="AY63" s="353"/>
      <c r="AZ63" s="354"/>
      <c r="BA63" s="354"/>
      <c r="BB63" s="357"/>
    </row>
    <row r="64" spans="1:54" ht="81" hidden="1">
      <c r="A64" s="341">
        <v>63</v>
      </c>
      <c r="B64" s="367" t="s">
        <v>1252</v>
      </c>
      <c r="C64" s="351" t="s">
        <v>1253</v>
      </c>
      <c r="D64" s="351" t="s">
        <v>1254</v>
      </c>
      <c r="E64" s="345" t="s">
        <v>1120</v>
      </c>
      <c r="F64" s="352"/>
      <c r="G64" s="353"/>
      <c r="H64" s="354"/>
      <c r="I64" s="354"/>
      <c r="J64" s="355"/>
      <c r="K64" s="353"/>
      <c r="L64" s="354"/>
      <c r="M64" s="354"/>
      <c r="N64" s="355"/>
      <c r="O64" s="353"/>
      <c r="P64" s="354"/>
      <c r="Q64" s="354"/>
      <c r="R64" s="355"/>
      <c r="S64" s="353"/>
      <c r="T64" s="354"/>
      <c r="U64" s="354"/>
      <c r="V64" s="355"/>
      <c r="W64" s="353"/>
      <c r="X64" s="354"/>
      <c r="Y64" s="354"/>
      <c r="Z64" s="355"/>
      <c r="AA64" s="353"/>
      <c r="AB64" s="354"/>
      <c r="AC64" s="354"/>
      <c r="AD64" s="355"/>
      <c r="AE64" s="353" t="s">
        <v>1180</v>
      </c>
      <c r="AF64" s="354"/>
      <c r="AG64" s="354"/>
      <c r="AH64" s="355"/>
      <c r="AI64" s="353"/>
      <c r="AJ64" s="354"/>
      <c r="AK64" s="354"/>
      <c r="AL64" s="355"/>
      <c r="AM64" s="353"/>
      <c r="AN64" s="354"/>
      <c r="AO64" s="354"/>
      <c r="AP64" s="355"/>
      <c r="AQ64" s="353"/>
      <c r="AR64" s="354"/>
      <c r="AS64" s="354"/>
      <c r="AT64" s="355"/>
      <c r="AU64" s="353"/>
      <c r="AV64" s="354"/>
      <c r="AW64" s="354"/>
      <c r="AX64" s="355"/>
      <c r="AY64" s="353"/>
      <c r="AZ64" s="354"/>
      <c r="BA64" s="354" t="s">
        <v>50</v>
      </c>
      <c r="BB64" s="357"/>
    </row>
    <row r="65" spans="1:54" ht="60.75" hidden="1">
      <c r="A65" s="341">
        <v>64</v>
      </c>
      <c r="B65" s="350" t="s">
        <v>1252</v>
      </c>
      <c r="C65" s="351" t="s">
        <v>1255</v>
      </c>
      <c r="D65" s="351" t="s">
        <v>1256</v>
      </c>
      <c r="E65" s="345" t="s">
        <v>1120</v>
      </c>
      <c r="F65" s="352"/>
      <c r="G65" s="353"/>
      <c r="H65" s="354"/>
      <c r="I65" s="354"/>
      <c r="J65" s="355"/>
      <c r="K65" s="353"/>
      <c r="L65" s="354"/>
      <c r="M65" s="354"/>
      <c r="N65" s="355"/>
      <c r="O65" s="353"/>
      <c r="P65" s="354"/>
      <c r="Q65" s="354"/>
      <c r="R65" s="355"/>
      <c r="S65" s="353"/>
      <c r="T65" s="354"/>
      <c r="U65" s="354"/>
      <c r="V65" s="355"/>
      <c r="W65" s="353"/>
      <c r="X65" s="354"/>
      <c r="Y65" s="354"/>
      <c r="Z65" s="355"/>
      <c r="AA65" s="353"/>
      <c r="AB65" s="354"/>
      <c r="AC65" s="354"/>
      <c r="AD65" s="355"/>
      <c r="AE65" s="353"/>
      <c r="AF65" s="354"/>
      <c r="AG65" s="354"/>
      <c r="AH65" s="355"/>
      <c r="AI65" s="353"/>
      <c r="AJ65" s="354"/>
      <c r="AK65" s="354"/>
      <c r="AL65" s="355"/>
      <c r="AM65" s="353"/>
      <c r="AN65" s="354"/>
      <c r="AO65" s="354"/>
      <c r="AP65" s="355"/>
      <c r="AQ65" s="353"/>
      <c r="AR65" s="354"/>
      <c r="AS65" s="354"/>
      <c r="AT65" s="355"/>
      <c r="AU65" s="353"/>
      <c r="AV65" s="354"/>
      <c r="AW65" s="354"/>
      <c r="AX65" s="355"/>
      <c r="AY65" s="353"/>
      <c r="AZ65" s="354" t="s">
        <v>50</v>
      </c>
      <c r="BA65" s="354"/>
      <c r="BB65" s="357"/>
    </row>
    <row r="66" spans="1:54" ht="85.5" customHeight="1">
      <c r="A66" s="341">
        <v>65</v>
      </c>
      <c r="B66" s="367" t="s">
        <v>1257</v>
      </c>
      <c r="C66" s="364" t="s">
        <v>1258</v>
      </c>
      <c r="D66" s="364" t="s">
        <v>1259</v>
      </c>
      <c r="E66" s="368" t="s">
        <v>1260</v>
      </c>
      <c r="F66" s="352"/>
      <c r="G66" s="353"/>
      <c r="H66" s="354"/>
      <c r="I66" s="354"/>
      <c r="J66" s="355"/>
      <c r="K66" s="353" t="s">
        <v>51</v>
      </c>
      <c r="L66" s="354"/>
      <c r="M66" s="354"/>
      <c r="N66" s="355"/>
      <c r="O66" s="353"/>
      <c r="P66" s="354"/>
      <c r="Q66" s="354"/>
      <c r="R66" s="355"/>
      <c r="S66" s="353"/>
      <c r="T66" s="354"/>
      <c r="U66" s="354"/>
      <c r="V66" s="355"/>
      <c r="W66" s="353" t="s">
        <v>51</v>
      </c>
      <c r="X66" s="354"/>
      <c r="Y66" s="354"/>
      <c r="Z66" s="355"/>
      <c r="AA66" s="353"/>
      <c r="AB66" s="354"/>
      <c r="AC66" s="354"/>
      <c r="AD66" s="355"/>
      <c r="AE66" s="353"/>
      <c r="AF66" s="354"/>
      <c r="AG66" s="354"/>
      <c r="AH66" s="355"/>
      <c r="AI66" s="353" t="s">
        <v>50</v>
      </c>
      <c r="AJ66" s="354"/>
      <c r="AK66" s="354"/>
      <c r="AL66" s="355"/>
      <c r="AM66" s="353"/>
      <c r="AN66" s="354"/>
      <c r="AO66" s="354"/>
      <c r="AP66" s="355"/>
      <c r="AQ66" s="353"/>
      <c r="AR66" s="354"/>
      <c r="AS66" s="354"/>
      <c r="AT66" s="355"/>
      <c r="AU66" s="353" t="s">
        <v>50</v>
      </c>
      <c r="AV66" s="354"/>
      <c r="AW66" s="354"/>
      <c r="AX66" s="355"/>
      <c r="AY66" s="353"/>
      <c r="AZ66" s="354"/>
      <c r="BA66" s="354"/>
      <c r="BB66" s="357"/>
    </row>
    <row r="67" spans="1:54" ht="126" customHeight="1">
      <c r="A67" s="341">
        <v>66</v>
      </c>
      <c r="B67" s="367" t="s">
        <v>1257</v>
      </c>
      <c r="C67" s="369" t="s">
        <v>1261</v>
      </c>
      <c r="D67" s="369" t="s">
        <v>1262</v>
      </c>
      <c r="E67" s="370" t="s">
        <v>1263</v>
      </c>
      <c r="F67" s="352"/>
      <c r="G67" s="353"/>
      <c r="H67" s="354"/>
      <c r="I67" s="354"/>
      <c r="J67" s="355"/>
      <c r="K67" s="353"/>
      <c r="L67" s="354" t="s">
        <v>51</v>
      </c>
      <c r="M67" s="354"/>
      <c r="N67" s="355"/>
      <c r="O67" s="353"/>
      <c r="P67" s="354"/>
      <c r="Q67" s="354"/>
      <c r="R67" s="355"/>
      <c r="S67" s="353"/>
      <c r="T67" s="354"/>
      <c r="U67" s="354"/>
      <c r="V67" s="355"/>
      <c r="W67" s="353"/>
      <c r="X67" s="354"/>
      <c r="Y67" s="354"/>
      <c r="Z67" s="355"/>
      <c r="AA67" s="353"/>
      <c r="AB67" s="354"/>
      <c r="AC67" s="354"/>
      <c r="AD67" s="355"/>
      <c r="AE67" s="353"/>
      <c r="AF67" s="354"/>
      <c r="AG67" s="354"/>
      <c r="AH67" s="355"/>
      <c r="AI67" s="353"/>
      <c r="AJ67" s="354"/>
      <c r="AK67" s="354"/>
      <c r="AL67" s="355"/>
      <c r="AM67" s="353"/>
      <c r="AN67" s="354"/>
      <c r="AO67" s="354"/>
      <c r="AP67" s="355"/>
      <c r="AQ67" s="353"/>
      <c r="AR67" s="354"/>
      <c r="AS67" s="354"/>
      <c r="AT67" s="355"/>
      <c r="AU67" s="353"/>
      <c r="AV67" s="354"/>
      <c r="AW67" s="354"/>
      <c r="AX67" s="355"/>
      <c r="AY67" s="353"/>
      <c r="AZ67" s="354"/>
      <c r="BA67" s="354"/>
      <c r="BB67" s="357"/>
    </row>
    <row r="68" spans="1:54" ht="70.5" customHeight="1">
      <c r="A68" s="341">
        <v>67</v>
      </c>
      <c r="B68" s="367" t="s">
        <v>1257</v>
      </c>
      <c r="C68" s="369" t="s">
        <v>1264</v>
      </c>
      <c r="D68" s="369" t="s">
        <v>1265</v>
      </c>
      <c r="E68" s="370" t="s">
        <v>1266</v>
      </c>
      <c r="F68" s="352"/>
      <c r="G68" s="353"/>
      <c r="H68" s="354"/>
      <c r="I68" s="354"/>
      <c r="J68" s="355"/>
      <c r="K68" s="353"/>
      <c r="L68" s="354"/>
      <c r="M68" s="354"/>
      <c r="N68" s="355"/>
      <c r="O68" s="353" t="s">
        <v>1146</v>
      </c>
      <c r="P68" s="354"/>
      <c r="Q68" s="354"/>
      <c r="R68" s="355"/>
      <c r="S68" s="353"/>
      <c r="T68" s="354"/>
      <c r="U68" s="354"/>
      <c r="V68" s="355"/>
      <c r="W68" s="353"/>
      <c r="X68" s="354"/>
      <c r="Y68" s="354"/>
      <c r="Z68" s="355" t="s">
        <v>51</v>
      </c>
      <c r="AA68" s="353"/>
      <c r="AB68" s="354"/>
      <c r="AC68" s="354"/>
      <c r="AD68" s="355"/>
      <c r="AE68" s="353"/>
      <c r="AF68" s="354"/>
      <c r="AG68" s="354"/>
      <c r="AH68" s="355"/>
      <c r="AI68" s="353"/>
      <c r="AJ68" s="354"/>
      <c r="AK68" s="354"/>
      <c r="AL68" s="355"/>
      <c r="AM68" s="353"/>
      <c r="AN68" s="354"/>
      <c r="AO68" s="354"/>
      <c r="AP68" s="355"/>
      <c r="AQ68" s="353"/>
      <c r="AR68" s="354"/>
      <c r="AS68" s="354"/>
      <c r="AT68" s="355"/>
      <c r="AU68" s="353"/>
      <c r="AV68" s="354"/>
      <c r="AW68" s="354"/>
      <c r="AX68" s="355"/>
      <c r="AY68" s="353"/>
      <c r="AZ68" s="354"/>
      <c r="BA68" s="354"/>
      <c r="BB68" s="357"/>
    </row>
    <row r="69" spans="1:54" ht="70.5" customHeight="1">
      <c r="A69" s="341">
        <v>68</v>
      </c>
      <c r="B69" s="367" t="s">
        <v>1257</v>
      </c>
      <c r="C69" s="369" t="s">
        <v>1267</v>
      </c>
      <c r="D69" s="369" t="s">
        <v>1265</v>
      </c>
      <c r="E69" s="370" t="s">
        <v>1266</v>
      </c>
      <c r="F69" s="352"/>
      <c r="G69" s="353"/>
      <c r="H69" s="354"/>
      <c r="I69" s="354"/>
      <c r="J69" s="355"/>
      <c r="K69" s="353"/>
      <c r="L69" s="354"/>
      <c r="M69" s="354"/>
      <c r="N69" s="355"/>
      <c r="O69" s="353"/>
      <c r="P69" s="354"/>
      <c r="Q69" s="354"/>
      <c r="R69" s="355"/>
      <c r="S69" s="353" t="s">
        <v>1146</v>
      </c>
      <c r="T69" s="354"/>
      <c r="U69" s="354"/>
      <c r="V69" s="355"/>
      <c r="W69" s="353"/>
      <c r="X69" s="354"/>
      <c r="Y69" s="354"/>
      <c r="Z69" s="355" t="s">
        <v>51</v>
      </c>
      <c r="AA69" s="353"/>
      <c r="AB69" s="354"/>
      <c r="AC69" s="354"/>
      <c r="AD69" s="355"/>
      <c r="AE69" s="353"/>
      <c r="AF69" s="354"/>
      <c r="AG69" s="354"/>
      <c r="AH69" s="355"/>
      <c r="AI69" s="353"/>
      <c r="AJ69" s="354"/>
      <c r="AK69" s="354"/>
      <c r="AL69" s="355"/>
      <c r="AM69" s="353"/>
      <c r="AN69" s="354"/>
      <c r="AO69" s="354"/>
      <c r="AP69" s="355"/>
      <c r="AQ69" s="353"/>
      <c r="AR69" s="354"/>
      <c r="AS69" s="354"/>
      <c r="AT69" s="355"/>
      <c r="AU69" s="353"/>
      <c r="AV69" s="354"/>
      <c r="AW69" s="354"/>
      <c r="AX69" s="355"/>
      <c r="AY69" s="353"/>
      <c r="AZ69" s="354"/>
      <c r="BA69" s="354"/>
      <c r="BB69" s="357"/>
    </row>
    <row r="70" spans="1:54" ht="73.5" customHeight="1">
      <c r="A70" s="341">
        <v>69</v>
      </c>
      <c r="B70" s="367" t="s">
        <v>1257</v>
      </c>
      <c r="C70" s="369" t="s">
        <v>1268</v>
      </c>
      <c r="D70" s="369" t="s">
        <v>1269</v>
      </c>
      <c r="E70" s="370" t="s">
        <v>1270</v>
      </c>
      <c r="F70" s="352"/>
      <c r="G70" s="353"/>
      <c r="H70" s="354"/>
      <c r="I70" s="354"/>
      <c r="J70" s="355"/>
      <c r="K70" s="353"/>
      <c r="L70" s="354"/>
      <c r="M70" s="354" t="s">
        <v>51</v>
      </c>
      <c r="N70" s="355"/>
      <c r="O70" s="353"/>
      <c r="P70" s="354"/>
      <c r="Q70" s="354"/>
      <c r="R70" s="355"/>
      <c r="S70" s="353"/>
      <c r="T70" s="354"/>
      <c r="U70" s="354"/>
      <c r="V70" s="355"/>
      <c r="W70" s="353"/>
      <c r="X70" s="354"/>
      <c r="Y70" s="354" t="s">
        <v>51</v>
      </c>
      <c r="Z70" s="355"/>
      <c r="AA70" s="353"/>
      <c r="AB70" s="354"/>
      <c r="AC70" s="354"/>
      <c r="AD70" s="355"/>
      <c r="AE70" s="353"/>
      <c r="AF70" s="354"/>
      <c r="AG70" s="354"/>
      <c r="AH70" s="355"/>
      <c r="AI70" s="353"/>
      <c r="AJ70" s="354"/>
      <c r="AK70" s="354" t="s">
        <v>50</v>
      </c>
      <c r="AL70" s="355"/>
      <c r="AM70" s="353"/>
      <c r="AN70" s="354"/>
      <c r="AO70" s="354"/>
      <c r="AP70" s="355"/>
      <c r="AQ70" s="353"/>
      <c r="AR70" s="354"/>
      <c r="AS70" s="354"/>
      <c r="AT70" s="355"/>
      <c r="AU70" s="353"/>
      <c r="AV70" s="354"/>
      <c r="AW70" s="354" t="s">
        <v>50</v>
      </c>
      <c r="AX70" s="355"/>
      <c r="AY70" s="353"/>
      <c r="AZ70" s="354"/>
      <c r="BA70" s="354"/>
      <c r="BB70" s="357"/>
    </row>
    <row r="71" spans="1:54" ht="73.5" customHeight="1">
      <c r="A71" s="341">
        <v>70</v>
      </c>
      <c r="B71" s="367" t="s">
        <v>1257</v>
      </c>
      <c r="C71" s="369" t="s">
        <v>1271</v>
      </c>
      <c r="D71" s="369" t="s">
        <v>1272</v>
      </c>
      <c r="E71" s="370" t="s">
        <v>1270</v>
      </c>
      <c r="F71" s="352"/>
      <c r="G71" s="358"/>
      <c r="H71" s="359"/>
      <c r="I71" s="359"/>
      <c r="J71" s="360"/>
      <c r="K71" s="358"/>
      <c r="L71" s="359"/>
      <c r="M71" s="359"/>
      <c r="N71" s="360"/>
      <c r="O71" s="358"/>
      <c r="P71" s="359"/>
      <c r="Q71" s="359"/>
      <c r="R71" s="360"/>
      <c r="S71" s="358"/>
      <c r="T71" s="359"/>
      <c r="U71" s="359"/>
      <c r="V71" s="360"/>
      <c r="W71" s="358"/>
      <c r="X71" s="359"/>
      <c r="Y71" s="359" t="s">
        <v>51</v>
      </c>
      <c r="Z71" s="360"/>
      <c r="AA71" s="358"/>
      <c r="AB71" s="359"/>
      <c r="AC71" s="359"/>
      <c r="AD71" s="360"/>
      <c r="AE71" s="358"/>
      <c r="AF71" s="359"/>
      <c r="AG71" s="359"/>
      <c r="AH71" s="360"/>
      <c r="AI71" s="358"/>
      <c r="AJ71" s="359"/>
      <c r="AK71" s="359"/>
      <c r="AL71" s="360"/>
      <c r="AM71" s="358"/>
      <c r="AN71" s="359"/>
      <c r="AO71" s="359"/>
      <c r="AP71" s="360"/>
      <c r="AQ71" s="358"/>
      <c r="AR71" s="359"/>
      <c r="AS71" s="359"/>
      <c r="AT71" s="360"/>
      <c r="AU71" s="358"/>
      <c r="AV71" s="359"/>
      <c r="AW71" s="359" t="s">
        <v>50</v>
      </c>
      <c r="AX71" s="360"/>
      <c r="AY71" s="358"/>
      <c r="AZ71" s="359"/>
      <c r="BA71" s="359"/>
      <c r="BB71" s="366"/>
    </row>
    <row r="72" spans="1:54" ht="100.5" customHeight="1">
      <c r="A72" s="341">
        <v>71</v>
      </c>
      <c r="B72" s="367" t="s">
        <v>1257</v>
      </c>
      <c r="C72" s="369" t="s">
        <v>1273</v>
      </c>
      <c r="D72" s="369" t="s">
        <v>1274</v>
      </c>
      <c r="E72" s="370" t="s">
        <v>1270</v>
      </c>
      <c r="F72" s="352"/>
      <c r="G72" s="358"/>
      <c r="H72" s="359"/>
      <c r="I72" s="359"/>
      <c r="J72" s="360"/>
      <c r="K72" s="358"/>
      <c r="L72" s="359"/>
      <c r="M72" s="359"/>
      <c r="N72" s="360"/>
      <c r="O72" s="358"/>
      <c r="P72" s="359"/>
      <c r="Q72" s="359"/>
      <c r="R72" s="360"/>
      <c r="S72" s="358"/>
      <c r="T72" s="359"/>
      <c r="U72" s="359"/>
      <c r="V72" s="360"/>
      <c r="W72" s="358"/>
      <c r="X72" s="359"/>
      <c r="Y72" s="359" t="s">
        <v>51</v>
      </c>
      <c r="Z72" s="360"/>
      <c r="AA72" s="358"/>
      <c r="AB72" s="359"/>
      <c r="AC72" s="359"/>
      <c r="AD72" s="360"/>
      <c r="AE72" s="358"/>
      <c r="AF72" s="359"/>
      <c r="AG72" s="359"/>
      <c r="AH72" s="360"/>
      <c r="AI72" s="358"/>
      <c r="AJ72" s="359"/>
      <c r="AK72" s="359"/>
      <c r="AL72" s="360"/>
      <c r="AM72" s="358"/>
      <c r="AN72" s="359"/>
      <c r="AO72" s="359"/>
      <c r="AP72" s="360"/>
      <c r="AQ72" s="358"/>
      <c r="AR72" s="359"/>
      <c r="AS72" s="359"/>
      <c r="AT72" s="360"/>
      <c r="AU72" s="358"/>
      <c r="AV72" s="359"/>
      <c r="AW72" s="359" t="s">
        <v>50</v>
      </c>
      <c r="AX72" s="360"/>
      <c r="AY72" s="358"/>
      <c r="AZ72" s="359"/>
      <c r="BA72" s="359"/>
      <c r="BB72" s="366"/>
    </row>
    <row r="73" spans="1:54" ht="63.75" customHeight="1">
      <c r="A73" s="341">
        <v>72</v>
      </c>
      <c r="B73" s="367" t="s">
        <v>1257</v>
      </c>
      <c r="C73" s="369" t="s">
        <v>1275</v>
      </c>
      <c r="D73" s="369" t="s">
        <v>1276</v>
      </c>
      <c r="E73" s="370" t="s">
        <v>1266</v>
      </c>
      <c r="F73" s="352"/>
      <c r="G73" s="358"/>
      <c r="H73" s="359"/>
      <c r="I73" s="359"/>
      <c r="J73" s="360"/>
      <c r="K73" s="358"/>
      <c r="L73" s="359"/>
      <c r="M73" s="359"/>
      <c r="N73" s="360"/>
      <c r="O73" s="358"/>
      <c r="P73" s="359"/>
      <c r="Q73" s="359"/>
      <c r="R73" s="360"/>
      <c r="S73" s="358"/>
      <c r="T73" s="359"/>
      <c r="U73" s="359"/>
      <c r="V73" s="360"/>
      <c r="W73" s="358"/>
      <c r="X73" s="359"/>
      <c r="Y73" s="359"/>
      <c r="Z73" s="360"/>
      <c r="AA73" s="358"/>
      <c r="AB73" s="359"/>
      <c r="AC73" s="359"/>
      <c r="AD73" s="360"/>
      <c r="AE73" s="358"/>
      <c r="AF73" s="359"/>
      <c r="AG73" s="359"/>
      <c r="AH73" s="360"/>
      <c r="AI73" s="358"/>
      <c r="AJ73" s="359"/>
      <c r="AK73" s="359"/>
      <c r="AL73" s="360"/>
      <c r="AM73" s="358"/>
      <c r="AN73" s="359"/>
      <c r="AO73" s="359"/>
      <c r="AP73" s="360"/>
      <c r="AQ73" s="358"/>
      <c r="AR73" s="359"/>
      <c r="AS73" s="359"/>
      <c r="AT73" s="360"/>
      <c r="AU73" s="358"/>
      <c r="AV73" s="359"/>
      <c r="AW73" s="359"/>
      <c r="AX73" s="360" t="s">
        <v>50</v>
      </c>
      <c r="AY73" s="358"/>
      <c r="AZ73" s="359"/>
      <c r="BA73" s="359"/>
      <c r="BB73" s="366"/>
    </row>
    <row r="74" spans="1:54" ht="74.25" customHeight="1">
      <c r="A74" s="341">
        <v>73</v>
      </c>
      <c r="B74" s="367" t="s">
        <v>1257</v>
      </c>
      <c r="C74" s="369" t="s">
        <v>1277</v>
      </c>
      <c r="D74" s="369" t="s">
        <v>1278</v>
      </c>
      <c r="E74" s="370" t="s">
        <v>1270</v>
      </c>
      <c r="F74" s="352"/>
      <c r="G74" s="358"/>
      <c r="H74" s="359"/>
      <c r="I74" s="359"/>
      <c r="J74" s="360"/>
      <c r="K74" s="358"/>
      <c r="L74" s="359" t="s">
        <v>51</v>
      </c>
      <c r="M74" s="359"/>
      <c r="N74" s="360"/>
      <c r="O74" s="358"/>
      <c r="P74" s="359"/>
      <c r="Q74" s="359"/>
      <c r="R74" s="360"/>
      <c r="S74" s="358"/>
      <c r="T74" s="359"/>
      <c r="U74" s="359"/>
      <c r="V74" s="360"/>
      <c r="W74" s="358"/>
      <c r="X74" s="359"/>
      <c r="Y74" s="359"/>
      <c r="Z74" s="360"/>
      <c r="AA74" s="358"/>
      <c r="AB74" s="359"/>
      <c r="AC74" s="359"/>
      <c r="AD74" s="360"/>
      <c r="AE74" s="358"/>
      <c r="AF74" s="359"/>
      <c r="AG74" s="359"/>
      <c r="AH74" s="360"/>
      <c r="AI74" s="358"/>
      <c r="AJ74" s="359"/>
      <c r="AK74" s="359"/>
      <c r="AL74" s="360"/>
      <c r="AM74" s="358"/>
      <c r="AN74" s="359"/>
      <c r="AO74" s="359"/>
      <c r="AP74" s="360"/>
      <c r="AQ74" s="358"/>
      <c r="AR74" s="359"/>
      <c r="AS74" s="359"/>
      <c r="AT74" s="360"/>
      <c r="AU74" s="358"/>
      <c r="AV74" s="359" t="s">
        <v>50</v>
      </c>
      <c r="AW74" s="359"/>
      <c r="AX74" s="360"/>
      <c r="AY74" s="358"/>
      <c r="AZ74" s="359"/>
      <c r="BA74" s="359"/>
      <c r="BB74" s="366"/>
    </row>
    <row r="75" spans="1:54" ht="114" customHeight="1">
      <c r="A75" s="341">
        <v>74</v>
      </c>
      <c r="B75" s="367" t="s">
        <v>1257</v>
      </c>
      <c r="C75" s="369" t="s">
        <v>1279</v>
      </c>
      <c r="D75" s="369" t="s">
        <v>1280</v>
      </c>
      <c r="E75" s="370" t="s">
        <v>1270</v>
      </c>
      <c r="F75" s="352"/>
      <c r="G75" s="358"/>
      <c r="H75" s="359"/>
      <c r="I75" s="359"/>
      <c r="J75" s="360"/>
      <c r="K75" s="358"/>
      <c r="L75" s="359"/>
      <c r="M75" s="359"/>
      <c r="N75" s="360"/>
      <c r="O75" s="358"/>
      <c r="P75" s="359"/>
      <c r="Q75" s="359"/>
      <c r="R75" s="360"/>
      <c r="S75" s="358"/>
      <c r="T75" s="359"/>
      <c r="U75" s="359"/>
      <c r="V75" s="360"/>
      <c r="W75" s="358"/>
      <c r="X75" s="359"/>
      <c r="Y75" s="359"/>
      <c r="Z75" s="360"/>
      <c r="AA75" s="358"/>
      <c r="AB75" s="359"/>
      <c r="AC75" s="359"/>
      <c r="AD75" s="360"/>
      <c r="AE75" s="358"/>
      <c r="AF75" s="359"/>
      <c r="AG75" s="359"/>
      <c r="AH75" s="360"/>
      <c r="AI75" s="358"/>
      <c r="AJ75" s="359"/>
      <c r="AK75" s="359"/>
      <c r="AL75" s="360"/>
      <c r="AM75" s="358"/>
      <c r="AN75" s="359"/>
      <c r="AO75" s="359"/>
      <c r="AP75" s="360"/>
      <c r="AQ75" s="358"/>
      <c r="AR75" s="359"/>
      <c r="AS75" s="359"/>
      <c r="AT75" s="360"/>
      <c r="AU75" s="358"/>
      <c r="AV75" s="359"/>
      <c r="AW75" s="359"/>
      <c r="AX75" s="360" t="s">
        <v>50</v>
      </c>
      <c r="AY75" s="358"/>
      <c r="AZ75" s="359"/>
      <c r="BA75" s="359"/>
      <c r="BB75" s="366"/>
    </row>
    <row r="76" spans="1:54" ht="60.75">
      <c r="A76" s="341">
        <v>75</v>
      </c>
      <c r="B76" s="367" t="s">
        <v>1257</v>
      </c>
      <c r="C76" s="369" t="s">
        <v>1281</v>
      </c>
      <c r="D76" s="369" t="s">
        <v>1282</v>
      </c>
      <c r="E76" s="370" t="s">
        <v>1266</v>
      </c>
      <c r="F76" s="352"/>
      <c r="G76" s="361"/>
      <c r="H76" s="362"/>
      <c r="I76" s="362"/>
      <c r="J76" s="352"/>
      <c r="K76" s="361"/>
      <c r="L76" s="362"/>
      <c r="M76" s="362" t="s">
        <v>51</v>
      </c>
      <c r="N76" s="352"/>
      <c r="O76" s="358"/>
      <c r="P76" s="359"/>
      <c r="Q76" s="359"/>
      <c r="R76" s="360"/>
      <c r="S76" s="358"/>
      <c r="T76" s="359"/>
      <c r="U76" s="359"/>
      <c r="V76" s="360"/>
      <c r="W76" s="358"/>
      <c r="X76" s="359"/>
      <c r="Y76" s="359" t="s">
        <v>51</v>
      </c>
      <c r="Z76" s="360"/>
      <c r="AA76" s="358"/>
      <c r="AB76" s="359"/>
      <c r="AC76" s="359"/>
      <c r="AD76" s="360"/>
      <c r="AE76" s="358"/>
      <c r="AF76" s="359"/>
      <c r="AG76" s="359"/>
      <c r="AH76" s="360"/>
      <c r="AI76" s="358"/>
      <c r="AJ76" s="359"/>
      <c r="AK76" s="359" t="s">
        <v>50</v>
      </c>
      <c r="AL76" s="360"/>
      <c r="AM76" s="358"/>
      <c r="AN76" s="359"/>
      <c r="AO76" s="359"/>
      <c r="AP76" s="360"/>
      <c r="AQ76" s="358"/>
      <c r="AR76" s="359"/>
      <c r="AS76" s="359"/>
      <c r="AT76" s="360"/>
      <c r="AU76" s="358"/>
      <c r="AV76" s="359"/>
      <c r="AW76" s="359" t="s">
        <v>50</v>
      </c>
      <c r="AX76" s="360"/>
      <c r="AY76" s="358"/>
      <c r="AZ76" s="359"/>
      <c r="BA76" s="359"/>
      <c r="BB76" s="366"/>
    </row>
    <row r="77" spans="1:54" ht="63" customHeight="1">
      <c r="A77" s="341">
        <v>76</v>
      </c>
      <c r="B77" s="367" t="s">
        <v>1257</v>
      </c>
      <c r="C77" s="369" t="s">
        <v>1283</v>
      </c>
      <c r="D77" s="369" t="s">
        <v>1284</v>
      </c>
      <c r="E77" s="370" t="s">
        <v>1270</v>
      </c>
      <c r="F77" s="352"/>
      <c r="G77" s="361"/>
      <c r="H77" s="362"/>
      <c r="I77" s="362"/>
      <c r="J77" s="352"/>
      <c r="K77" s="361"/>
      <c r="L77" s="362"/>
      <c r="M77" s="362"/>
      <c r="N77" s="352"/>
      <c r="O77" s="358"/>
      <c r="P77" s="359"/>
      <c r="Q77" s="359"/>
      <c r="R77" s="360"/>
      <c r="S77" s="358"/>
      <c r="T77" s="359"/>
      <c r="U77" s="359" t="s">
        <v>51</v>
      </c>
      <c r="V77" s="360"/>
      <c r="W77" s="358"/>
      <c r="X77" s="359"/>
      <c r="Y77" s="359"/>
      <c r="Z77" s="360"/>
      <c r="AA77" s="358"/>
      <c r="AB77" s="359"/>
      <c r="AC77" s="359"/>
      <c r="AD77" s="360"/>
      <c r="AE77" s="358"/>
      <c r="AF77" s="359"/>
      <c r="AG77" s="359"/>
      <c r="AH77" s="360"/>
      <c r="AI77" s="358"/>
      <c r="AJ77" s="359"/>
      <c r="AK77" s="359" t="s">
        <v>50</v>
      </c>
      <c r="AL77" s="360"/>
      <c r="AM77" s="358"/>
      <c r="AN77" s="359"/>
      <c r="AO77" s="359"/>
      <c r="AP77" s="360"/>
      <c r="AQ77" s="358"/>
      <c r="AR77" s="359"/>
      <c r="AS77" s="359"/>
      <c r="AT77" s="360"/>
      <c r="AU77" s="358"/>
      <c r="AV77" s="359"/>
      <c r="AW77" s="359"/>
      <c r="AX77" s="360"/>
      <c r="AY77" s="358"/>
      <c r="AZ77" s="359"/>
      <c r="BA77" s="359" t="s">
        <v>50</v>
      </c>
      <c r="BB77" s="366"/>
    </row>
    <row r="78" spans="1:54" ht="82.5" hidden="1" customHeight="1">
      <c r="A78" s="341">
        <v>78</v>
      </c>
      <c r="B78" s="350" t="s">
        <v>1285</v>
      </c>
      <c r="C78" s="351" t="s">
        <v>1286</v>
      </c>
      <c r="D78" s="344" t="s">
        <v>1287</v>
      </c>
      <c r="E78" s="345" t="s">
        <v>1288</v>
      </c>
      <c r="F78" s="352"/>
      <c r="G78" s="361"/>
      <c r="H78" s="362"/>
      <c r="I78" s="362"/>
      <c r="J78" s="352"/>
      <c r="K78" s="361"/>
      <c r="L78" s="362"/>
      <c r="M78" s="362"/>
      <c r="N78" s="352"/>
      <c r="O78" s="358" t="s">
        <v>51</v>
      </c>
      <c r="P78" s="359"/>
      <c r="Q78" s="359"/>
      <c r="R78" s="360"/>
      <c r="S78" s="358"/>
      <c r="T78" s="359"/>
      <c r="U78" s="359"/>
      <c r="V78" s="360"/>
      <c r="W78" s="358"/>
      <c r="X78" s="359"/>
      <c r="Y78" s="359"/>
      <c r="Z78" s="360"/>
      <c r="AA78" s="358"/>
      <c r="AB78" s="359"/>
      <c r="AC78" s="359"/>
      <c r="AD78" s="360"/>
      <c r="AE78" s="358"/>
      <c r="AF78" s="359"/>
      <c r="AG78" s="359"/>
      <c r="AH78" s="360"/>
      <c r="AI78" s="358"/>
      <c r="AJ78" s="359"/>
      <c r="AK78" s="359"/>
      <c r="AL78" s="360"/>
      <c r="AM78" s="358"/>
      <c r="AN78" s="359"/>
      <c r="AO78" s="359"/>
      <c r="AP78" s="360"/>
      <c r="AQ78" s="358"/>
      <c r="AR78" s="359"/>
      <c r="AS78" s="359"/>
      <c r="AT78" s="360"/>
      <c r="AU78" s="358"/>
      <c r="AV78" s="359"/>
      <c r="AW78" s="359"/>
      <c r="AX78" s="360"/>
      <c r="AY78" s="358"/>
      <c r="AZ78" s="359"/>
      <c r="BA78" s="359"/>
      <c r="BB78" s="366"/>
    </row>
    <row r="79" spans="1:54" ht="82.5" hidden="1" customHeight="1">
      <c r="A79" s="341">
        <v>79</v>
      </c>
      <c r="B79" s="350" t="s">
        <v>1285</v>
      </c>
      <c r="C79" s="351" t="s">
        <v>1289</v>
      </c>
      <c r="D79" s="344" t="s">
        <v>1290</v>
      </c>
      <c r="E79" s="345" t="s">
        <v>1288</v>
      </c>
      <c r="F79" s="352"/>
      <c r="G79" s="361"/>
      <c r="H79" s="362"/>
      <c r="I79" s="362"/>
      <c r="J79" s="352"/>
      <c r="K79" s="358" t="s">
        <v>51</v>
      </c>
      <c r="L79" s="362"/>
      <c r="M79" s="362"/>
      <c r="N79" s="352"/>
      <c r="O79" s="358"/>
      <c r="P79" s="359"/>
      <c r="Q79" s="359"/>
      <c r="R79" s="360"/>
      <c r="S79" s="358"/>
      <c r="T79" s="359"/>
      <c r="U79" s="359"/>
      <c r="V79" s="360"/>
      <c r="W79" s="358"/>
      <c r="X79" s="359"/>
      <c r="Y79" s="359"/>
      <c r="Z79" s="360"/>
      <c r="AA79" s="358"/>
      <c r="AB79" s="359"/>
      <c r="AC79" s="359"/>
      <c r="AD79" s="360"/>
      <c r="AE79" s="358"/>
      <c r="AF79" s="359"/>
      <c r="AG79" s="359"/>
      <c r="AH79" s="360"/>
      <c r="AI79" s="358"/>
      <c r="AJ79" s="359"/>
      <c r="AK79" s="359"/>
      <c r="AL79" s="360"/>
      <c r="AM79" s="358"/>
      <c r="AN79" s="359"/>
      <c r="AO79" s="359"/>
      <c r="AP79" s="360"/>
      <c r="AQ79" s="358"/>
      <c r="AR79" s="359"/>
      <c r="AS79" s="359"/>
      <c r="AT79" s="360"/>
      <c r="AU79" s="358"/>
      <c r="AV79" s="359"/>
      <c r="AW79" s="359"/>
      <c r="AX79" s="360"/>
      <c r="AY79" s="358"/>
      <c r="AZ79" s="359"/>
      <c r="BA79" s="359"/>
      <c r="BB79" s="366"/>
    </row>
    <row r="80" spans="1:54" ht="73.5" hidden="1" customHeight="1">
      <c r="A80" s="341">
        <v>80</v>
      </c>
      <c r="B80" s="350" t="s">
        <v>1285</v>
      </c>
      <c r="C80" s="351" t="s">
        <v>1291</v>
      </c>
      <c r="D80" s="351" t="s">
        <v>1292</v>
      </c>
      <c r="E80" s="345" t="s">
        <v>1288</v>
      </c>
      <c r="F80" s="352"/>
      <c r="G80" s="361"/>
      <c r="H80" s="354"/>
      <c r="I80" s="354"/>
      <c r="J80" s="355" t="s">
        <v>51</v>
      </c>
      <c r="K80" s="353"/>
      <c r="L80" s="354"/>
      <c r="M80" s="354"/>
      <c r="N80" s="355" t="s">
        <v>51</v>
      </c>
      <c r="O80" s="353"/>
      <c r="P80" s="354"/>
      <c r="Q80" s="354"/>
      <c r="R80" s="355" t="s">
        <v>51</v>
      </c>
      <c r="S80" s="353"/>
      <c r="T80" s="354"/>
      <c r="U80" s="354"/>
      <c r="V80" s="355" t="s">
        <v>50</v>
      </c>
      <c r="W80" s="358"/>
      <c r="X80" s="359"/>
      <c r="Y80" s="359"/>
      <c r="Z80" s="360" t="s">
        <v>50</v>
      </c>
      <c r="AA80" s="358"/>
      <c r="AB80" s="359"/>
      <c r="AC80" s="359"/>
      <c r="AD80" s="360" t="s">
        <v>50</v>
      </c>
      <c r="AE80" s="358"/>
      <c r="AF80" s="359"/>
      <c r="AG80" s="359"/>
      <c r="AH80" s="360" t="s">
        <v>50</v>
      </c>
      <c r="AI80" s="358"/>
      <c r="AJ80" s="359"/>
      <c r="AK80" s="359"/>
      <c r="AL80" s="360" t="s">
        <v>50</v>
      </c>
      <c r="AM80" s="358"/>
      <c r="AN80" s="359"/>
      <c r="AO80" s="359"/>
      <c r="AP80" s="360" t="s">
        <v>50</v>
      </c>
      <c r="AQ80" s="358"/>
      <c r="AR80" s="359"/>
      <c r="AS80" s="359"/>
      <c r="AT80" s="360" t="s">
        <v>50</v>
      </c>
      <c r="AU80" s="358"/>
      <c r="AV80" s="359"/>
      <c r="AW80" s="359"/>
      <c r="AX80" s="360" t="s">
        <v>50</v>
      </c>
      <c r="AY80" s="358"/>
      <c r="AZ80" s="359"/>
      <c r="BA80" s="359"/>
      <c r="BB80" s="366" t="s">
        <v>50</v>
      </c>
    </row>
    <row r="81" spans="1:54" ht="116.25" hidden="1" customHeight="1">
      <c r="A81" s="341">
        <v>81</v>
      </c>
      <c r="B81" s="350" t="s">
        <v>1285</v>
      </c>
      <c r="C81" s="351" t="s">
        <v>1293</v>
      </c>
      <c r="D81" s="344" t="s">
        <v>1294</v>
      </c>
      <c r="E81" s="345" t="s">
        <v>1288</v>
      </c>
      <c r="F81" s="352"/>
      <c r="G81" s="361"/>
      <c r="H81" s="354"/>
      <c r="I81" s="354"/>
      <c r="J81" s="355"/>
      <c r="K81" s="353"/>
      <c r="L81" s="354"/>
      <c r="M81" s="354"/>
      <c r="N81" s="355"/>
      <c r="O81" s="353" t="s">
        <v>50</v>
      </c>
      <c r="P81" s="354"/>
      <c r="Q81" s="354"/>
      <c r="R81" s="355"/>
      <c r="S81" s="353"/>
      <c r="T81" s="354"/>
      <c r="U81" s="354"/>
      <c r="V81" s="355"/>
      <c r="W81" s="358"/>
      <c r="X81" s="359"/>
      <c r="Y81" s="359"/>
      <c r="Z81" s="360"/>
      <c r="AA81" s="358"/>
      <c r="AB81" s="359"/>
      <c r="AC81" s="359"/>
      <c r="AD81" s="360"/>
      <c r="AE81" s="358"/>
      <c r="AF81" s="359"/>
      <c r="AG81" s="359"/>
      <c r="AH81" s="360"/>
      <c r="AI81" s="358"/>
      <c r="AJ81" s="359"/>
      <c r="AK81" s="359"/>
      <c r="AL81" s="360"/>
      <c r="AM81" s="358"/>
      <c r="AN81" s="359"/>
      <c r="AO81" s="359"/>
      <c r="AP81" s="360"/>
      <c r="AQ81" s="358"/>
      <c r="AR81" s="359"/>
      <c r="AS81" s="359"/>
      <c r="AT81" s="360"/>
      <c r="AU81" s="358"/>
      <c r="AV81" s="359"/>
      <c r="AW81" s="359"/>
      <c r="AX81" s="360"/>
      <c r="AY81" s="358"/>
      <c r="AZ81" s="359"/>
      <c r="BA81" s="359"/>
      <c r="BB81" s="366"/>
    </row>
    <row r="82" spans="1:54" ht="108" hidden="1" customHeight="1">
      <c r="A82" s="341">
        <v>82</v>
      </c>
      <c r="B82" s="350" t="s">
        <v>1285</v>
      </c>
      <c r="C82" s="351" t="s">
        <v>1295</v>
      </c>
      <c r="D82" s="351" t="s">
        <v>1296</v>
      </c>
      <c r="E82" s="345" t="s">
        <v>1297</v>
      </c>
      <c r="F82" s="352"/>
      <c r="G82" s="358"/>
      <c r="H82" s="354"/>
      <c r="I82" s="354"/>
      <c r="J82" s="355"/>
      <c r="K82" s="353"/>
      <c r="L82" s="354"/>
      <c r="M82" s="354"/>
      <c r="N82" s="355" t="s">
        <v>51</v>
      </c>
      <c r="O82" s="353"/>
      <c r="P82" s="354"/>
      <c r="Q82" s="359"/>
      <c r="R82" s="360" t="s">
        <v>51</v>
      </c>
      <c r="S82" s="358"/>
      <c r="T82" s="359"/>
      <c r="U82" s="359"/>
      <c r="V82" s="360" t="s">
        <v>50</v>
      </c>
      <c r="W82" s="358"/>
      <c r="X82" s="359"/>
      <c r="Y82" s="359"/>
      <c r="Z82" s="360" t="s">
        <v>50</v>
      </c>
      <c r="AA82" s="358"/>
      <c r="AB82" s="359"/>
      <c r="AC82" s="359"/>
      <c r="AD82" s="360" t="s">
        <v>50</v>
      </c>
      <c r="AE82" s="358"/>
      <c r="AF82" s="359"/>
      <c r="AG82" s="359"/>
      <c r="AH82" s="360" t="s">
        <v>50</v>
      </c>
      <c r="AI82" s="358"/>
      <c r="AJ82" s="359"/>
      <c r="AK82" s="359"/>
      <c r="AL82" s="360" t="s">
        <v>50</v>
      </c>
      <c r="AM82" s="358"/>
      <c r="AN82" s="359"/>
      <c r="AO82" s="359"/>
      <c r="AP82" s="360" t="s">
        <v>50</v>
      </c>
      <c r="AQ82" s="358"/>
      <c r="AR82" s="359"/>
      <c r="AS82" s="359"/>
      <c r="AT82" s="360" t="s">
        <v>50</v>
      </c>
      <c r="AU82" s="358"/>
      <c r="AV82" s="359"/>
      <c r="AW82" s="359"/>
      <c r="AX82" s="360" t="s">
        <v>50</v>
      </c>
      <c r="AY82" s="358"/>
      <c r="AZ82" s="359"/>
      <c r="BA82" s="359"/>
      <c r="BB82" s="366" t="s">
        <v>50</v>
      </c>
    </row>
    <row r="83" spans="1:54" ht="60.75" hidden="1">
      <c r="A83" s="341">
        <v>83</v>
      </c>
      <c r="B83" s="350" t="s">
        <v>1285</v>
      </c>
      <c r="C83" s="351" t="s">
        <v>1298</v>
      </c>
      <c r="D83" s="351" t="s">
        <v>1194</v>
      </c>
      <c r="E83" s="345" t="s">
        <v>1288</v>
      </c>
      <c r="F83" s="352"/>
      <c r="G83" s="358"/>
      <c r="H83" s="359"/>
      <c r="I83" s="359"/>
      <c r="J83" s="360"/>
      <c r="K83" s="358"/>
      <c r="L83" s="359"/>
      <c r="M83" s="359"/>
      <c r="N83" s="360"/>
      <c r="O83" s="358"/>
      <c r="P83" s="359"/>
      <c r="Q83" s="359"/>
      <c r="R83" s="360" t="s">
        <v>51</v>
      </c>
      <c r="S83" s="358"/>
      <c r="T83" s="359"/>
      <c r="U83" s="359"/>
      <c r="V83" s="360" t="s">
        <v>50</v>
      </c>
      <c r="W83" s="358"/>
      <c r="X83" s="359"/>
      <c r="Y83" s="359"/>
      <c r="Z83" s="360" t="s">
        <v>50</v>
      </c>
      <c r="AA83" s="358"/>
      <c r="AB83" s="359"/>
      <c r="AC83" s="359"/>
      <c r="AD83" s="360" t="s">
        <v>50</v>
      </c>
      <c r="AE83" s="358"/>
      <c r="AF83" s="359"/>
      <c r="AG83" s="359"/>
      <c r="AH83" s="360" t="s">
        <v>50</v>
      </c>
      <c r="AI83" s="358"/>
      <c r="AJ83" s="359"/>
      <c r="AK83" s="359"/>
      <c r="AL83" s="360" t="s">
        <v>50</v>
      </c>
      <c r="AM83" s="358"/>
      <c r="AN83" s="359"/>
      <c r="AO83" s="359"/>
      <c r="AP83" s="360" t="s">
        <v>50</v>
      </c>
      <c r="AQ83" s="358"/>
      <c r="AR83" s="359"/>
      <c r="AS83" s="359"/>
      <c r="AT83" s="360" t="s">
        <v>50</v>
      </c>
      <c r="AU83" s="358"/>
      <c r="AV83" s="359"/>
      <c r="AW83" s="359"/>
      <c r="AX83" s="360" t="s">
        <v>50</v>
      </c>
      <c r="AY83" s="358"/>
      <c r="AZ83" s="359"/>
      <c r="BA83" s="359"/>
      <c r="BB83" s="366" t="s">
        <v>50</v>
      </c>
    </row>
    <row r="84" spans="1:54" ht="60.75" hidden="1">
      <c r="A84" s="341">
        <v>84</v>
      </c>
      <c r="B84" s="350" t="s">
        <v>1285</v>
      </c>
      <c r="C84" s="351" t="s">
        <v>1299</v>
      </c>
      <c r="D84" s="351" t="s">
        <v>1194</v>
      </c>
      <c r="E84" s="345" t="s">
        <v>1288</v>
      </c>
      <c r="F84" s="352"/>
      <c r="G84" s="358"/>
      <c r="H84" s="359"/>
      <c r="I84" s="359"/>
      <c r="J84" s="360"/>
      <c r="K84" s="358"/>
      <c r="L84" s="359"/>
      <c r="M84" s="359"/>
      <c r="N84" s="360"/>
      <c r="O84" s="358"/>
      <c r="P84" s="359"/>
      <c r="Q84" s="359"/>
      <c r="R84" s="360"/>
      <c r="S84" s="358"/>
      <c r="T84" s="359"/>
      <c r="U84" s="359"/>
      <c r="V84" s="360"/>
      <c r="W84" s="358"/>
      <c r="X84" s="359"/>
      <c r="Y84" s="359"/>
      <c r="Z84" s="360"/>
      <c r="AA84" s="358" t="s">
        <v>50</v>
      </c>
      <c r="AB84" s="359"/>
      <c r="AC84" s="359"/>
      <c r="AD84" s="360"/>
      <c r="AE84" s="358"/>
      <c r="AF84" s="359"/>
      <c r="AG84" s="359"/>
      <c r="AH84" s="360"/>
      <c r="AI84" s="358"/>
      <c r="AJ84" s="359"/>
      <c r="AK84" s="359"/>
      <c r="AL84" s="360"/>
      <c r="AM84" s="358" t="s">
        <v>50</v>
      </c>
      <c r="AN84" s="359"/>
      <c r="AO84" s="359"/>
      <c r="AP84" s="360"/>
      <c r="AQ84" s="358"/>
      <c r="AR84" s="359"/>
      <c r="AS84" s="359"/>
      <c r="AT84" s="360"/>
      <c r="AU84" s="358"/>
      <c r="AV84" s="359"/>
      <c r="AW84" s="359"/>
      <c r="AX84" s="360"/>
      <c r="AY84" s="358"/>
      <c r="AZ84" s="359"/>
      <c r="BA84" s="359"/>
      <c r="BB84" s="366"/>
    </row>
    <row r="85" spans="1:54" ht="60.75" hidden="1">
      <c r="A85" s="341">
        <v>85</v>
      </c>
      <c r="B85" s="350" t="s">
        <v>1285</v>
      </c>
      <c r="C85" s="351" t="s">
        <v>1300</v>
      </c>
      <c r="D85" s="351" t="s">
        <v>1194</v>
      </c>
      <c r="E85" s="345" t="s">
        <v>1288</v>
      </c>
      <c r="F85" s="352"/>
      <c r="G85" s="358"/>
      <c r="H85" s="354"/>
      <c r="I85" s="354"/>
      <c r="J85" s="355" t="s">
        <v>51</v>
      </c>
      <c r="K85" s="353"/>
      <c r="L85" s="354"/>
      <c r="M85" s="354"/>
      <c r="N85" s="355" t="s">
        <v>51</v>
      </c>
      <c r="O85" s="353"/>
      <c r="P85" s="354"/>
      <c r="Q85" s="354"/>
      <c r="R85" s="360" t="s">
        <v>51</v>
      </c>
      <c r="S85" s="358"/>
      <c r="T85" s="359"/>
      <c r="U85" s="359"/>
      <c r="V85" s="360" t="s">
        <v>50</v>
      </c>
      <c r="W85" s="358"/>
      <c r="X85" s="359"/>
      <c r="Y85" s="359"/>
      <c r="Z85" s="360" t="s">
        <v>50</v>
      </c>
      <c r="AA85" s="358"/>
      <c r="AB85" s="359"/>
      <c r="AC85" s="359"/>
      <c r="AD85" s="360" t="s">
        <v>50</v>
      </c>
      <c r="AE85" s="358"/>
      <c r="AF85" s="359"/>
      <c r="AG85" s="359"/>
      <c r="AH85" s="360" t="s">
        <v>50</v>
      </c>
      <c r="AI85" s="358"/>
      <c r="AJ85" s="359"/>
      <c r="AK85" s="359"/>
      <c r="AL85" s="360" t="s">
        <v>50</v>
      </c>
      <c r="AM85" s="358"/>
      <c r="AN85" s="359"/>
      <c r="AO85" s="359"/>
      <c r="AP85" s="360" t="s">
        <v>50</v>
      </c>
      <c r="AQ85" s="358"/>
      <c r="AR85" s="359"/>
      <c r="AS85" s="359"/>
      <c r="AT85" s="360" t="s">
        <v>50</v>
      </c>
      <c r="AU85" s="358"/>
      <c r="AV85" s="359"/>
      <c r="AW85" s="359"/>
      <c r="AX85" s="360" t="s">
        <v>50</v>
      </c>
      <c r="AY85" s="358"/>
      <c r="AZ85" s="359"/>
      <c r="BA85" s="359"/>
      <c r="BB85" s="366" t="s">
        <v>50</v>
      </c>
    </row>
    <row r="86" spans="1:54" ht="60.75" hidden="1">
      <c r="A86" s="341">
        <v>86</v>
      </c>
      <c r="B86" s="350" t="s">
        <v>1285</v>
      </c>
      <c r="C86" s="364" t="s">
        <v>1301</v>
      </c>
      <c r="D86" s="351" t="s">
        <v>1194</v>
      </c>
      <c r="E86" s="345" t="s">
        <v>1288</v>
      </c>
      <c r="F86" s="352"/>
      <c r="G86" s="358"/>
      <c r="H86" s="354"/>
      <c r="I86" s="354"/>
      <c r="J86" s="355" t="s">
        <v>51</v>
      </c>
      <c r="K86" s="353"/>
      <c r="L86" s="354"/>
      <c r="M86" s="354"/>
      <c r="N86" s="355" t="s">
        <v>51</v>
      </c>
      <c r="O86" s="353"/>
      <c r="P86" s="354"/>
      <c r="Q86" s="354"/>
      <c r="R86" s="360" t="s">
        <v>51</v>
      </c>
      <c r="S86" s="358"/>
      <c r="T86" s="359"/>
      <c r="U86" s="359"/>
      <c r="V86" s="360" t="s">
        <v>50</v>
      </c>
      <c r="W86" s="358"/>
      <c r="X86" s="359"/>
      <c r="Y86" s="359"/>
      <c r="Z86" s="360" t="s">
        <v>50</v>
      </c>
      <c r="AA86" s="358"/>
      <c r="AB86" s="359"/>
      <c r="AC86" s="359"/>
      <c r="AD86" s="360" t="s">
        <v>50</v>
      </c>
      <c r="AE86" s="358"/>
      <c r="AF86" s="359"/>
      <c r="AG86" s="359"/>
      <c r="AH86" s="360" t="s">
        <v>50</v>
      </c>
      <c r="AI86" s="358"/>
      <c r="AJ86" s="359"/>
      <c r="AK86" s="359"/>
      <c r="AL86" s="360" t="s">
        <v>50</v>
      </c>
      <c r="AM86" s="358"/>
      <c r="AN86" s="359"/>
      <c r="AO86" s="359"/>
      <c r="AP86" s="360" t="s">
        <v>50</v>
      </c>
      <c r="AQ86" s="358"/>
      <c r="AR86" s="359"/>
      <c r="AS86" s="359"/>
      <c r="AT86" s="360" t="s">
        <v>50</v>
      </c>
      <c r="AU86" s="358"/>
      <c r="AV86" s="359"/>
      <c r="AW86" s="359"/>
      <c r="AX86" s="360" t="s">
        <v>50</v>
      </c>
      <c r="AY86" s="358"/>
      <c r="AZ86" s="359"/>
      <c r="BA86" s="359"/>
      <c r="BB86" s="366" t="s">
        <v>50</v>
      </c>
    </row>
    <row r="87" spans="1:54" ht="84" hidden="1" customHeight="1">
      <c r="A87" s="341">
        <v>87</v>
      </c>
      <c r="B87" s="350" t="s">
        <v>1285</v>
      </c>
      <c r="C87" s="351" t="s">
        <v>1302</v>
      </c>
      <c r="D87" s="351" t="s">
        <v>1287</v>
      </c>
      <c r="E87" s="345" t="s">
        <v>1288</v>
      </c>
      <c r="F87" s="352"/>
      <c r="G87" s="358"/>
      <c r="H87" s="359"/>
      <c r="I87" s="359"/>
      <c r="J87" s="352"/>
      <c r="K87" s="361"/>
      <c r="L87" s="362"/>
      <c r="M87" s="362"/>
      <c r="N87" s="352"/>
      <c r="O87" s="358"/>
      <c r="P87" s="359"/>
      <c r="Q87" s="359"/>
      <c r="R87" s="360"/>
      <c r="S87" s="358"/>
      <c r="T87" s="359"/>
      <c r="U87" s="359"/>
      <c r="V87" s="360"/>
      <c r="W87" s="358"/>
      <c r="X87" s="359"/>
      <c r="Y87" s="359"/>
      <c r="Z87" s="360"/>
      <c r="AA87" s="358"/>
      <c r="AB87" s="359"/>
      <c r="AC87" s="359"/>
      <c r="AD87" s="360" t="s">
        <v>50</v>
      </c>
      <c r="AE87" s="358"/>
      <c r="AF87" s="359"/>
      <c r="AG87" s="359"/>
      <c r="AH87" s="360"/>
      <c r="AI87" s="358"/>
      <c r="AJ87" s="359"/>
      <c r="AK87" s="359"/>
      <c r="AL87" s="360"/>
      <c r="AM87" s="358"/>
      <c r="AN87" s="359"/>
      <c r="AO87" s="359"/>
      <c r="AP87" s="360"/>
      <c r="AQ87" s="358"/>
      <c r="AR87" s="359"/>
      <c r="AS87" s="359"/>
      <c r="AT87" s="360"/>
      <c r="AU87" s="358"/>
      <c r="AV87" s="359"/>
      <c r="AW87" s="359"/>
      <c r="AX87" s="360" t="s">
        <v>50</v>
      </c>
      <c r="AY87" s="358"/>
      <c r="AZ87" s="359"/>
      <c r="BA87" s="359"/>
      <c r="BB87" s="366"/>
    </row>
    <row r="88" spans="1:54" ht="104.25" hidden="1" customHeight="1">
      <c r="A88" s="341">
        <v>88</v>
      </c>
      <c r="B88" s="350" t="s">
        <v>1303</v>
      </c>
      <c r="C88" s="351" t="s">
        <v>1304</v>
      </c>
      <c r="D88" s="344" t="s">
        <v>1290</v>
      </c>
      <c r="E88" s="345" t="s">
        <v>1305</v>
      </c>
      <c r="F88" s="352"/>
      <c r="G88" s="358"/>
      <c r="H88" s="359"/>
      <c r="I88" s="359"/>
      <c r="J88" s="360"/>
      <c r="K88" s="358" t="s">
        <v>51</v>
      </c>
      <c r="L88" s="359"/>
      <c r="M88" s="359"/>
      <c r="N88" s="360"/>
      <c r="O88" s="358"/>
      <c r="P88" s="359"/>
      <c r="Q88" s="359"/>
      <c r="R88" s="360"/>
      <c r="S88" s="358"/>
      <c r="T88" s="359"/>
      <c r="U88" s="359"/>
      <c r="V88" s="360"/>
      <c r="W88" s="358"/>
      <c r="X88" s="359"/>
      <c r="Y88" s="359"/>
      <c r="Z88" s="360"/>
      <c r="AA88" s="358"/>
      <c r="AB88" s="359"/>
      <c r="AC88" s="359"/>
      <c r="AD88" s="360"/>
      <c r="AE88" s="358"/>
      <c r="AF88" s="359"/>
      <c r="AG88" s="359"/>
      <c r="AH88" s="360"/>
      <c r="AI88" s="358"/>
      <c r="AJ88" s="359"/>
      <c r="AK88" s="359"/>
      <c r="AL88" s="360"/>
      <c r="AM88" s="358"/>
      <c r="AN88" s="359"/>
      <c r="AO88" s="359"/>
      <c r="AP88" s="360"/>
      <c r="AQ88" s="358"/>
      <c r="AR88" s="359"/>
      <c r="AS88" s="359"/>
      <c r="AT88" s="360"/>
      <c r="AU88" s="358"/>
      <c r="AV88" s="359"/>
      <c r="AW88" s="359"/>
      <c r="AX88" s="360"/>
      <c r="AY88" s="358"/>
      <c r="AZ88" s="359"/>
      <c r="BA88" s="359"/>
      <c r="BB88" s="366"/>
    </row>
    <row r="89" spans="1:54" ht="104.25" hidden="1" customHeight="1">
      <c r="A89" s="341">
        <v>89</v>
      </c>
      <c r="B89" s="350" t="s">
        <v>1303</v>
      </c>
      <c r="C89" s="351" t="s">
        <v>1306</v>
      </c>
      <c r="D89" s="344" t="s">
        <v>1307</v>
      </c>
      <c r="E89" s="345" t="s">
        <v>1308</v>
      </c>
      <c r="F89" s="352"/>
      <c r="G89" s="358"/>
      <c r="H89" s="359"/>
      <c r="I89" s="359"/>
      <c r="J89" s="360"/>
      <c r="K89" s="358"/>
      <c r="L89" s="359"/>
      <c r="M89" s="359"/>
      <c r="N89" s="360"/>
      <c r="O89" s="358" t="s">
        <v>50</v>
      </c>
      <c r="P89" s="359" t="s">
        <v>50</v>
      </c>
      <c r="Q89" s="359" t="s">
        <v>50</v>
      </c>
      <c r="R89" s="360" t="s">
        <v>50</v>
      </c>
      <c r="S89" s="358"/>
      <c r="T89" s="359"/>
      <c r="U89" s="359"/>
      <c r="V89" s="360"/>
      <c r="W89" s="358"/>
      <c r="X89" s="359"/>
      <c r="Y89" s="359"/>
      <c r="Z89" s="360"/>
      <c r="AA89" s="358"/>
      <c r="AB89" s="359"/>
      <c r="AC89" s="359"/>
      <c r="AD89" s="360"/>
      <c r="AE89" s="358"/>
      <c r="AF89" s="359"/>
      <c r="AG89" s="359"/>
      <c r="AH89" s="360"/>
      <c r="AI89" s="358"/>
      <c r="AJ89" s="359"/>
      <c r="AK89" s="359"/>
      <c r="AL89" s="360"/>
      <c r="AM89" s="358"/>
      <c r="AN89" s="359"/>
      <c r="AO89" s="359"/>
      <c r="AP89" s="360"/>
      <c r="AQ89" s="358"/>
      <c r="AR89" s="359"/>
      <c r="AS89" s="359"/>
      <c r="AT89" s="360"/>
      <c r="AU89" s="358"/>
      <c r="AV89" s="359"/>
      <c r="AW89" s="359"/>
      <c r="AX89" s="360"/>
      <c r="AY89" s="358"/>
      <c r="AZ89" s="359"/>
      <c r="BA89" s="359"/>
      <c r="BB89" s="366"/>
    </row>
    <row r="90" spans="1:54" ht="104.25" hidden="1" customHeight="1">
      <c r="A90" s="341">
        <v>90</v>
      </c>
      <c r="B90" s="350" t="s">
        <v>1303</v>
      </c>
      <c r="C90" s="351" t="s">
        <v>1309</v>
      </c>
      <c r="D90" s="344" t="s">
        <v>1310</v>
      </c>
      <c r="E90" s="345" t="s">
        <v>1305</v>
      </c>
      <c r="F90" s="352"/>
      <c r="G90" s="358"/>
      <c r="H90" s="359"/>
      <c r="I90" s="359"/>
      <c r="J90" s="360"/>
      <c r="K90" s="358"/>
      <c r="L90" s="359"/>
      <c r="M90" s="359"/>
      <c r="N90" s="360"/>
      <c r="O90" s="358"/>
      <c r="P90" s="359"/>
      <c r="Q90" s="359"/>
      <c r="R90" s="360"/>
      <c r="S90" s="358"/>
      <c r="T90" s="359" t="s">
        <v>50</v>
      </c>
      <c r="U90" s="359"/>
      <c r="V90" s="360"/>
      <c r="W90" s="358"/>
      <c r="X90" s="359"/>
      <c r="Y90" s="359"/>
      <c r="Z90" s="360"/>
      <c r="AA90" s="358"/>
      <c r="AB90" s="359"/>
      <c r="AC90" s="359"/>
      <c r="AD90" s="360"/>
      <c r="AE90" s="358"/>
      <c r="AF90" s="359"/>
      <c r="AG90" s="359"/>
      <c r="AH90" s="360"/>
      <c r="AI90" s="358"/>
      <c r="AJ90" s="359"/>
      <c r="AK90" s="359"/>
      <c r="AL90" s="360"/>
      <c r="AM90" s="358"/>
      <c r="AN90" s="359"/>
      <c r="AO90" s="359"/>
      <c r="AP90" s="360"/>
      <c r="AQ90" s="358"/>
      <c r="AR90" s="359"/>
      <c r="AS90" s="359"/>
      <c r="AT90" s="360"/>
      <c r="AU90" s="358"/>
      <c r="AV90" s="359"/>
      <c r="AW90" s="359"/>
      <c r="AX90" s="360"/>
      <c r="AY90" s="358"/>
      <c r="AZ90" s="359"/>
      <c r="BA90" s="359"/>
      <c r="BB90" s="366"/>
    </row>
    <row r="91" spans="1:54" ht="104.25" hidden="1" customHeight="1">
      <c r="A91" s="341">
        <v>91</v>
      </c>
      <c r="B91" s="350" t="s">
        <v>1303</v>
      </c>
      <c r="C91" s="351" t="s">
        <v>1286</v>
      </c>
      <c r="D91" s="344" t="s">
        <v>1311</v>
      </c>
      <c r="E91" s="345" t="s">
        <v>1305</v>
      </c>
      <c r="F91" s="352"/>
      <c r="G91" s="358"/>
      <c r="H91" s="359"/>
      <c r="I91" s="359"/>
      <c r="J91" s="360"/>
      <c r="K91" s="358"/>
      <c r="L91" s="359"/>
      <c r="M91" s="359"/>
      <c r="N91" s="360"/>
      <c r="O91" s="358"/>
      <c r="P91" s="359"/>
      <c r="Q91" s="359"/>
      <c r="R91" s="360"/>
      <c r="S91" s="358"/>
      <c r="T91" s="359"/>
      <c r="U91" s="359"/>
      <c r="V91" s="360" t="s">
        <v>50</v>
      </c>
      <c r="W91" s="358"/>
      <c r="X91" s="359"/>
      <c r="Y91" s="359"/>
      <c r="Z91" s="360"/>
      <c r="AA91" s="358"/>
      <c r="AB91" s="359"/>
      <c r="AC91" s="359"/>
      <c r="AD91" s="360"/>
      <c r="AE91" s="358"/>
      <c r="AF91" s="359"/>
      <c r="AG91" s="359"/>
      <c r="AH91" s="360"/>
      <c r="AI91" s="358"/>
      <c r="AJ91" s="359"/>
      <c r="AK91" s="359"/>
      <c r="AL91" s="360"/>
      <c r="AM91" s="358"/>
      <c r="AN91" s="359"/>
      <c r="AO91" s="359"/>
      <c r="AP91" s="360"/>
      <c r="AQ91" s="358"/>
      <c r="AR91" s="359"/>
      <c r="AS91" s="359"/>
      <c r="AT91" s="360"/>
      <c r="AU91" s="358"/>
      <c r="AV91" s="359"/>
      <c r="AW91" s="359"/>
      <c r="AX91" s="360"/>
      <c r="AY91" s="358"/>
      <c r="AZ91" s="359"/>
      <c r="BA91" s="359"/>
      <c r="BB91" s="366"/>
    </row>
    <row r="92" spans="1:54" ht="87.75" hidden="1" customHeight="1">
      <c r="A92" s="341">
        <v>92</v>
      </c>
      <c r="B92" s="350" t="s">
        <v>1303</v>
      </c>
      <c r="C92" s="351" t="s">
        <v>1312</v>
      </c>
      <c r="D92" s="351" t="s">
        <v>1313</v>
      </c>
      <c r="E92" s="345" t="s">
        <v>1305</v>
      </c>
      <c r="F92" s="352"/>
      <c r="G92" s="358"/>
      <c r="H92" s="359"/>
      <c r="I92" s="359"/>
      <c r="J92" s="360"/>
      <c r="K92" s="358"/>
      <c r="L92" s="359"/>
      <c r="M92" s="359"/>
      <c r="N92" s="360" t="s">
        <v>51</v>
      </c>
      <c r="O92" s="358"/>
      <c r="P92" s="359"/>
      <c r="Q92" s="359"/>
      <c r="R92" s="360" t="s">
        <v>51</v>
      </c>
      <c r="S92" s="358"/>
      <c r="T92" s="359"/>
      <c r="U92" s="359"/>
      <c r="V92" s="360" t="s">
        <v>50</v>
      </c>
      <c r="W92" s="358"/>
      <c r="X92" s="359"/>
      <c r="Y92" s="359"/>
      <c r="Z92" s="360" t="s">
        <v>50</v>
      </c>
      <c r="AA92" s="358"/>
      <c r="AB92" s="359"/>
      <c r="AC92" s="359"/>
      <c r="AD92" s="360" t="s">
        <v>50</v>
      </c>
      <c r="AE92" s="358"/>
      <c r="AF92" s="359"/>
      <c r="AG92" s="359"/>
      <c r="AH92" s="360" t="s">
        <v>50</v>
      </c>
      <c r="AI92" s="358"/>
      <c r="AJ92" s="359"/>
      <c r="AK92" s="359"/>
      <c r="AL92" s="360" t="s">
        <v>50</v>
      </c>
      <c r="AM92" s="358"/>
      <c r="AN92" s="359"/>
      <c r="AO92" s="359"/>
      <c r="AP92" s="360" t="s">
        <v>50</v>
      </c>
      <c r="AQ92" s="358"/>
      <c r="AR92" s="359"/>
      <c r="AS92" s="359"/>
      <c r="AT92" s="360" t="s">
        <v>50</v>
      </c>
      <c r="AU92" s="358"/>
      <c r="AV92" s="359"/>
      <c r="AW92" s="359"/>
      <c r="AX92" s="360" t="s">
        <v>50</v>
      </c>
      <c r="AY92" s="358"/>
      <c r="AZ92" s="359"/>
      <c r="BA92" s="359"/>
      <c r="BB92" s="366" t="s">
        <v>50</v>
      </c>
    </row>
    <row r="93" spans="1:54" ht="87.75" hidden="1" customHeight="1">
      <c r="A93" s="341">
        <v>93</v>
      </c>
      <c r="B93" s="350" t="s">
        <v>1303</v>
      </c>
      <c r="C93" s="351" t="s">
        <v>1314</v>
      </c>
      <c r="D93" s="351" t="s">
        <v>1315</v>
      </c>
      <c r="E93" s="345" t="s">
        <v>1305</v>
      </c>
      <c r="F93" s="352"/>
      <c r="G93" s="358"/>
      <c r="H93" s="359"/>
      <c r="I93" s="359"/>
      <c r="J93" s="360"/>
      <c r="K93" s="358"/>
      <c r="L93" s="359"/>
      <c r="M93" s="359"/>
      <c r="N93" s="360" t="s">
        <v>51</v>
      </c>
      <c r="O93" s="358"/>
      <c r="P93" s="359"/>
      <c r="Q93" s="359"/>
      <c r="R93" s="360" t="s">
        <v>51</v>
      </c>
      <c r="S93" s="358"/>
      <c r="T93" s="359"/>
      <c r="U93" s="359"/>
      <c r="V93" s="360" t="s">
        <v>50</v>
      </c>
      <c r="W93" s="358"/>
      <c r="X93" s="359"/>
      <c r="Y93" s="359"/>
      <c r="Z93" s="360" t="s">
        <v>50</v>
      </c>
      <c r="AA93" s="358"/>
      <c r="AB93" s="359"/>
      <c r="AC93" s="359"/>
      <c r="AD93" s="360" t="s">
        <v>50</v>
      </c>
      <c r="AE93" s="358"/>
      <c r="AF93" s="359"/>
      <c r="AG93" s="359"/>
      <c r="AH93" s="360" t="s">
        <v>50</v>
      </c>
      <c r="AI93" s="358"/>
      <c r="AJ93" s="359"/>
      <c r="AK93" s="359"/>
      <c r="AL93" s="360" t="s">
        <v>50</v>
      </c>
      <c r="AM93" s="358"/>
      <c r="AN93" s="359"/>
      <c r="AO93" s="359"/>
      <c r="AP93" s="360" t="s">
        <v>50</v>
      </c>
      <c r="AQ93" s="358"/>
      <c r="AR93" s="359"/>
      <c r="AS93" s="359"/>
      <c r="AT93" s="360" t="s">
        <v>50</v>
      </c>
      <c r="AU93" s="358"/>
      <c r="AV93" s="359"/>
      <c r="AW93" s="359"/>
      <c r="AX93" s="360" t="s">
        <v>50</v>
      </c>
      <c r="AY93" s="358"/>
      <c r="AZ93" s="359"/>
      <c r="BA93" s="359"/>
      <c r="BB93" s="366" t="s">
        <v>50</v>
      </c>
    </row>
    <row r="94" spans="1:54" ht="87.75" hidden="1" customHeight="1">
      <c r="A94" s="341">
        <v>94</v>
      </c>
      <c r="B94" s="350" t="s">
        <v>1303</v>
      </c>
      <c r="C94" s="351" t="s">
        <v>1316</v>
      </c>
      <c r="D94" s="344" t="s">
        <v>1311</v>
      </c>
      <c r="E94" s="345" t="s">
        <v>1305</v>
      </c>
      <c r="F94" s="352"/>
      <c r="G94" s="358"/>
      <c r="H94" s="359"/>
      <c r="I94" s="359"/>
      <c r="J94" s="360" t="s">
        <v>51</v>
      </c>
      <c r="K94" s="358"/>
      <c r="L94" s="359"/>
      <c r="M94" s="359"/>
      <c r="N94" s="360" t="s">
        <v>51</v>
      </c>
      <c r="O94" s="358"/>
      <c r="P94" s="359"/>
      <c r="Q94" s="359"/>
      <c r="R94" s="360" t="s">
        <v>51</v>
      </c>
      <c r="S94" s="358"/>
      <c r="T94" s="359"/>
      <c r="U94" s="359"/>
      <c r="V94" s="360" t="s">
        <v>50</v>
      </c>
      <c r="W94" s="358"/>
      <c r="X94" s="359"/>
      <c r="Y94" s="359"/>
      <c r="Z94" s="360" t="s">
        <v>50</v>
      </c>
      <c r="AA94" s="358"/>
      <c r="AB94" s="359"/>
      <c r="AC94" s="359"/>
      <c r="AD94" s="360" t="s">
        <v>50</v>
      </c>
      <c r="AE94" s="358"/>
      <c r="AF94" s="359"/>
      <c r="AG94" s="359"/>
      <c r="AH94" s="360" t="s">
        <v>50</v>
      </c>
      <c r="AI94" s="358"/>
      <c r="AJ94" s="359"/>
      <c r="AK94" s="359"/>
      <c r="AL94" s="360" t="s">
        <v>50</v>
      </c>
      <c r="AM94" s="358"/>
      <c r="AN94" s="359"/>
      <c r="AO94" s="359"/>
      <c r="AP94" s="360" t="s">
        <v>50</v>
      </c>
      <c r="AQ94" s="358"/>
      <c r="AR94" s="359"/>
      <c r="AS94" s="359"/>
      <c r="AT94" s="360" t="s">
        <v>50</v>
      </c>
      <c r="AU94" s="358"/>
      <c r="AV94" s="359"/>
      <c r="AW94" s="359"/>
      <c r="AX94" s="360" t="s">
        <v>50</v>
      </c>
      <c r="AY94" s="358"/>
      <c r="AZ94" s="359"/>
      <c r="BA94" s="359"/>
      <c r="BB94" s="366" t="s">
        <v>50</v>
      </c>
    </row>
    <row r="95" spans="1:54" ht="83.25" hidden="1" customHeight="1">
      <c r="A95" s="341">
        <v>95</v>
      </c>
      <c r="B95" s="350" t="s">
        <v>1317</v>
      </c>
      <c r="C95" s="351" t="s">
        <v>1318</v>
      </c>
      <c r="D95" s="351" t="s">
        <v>1319</v>
      </c>
      <c r="E95" s="345" t="s">
        <v>1320</v>
      </c>
      <c r="F95" s="352"/>
      <c r="G95" s="358"/>
      <c r="H95" s="359"/>
      <c r="I95" s="359"/>
      <c r="J95" s="360"/>
      <c r="K95" s="358"/>
      <c r="L95" s="359"/>
      <c r="M95" s="359"/>
      <c r="N95" s="360"/>
      <c r="O95" s="358"/>
      <c r="P95" s="359"/>
      <c r="Q95" s="359"/>
      <c r="R95" s="360"/>
      <c r="S95" s="358"/>
      <c r="T95" s="359"/>
      <c r="U95" s="359"/>
      <c r="V95" s="360"/>
      <c r="W95" s="358"/>
      <c r="X95" s="359"/>
      <c r="Y95" s="359"/>
      <c r="Z95" s="360"/>
      <c r="AA95" s="358" t="s">
        <v>50</v>
      </c>
      <c r="AB95" s="359"/>
      <c r="AC95" s="359"/>
      <c r="AD95" s="360"/>
      <c r="AE95" s="358"/>
      <c r="AF95" s="359"/>
      <c r="AG95" s="359"/>
      <c r="AH95" s="360"/>
      <c r="AI95" s="358"/>
      <c r="AJ95" s="359"/>
      <c r="AK95" s="359"/>
      <c r="AL95" s="360"/>
      <c r="AM95" s="358"/>
      <c r="AN95" s="359"/>
      <c r="AO95" s="359"/>
      <c r="AP95" s="360"/>
      <c r="AQ95" s="358"/>
      <c r="AR95" s="359"/>
      <c r="AS95" s="359"/>
      <c r="AT95" s="360"/>
      <c r="AU95" s="358"/>
      <c r="AV95" s="359"/>
      <c r="AW95" s="359"/>
      <c r="AX95" s="360"/>
      <c r="AY95" s="358"/>
      <c r="AZ95" s="359"/>
      <c r="BA95" s="359"/>
      <c r="BB95" s="366"/>
    </row>
    <row r="96" spans="1:54" ht="80.25" hidden="1" customHeight="1">
      <c r="A96" s="341">
        <v>96</v>
      </c>
      <c r="B96" s="350" t="s">
        <v>1317</v>
      </c>
      <c r="C96" s="356" t="s">
        <v>1321</v>
      </c>
      <c r="D96" s="351" t="s">
        <v>1194</v>
      </c>
      <c r="E96" s="345" t="s">
        <v>1320</v>
      </c>
      <c r="F96" s="352"/>
      <c r="G96" s="358"/>
      <c r="H96" s="359"/>
      <c r="I96" s="359"/>
      <c r="J96" s="360"/>
      <c r="K96" s="358"/>
      <c r="L96" s="359"/>
      <c r="M96" s="359"/>
      <c r="N96" s="360"/>
      <c r="O96" s="358"/>
      <c r="P96" s="359"/>
      <c r="Q96" s="359"/>
      <c r="R96" s="360"/>
      <c r="S96" s="358"/>
      <c r="T96" s="359"/>
      <c r="U96" s="359" t="s">
        <v>50</v>
      </c>
      <c r="V96" s="360"/>
      <c r="W96" s="358"/>
      <c r="X96" s="359"/>
      <c r="Y96" s="359"/>
      <c r="Z96" s="360"/>
      <c r="AA96" s="358"/>
      <c r="AB96" s="359"/>
      <c r="AC96" s="359"/>
      <c r="AD96" s="360"/>
      <c r="AE96" s="358"/>
      <c r="AF96" s="359"/>
      <c r="AG96" s="359"/>
      <c r="AH96" s="360"/>
      <c r="AI96" s="358"/>
      <c r="AJ96" s="359"/>
      <c r="AK96" s="359"/>
      <c r="AL96" s="360"/>
      <c r="AM96" s="358"/>
      <c r="AN96" s="359"/>
      <c r="AO96" s="359" t="s">
        <v>50</v>
      </c>
      <c r="AP96" s="360"/>
      <c r="AQ96" s="358"/>
      <c r="AR96" s="359"/>
      <c r="AS96" s="359"/>
      <c r="AT96" s="360"/>
      <c r="AU96" s="358"/>
      <c r="AV96" s="359"/>
      <c r="AW96" s="359"/>
      <c r="AX96" s="360"/>
      <c r="AY96" s="358"/>
      <c r="AZ96" s="359"/>
      <c r="BA96" s="359"/>
      <c r="BB96" s="366"/>
    </row>
    <row r="97" spans="1:54" ht="87.75" hidden="1" customHeight="1">
      <c r="A97" s="341">
        <v>97</v>
      </c>
      <c r="B97" s="350" t="s">
        <v>1322</v>
      </c>
      <c r="C97" s="351" t="s">
        <v>1323</v>
      </c>
      <c r="D97" s="351" t="s">
        <v>1324</v>
      </c>
      <c r="E97" s="345" t="s">
        <v>1320</v>
      </c>
      <c r="F97" s="352"/>
      <c r="G97" s="358"/>
      <c r="H97" s="359"/>
      <c r="I97" s="359"/>
      <c r="J97" s="360"/>
      <c r="K97" s="358"/>
      <c r="L97" s="359"/>
      <c r="M97" s="359"/>
      <c r="N97" s="360"/>
      <c r="O97" s="358"/>
      <c r="P97" s="359"/>
      <c r="Q97" s="359"/>
      <c r="R97" s="360"/>
      <c r="S97" s="358" t="s">
        <v>50</v>
      </c>
      <c r="T97" s="359"/>
      <c r="U97" s="359"/>
      <c r="V97" s="360"/>
      <c r="W97" s="358"/>
      <c r="X97" s="359"/>
      <c r="Y97" s="359"/>
      <c r="Z97" s="360"/>
      <c r="AA97" s="358"/>
      <c r="AB97" s="359"/>
      <c r="AC97" s="359"/>
      <c r="AD97" s="360"/>
      <c r="AE97" s="358"/>
      <c r="AF97" s="359"/>
      <c r="AG97" s="359"/>
      <c r="AH97" s="360"/>
      <c r="AI97" s="358"/>
      <c r="AJ97" s="359"/>
      <c r="AK97" s="359"/>
      <c r="AL97" s="360"/>
      <c r="AM97" s="358"/>
      <c r="AN97" s="359"/>
      <c r="AO97" s="359"/>
      <c r="AP97" s="360"/>
      <c r="AQ97" s="358"/>
      <c r="AR97" s="359"/>
      <c r="AS97" s="359"/>
      <c r="AT97" s="360"/>
      <c r="AU97" s="358"/>
      <c r="AV97" s="359"/>
      <c r="AW97" s="359"/>
      <c r="AX97" s="360"/>
      <c r="AY97" s="358"/>
      <c r="AZ97" s="359"/>
      <c r="BA97" s="359"/>
      <c r="BB97" s="366"/>
    </row>
    <row r="98" spans="1:54" ht="126" hidden="1" customHeight="1">
      <c r="A98" s="341">
        <v>98</v>
      </c>
      <c r="B98" s="350" t="s">
        <v>1322</v>
      </c>
      <c r="C98" s="371" t="s">
        <v>1325</v>
      </c>
      <c r="D98" s="351" t="s">
        <v>1326</v>
      </c>
      <c r="E98" s="345" t="s">
        <v>1327</v>
      </c>
      <c r="F98" s="352"/>
      <c r="G98" s="358"/>
      <c r="H98" s="359"/>
      <c r="I98" s="359"/>
      <c r="J98" s="360"/>
      <c r="K98" s="358"/>
      <c r="L98" s="359"/>
      <c r="M98" s="359" t="s">
        <v>51</v>
      </c>
      <c r="N98" s="360"/>
      <c r="O98" s="358"/>
      <c r="P98" s="359"/>
      <c r="Q98" s="359"/>
      <c r="R98" s="360"/>
      <c r="S98" s="358"/>
      <c r="T98" s="359"/>
      <c r="U98" s="359"/>
      <c r="V98" s="360"/>
      <c r="W98" s="358"/>
      <c r="X98" s="359"/>
      <c r="Y98" s="359"/>
      <c r="Z98" s="360"/>
      <c r="AA98" s="358"/>
      <c r="AB98" s="359"/>
      <c r="AC98" s="359"/>
      <c r="AD98" s="360"/>
      <c r="AE98" s="358"/>
      <c r="AF98" s="359"/>
      <c r="AG98" s="359"/>
      <c r="AH98" s="360"/>
      <c r="AI98" s="358"/>
      <c r="AJ98" s="359"/>
      <c r="AK98" s="359"/>
      <c r="AL98" s="360"/>
      <c r="AM98" s="358"/>
      <c r="AN98" s="359"/>
      <c r="AO98" s="359"/>
      <c r="AP98" s="360"/>
      <c r="AQ98" s="358"/>
      <c r="AR98" s="359"/>
      <c r="AS98" s="359"/>
      <c r="AT98" s="360"/>
      <c r="AU98" s="358"/>
      <c r="AV98" s="359"/>
      <c r="AW98" s="359"/>
      <c r="AX98" s="360"/>
      <c r="AY98" s="358"/>
      <c r="AZ98" s="359"/>
      <c r="BA98" s="359"/>
      <c r="BB98" s="366"/>
    </row>
    <row r="99" spans="1:54" ht="78.75" hidden="1" customHeight="1">
      <c r="A99" s="341">
        <v>99</v>
      </c>
      <c r="B99" s="350" t="s">
        <v>1328</v>
      </c>
      <c r="C99" s="351" t="s">
        <v>1329</v>
      </c>
      <c r="D99" s="351" t="s">
        <v>1330</v>
      </c>
      <c r="E99" s="345" t="s">
        <v>1320</v>
      </c>
      <c r="F99" s="352"/>
      <c r="G99" s="361"/>
      <c r="H99" s="362"/>
      <c r="I99" s="362"/>
      <c r="J99" s="352"/>
      <c r="K99" s="361"/>
      <c r="L99" s="362"/>
      <c r="M99" s="362"/>
      <c r="N99" s="352"/>
      <c r="O99" s="358"/>
      <c r="P99" s="359"/>
      <c r="Q99" s="359"/>
      <c r="R99" s="360"/>
      <c r="S99" s="358"/>
      <c r="T99" s="359"/>
      <c r="U99" s="359"/>
      <c r="V99" s="360"/>
      <c r="W99" s="358"/>
      <c r="X99" s="359"/>
      <c r="Y99" s="359"/>
      <c r="Z99" s="360" t="s">
        <v>50</v>
      </c>
      <c r="AA99" s="358"/>
      <c r="AB99" s="359"/>
      <c r="AC99" s="359"/>
      <c r="AD99" s="360"/>
      <c r="AE99" s="358"/>
      <c r="AF99" s="359"/>
      <c r="AG99" s="359"/>
      <c r="AH99" s="360"/>
      <c r="AI99" s="358"/>
      <c r="AJ99" s="359"/>
      <c r="AK99" s="359"/>
      <c r="AL99" s="360"/>
      <c r="AM99" s="358"/>
      <c r="AN99" s="359"/>
      <c r="AO99" s="359"/>
      <c r="AP99" s="360"/>
      <c r="AQ99" s="358"/>
      <c r="AR99" s="359"/>
      <c r="AS99" s="359"/>
      <c r="AT99" s="360"/>
      <c r="AU99" s="358"/>
      <c r="AV99" s="359"/>
      <c r="AW99" s="359"/>
      <c r="AX99" s="360"/>
      <c r="AY99" s="358"/>
      <c r="AZ99" s="359"/>
      <c r="BA99" s="359"/>
      <c r="BB99" s="366"/>
    </row>
    <row r="100" spans="1:54" ht="80.25" hidden="1" customHeight="1">
      <c r="A100" s="341">
        <v>100</v>
      </c>
      <c r="B100" s="350" t="s">
        <v>1328</v>
      </c>
      <c r="C100" s="351" t="s">
        <v>1331</v>
      </c>
      <c r="D100" s="364" t="s">
        <v>1332</v>
      </c>
      <c r="E100" s="345" t="s">
        <v>1333</v>
      </c>
      <c r="F100" s="352"/>
      <c r="G100" s="361"/>
      <c r="H100" s="362"/>
      <c r="I100" s="362"/>
      <c r="J100" s="352"/>
      <c r="K100" s="361"/>
      <c r="L100" s="362"/>
      <c r="M100" s="362"/>
      <c r="N100" s="352"/>
      <c r="O100" s="358"/>
      <c r="P100" s="359"/>
      <c r="Q100" s="359"/>
      <c r="R100" s="360" t="s">
        <v>51</v>
      </c>
      <c r="S100" s="358"/>
      <c r="T100" s="359"/>
      <c r="U100" s="359"/>
      <c r="V100" s="360"/>
      <c r="W100" s="358"/>
      <c r="X100" s="359"/>
      <c r="Y100" s="359"/>
      <c r="Z100" s="360"/>
      <c r="AA100" s="358"/>
      <c r="AB100" s="359"/>
      <c r="AC100" s="359"/>
      <c r="AD100" s="360" t="s">
        <v>50</v>
      </c>
      <c r="AE100" s="358"/>
      <c r="AF100" s="359"/>
      <c r="AG100" s="359"/>
      <c r="AH100" s="360"/>
      <c r="AI100" s="358"/>
      <c r="AJ100" s="359"/>
      <c r="AK100" s="359"/>
      <c r="AL100" s="360"/>
      <c r="AM100" s="358"/>
      <c r="AN100" s="359"/>
      <c r="AO100" s="359"/>
      <c r="AP100" s="360" t="s">
        <v>50</v>
      </c>
      <c r="AQ100" s="358"/>
      <c r="AR100" s="359"/>
      <c r="AS100" s="359"/>
      <c r="AT100" s="360"/>
      <c r="AU100" s="358"/>
      <c r="AV100" s="359"/>
      <c r="AW100" s="359"/>
      <c r="AX100" s="360"/>
      <c r="AY100" s="358"/>
      <c r="AZ100" s="359"/>
      <c r="BA100" s="359"/>
      <c r="BB100" s="366" t="s">
        <v>50</v>
      </c>
    </row>
    <row r="101" spans="1:54" ht="186.75" hidden="1" customHeight="1">
      <c r="A101" s="341">
        <v>101</v>
      </c>
      <c r="B101" s="350" t="s">
        <v>1328</v>
      </c>
      <c r="C101" s="356" t="s">
        <v>1334</v>
      </c>
      <c r="D101" s="351" t="s">
        <v>1335</v>
      </c>
      <c r="E101" s="345" t="s">
        <v>1333</v>
      </c>
      <c r="F101" s="352"/>
      <c r="G101" s="353"/>
      <c r="H101" s="354"/>
      <c r="I101" s="354" t="s">
        <v>51</v>
      </c>
      <c r="J101" s="355"/>
      <c r="K101" s="353"/>
      <c r="L101" s="354"/>
      <c r="M101" s="354" t="s">
        <v>51</v>
      </c>
      <c r="N101" s="355"/>
      <c r="O101" s="353"/>
      <c r="P101" s="354"/>
      <c r="Q101" s="354" t="s">
        <v>51</v>
      </c>
      <c r="R101" s="355"/>
      <c r="S101" s="353"/>
      <c r="T101" s="359" t="s">
        <v>50</v>
      </c>
      <c r="U101" s="359"/>
      <c r="V101" s="360"/>
      <c r="W101" s="358"/>
      <c r="X101" s="359" t="s">
        <v>50</v>
      </c>
      <c r="Y101" s="359"/>
      <c r="Z101" s="360"/>
      <c r="AA101" s="358"/>
      <c r="AB101" s="359" t="s">
        <v>50</v>
      </c>
      <c r="AC101" s="359"/>
      <c r="AD101" s="360"/>
      <c r="AE101" s="358"/>
      <c r="AF101" s="359" t="s">
        <v>50</v>
      </c>
      <c r="AG101" s="359"/>
      <c r="AH101" s="360"/>
      <c r="AI101" s="358"/>
      <c r="AJ101" s="359" t="s">
        <v>50</v>
      </c>
      <c r="AK101" s="359"/>
      <c r="AL101" s="360"/>
      <c r="AM101" s="358"/>
      <c r="AN101" s="359" t="s">
        <v>50</v>
      </c>
      <c r="AO101" s="359"/>
      <c r="AP101" s="360"/>
      <c r="AQ101" s="358"/>
      <c r="AR101" s="359" t="s">
        <v>50</v>
      </c>
      <c r="AS101" s="359"/>
      <c r="AT101" s="360"/>
      <c r="AU101" s="358"/>
      <c r="AV101" s="359" t="s">
        <v>50</v>
      </c>
      <c r="AW101" s="359"/>
      <c r="AX101" s="360"/>
      <c r="AY101" s="358"/>
      <c r="AZ101" s="359"/>
      <c r="BA101" s="359" t="s">
        <v>50</v>
      </c>
      <c r="BB101" s="366"/>
    </row>
    <row r="102" spans="1:54" ht="88.5" hidden="1" customHeight="1">
      <c r="A102" s="341">
        <v>102</v>
      </c>
      <c r="B102" s="350" t="s">
        <v>1328</v>
      </c>
      <c r="C102" s="372" t="s">
        <v>1336</v>
      </c>
      <c r="D102" s="351" t="s">
        <v>1282</v>
      </c>
      <c r="E102" s="345" t="s">
        <v>1333</v>
      </c>
      <c r="F102" s="352"/>
      <c r="G102" s="361"/>
      <c r="H102" s="354"/>
      <c r="I102" s="354"/>
      <c r="J102" s="355"/>
      <c r="K102" s="353"/>
      <c r="L102" s="354"/>
      <c r="M102" s="354"/>
      <c r="N102" s="355" t="s">
        <v>51</v>
      </c>
      <c r="O102" s="353"/>
      <c r="P102" s="354"/>
      <c r="Q102" s="354"/>
      <c r="R102" s="355"/>
      <c r="S102" s="353"/>
      <c r="T102" s="354"/>
      <c r="U102" s="354"/>
      <c r="V102" s="355"/>
      <c r="W102" s="353"/>
      <c r="X102" s="354"/>
      <c r="Y102" s="354"/>
      <c r="Z102" s="355"/>
      <c r="AA102" s="353"/>
      <c r="AB102" s="354"/>
      <c r="AC102" s="354"/>
      <c r="AD102" s="360"/>
      <c r="AE102" s="358"/>
      <c r="AF102" s="359"/>
      <c r="AG102" s="359"/>
      <c r="AH102" s="360"/>
      <c r="AI102" s="358"/>
      <c r="AJ102" s="359"/>
      <c r="AK102" s="359"/>
      <c r="AL102" s="360"/>
      <c r="AM102" s="358"/>
      <c r="AN102" s="359"/>
      <c r="AO102" s="359"/>
      <c r="AP102" s="360"/>
      <c r="AQ102" s="358"/>
      <c r="AR102" s="359"/>
      <c r="AS102" s="359"/>
      <c r="AT102" s="360"/>
      <c r="AU102" s="358"/>
      <c r="AV102" s="359"/>
      <c r="AW102" s="359"/>
      <c r="AX102" s="360"/>
      <c r="AY102" s="358"/>
      <c r="AZ102" s="359"/>
      <c r="BA102" s="359"/>
      <c r="BB102" s="366"/>
    </row>
    <row r="103" spans="1:54" ht="40.5" hidden="1">
      <c r="A103" s="341">
        <v>103</v>
      </c>
      <c r="B103" s="350" t="s">
        <v>1337</v>
      </c>
      <c r="C103" s="351" t="s">
        <v>1338</v>
      </c>
      <c r="D103" s="351" t="s">
        <v>1339</v>
      </c>
      <c r="E103" s="345" t="s">
        <v>1340</v>
      </c>
      <c r="F103" s="352"/>
      <c r="G103" s="361"/>
      <c r="H103" s="354"/>
      <c r="I103" s="354"/>
      <c r="J103" s="355" t="s">
        <v>51</v>
      </c>
      <c r="K103" s="353"/>
      <c r="L103" s="354"/>
      <c r="M103" s="354"/>
      <c r="N103" s="355" t="s">
        <v>51</v>
      </c>
      <c r="O103" s="353"/>
      <c r="P103" s="354"/>
      <c r="Q103" s="354"/>
      <c r="R103" s="355" t="s">
        <v>51</v>
      </c>
      <c r="S103" s="353"/>
      <c r="T103" s="354"/>
      <c r="U103" s="354"/>
      <c r="V103" s="355" t="s">
        <v>50</v>
      </c>
      <c r="W103" s="353"/>
      <c r="X103" s="354"/>
      <c r="Y103" s="354"/>
      <c r="Z103" s="355" t="s">
        <v>50</v>
      </c>
      <c r="AA103" s="353"/>
      <c r="AB103" s="354"/>
      <c r="AC103" s="354"/>
      <c r="AD103" s="360" t="s">
        <v>50</v>
      </c>
      <c r="AE103" s="358"/>
      <c r="AF103" s="359"/>
      <c r="AG103" s="359"/>
      <c r="AH103" s="360" t="s">
        <v>50</v>
      </c>
      <c r="AI103" s="358"/>
      <c r="AJ103" s="359"/>
      <c r="AK103" s="359"/>
      <c r="AL103" s="360" t="s">
        <v>50</v>
      </c>
      <c r="AM103" s="358"/>
      <c r="AN103" s="359"/>
      <c r="AO103" s="359"/>
      <c r="AP103" s="360" t="s">
        <v>50</v>
      </c>
      <c r="AQ103" s="358"/>
      <c r="AR103" s="359"/>
      <c r="AS103" s="359"/>
      <c r="AT103" s="360" t="s">
        <v>50</v>
      </c>
      <c r="AU103" s="358"/>
      <c r="AV103" s="359"/>
      <c r="AW103" s="359"/>
      <c r="AX103" s="360" t="s">
        <v>50</v>
      </c>
      <c r="AY103" s="358"/>
      <c r="AZ103" s="359"/>
      <c r="BA103" s="359"/>
      <c r="BB103" s="366"/>
    </row>
    <row r="104" spans="1:54" ht="40.5" hidden="1">
      <c r="A104" s="341">
        <v>104</v>
      </c>
      <c r="B104" s="350" t="s">
        <v>1337</v>
      </c>
      <c r="C104" s="351" t="s">
        <v>1341</v>
      </c>
      <c r="D104" s="351" t="s">
        <v>1342</v>
      </c>
      <c r="E104" s="345" t="s">
        <v>1343</v>
      </c>
      <c r="F104" s="352"/>
      <c r="G104" s="361"/>
      <c r="H104" s="354"/>
      <c r="I104" s="354"/>
      <c r="J104" s="355" t="s">
        <v>51</v>
      </c>
      <c r="K104" s="353"/>
      <c r="L104" s="354"/>
      <c r="M104" s="354"/>
      <c r="N104" s="355" t="s">
        <v>51</v>
      </c>
      <c r="O104" s="353"/>
      <c r="P104" s="354"/>
      <c r="Q104" s="354"/>
      <c r="R104" s="355" t="s">
        <v>51</v>
      </c>
      <c r="S104" s="353"/>
      <c r="T104" s="354"/>
      <c r="U104" s="354"/>
      <c r="V104" s="355" t="s">
        <v>50</v>
      </c>
      <c r="W104" s="353"/>
      <c r="X104" s="354"/>
      <c r="Y104" s="354"/>
      <c r="Z104" s="355" t="s">
        <v>50</v>
      </c>
      <c r="AA104" s="353"/>
      <c r="AB104" s="354"/>
      <c r="AC104" s="354"/>
      <c r="AD104" s="360" t="s">
        <v>50</v>
      </c>
      <c r="AE104" s="358"/>
      <c r="AF104" s="359"/>
      <c r="AG104" s="359"/>
      <c r="AH104" s="360" t="s">
        <v>50</v>
      </c>
      <c r="AI104" s="358"/>
      <c r="AJ104" s="359"/>
      <c r="AK104" s="359"/>
      <c r="AL104" s="360" t="s">
        <v>50</v>
      </c>
      <c r="AM104" s="358"/>
      <c r="AN104" s="359"/>
      <c r="AO104" s="359"/>
      <c r="AP104" s="360" t="s">
        <v>50</v>
      </c>
      <c r="AQ104" s="358"/>
      <c r="AR104" s="359"/>
      <c r="AS104" s="359"/>
      <c r="AT104" s="360" t="s">
        <v>50</v>
      </c>
      <c r="AU104" s="358"/>
      <c r="AV104" s="359"/>
      <c r="AW104" s="359"/>
      <c r="AX104" s="360" t="s">
        <v>50</v>
      </c>
      <c r="AY104" s="358"/>
      <c r="AZ104" s="359"/>
      <c r="BA104" s="359"/>
      <c r="BB104" s="366"/>
    </row>
    <row r="105" spans="1:54" ht="60.75" hidden="1">
      <c r="A105" s="341">
        <v>105</v>
      </c>
      <c r="B105" s="350" t="s">
        <v>1337</v>
      </c>
      <c r="C105" s="351" t="s">
        <v>1344</v>
      </c>
      <c r="D105" s="351" t="s">
        <v>1345</v>
      </c>
      <c r="E105" s="345" t="s">
        <v>1346</v>
      </c>
      <c r="F105" s="352"/>
      <c r="G105" s="358"/>
      <c r="H105" s="354"/>
      <c r="I105" s="354"/>
      <c r="J105" s="355"/>
      <c r="K105" s="353"/>
      <c r="L105" s="354"/>
      <c r="M105" s="354"/>
      <c r="N105" s="355"/>
      <c r="O105" s="353"/>
      <c r="P105" s="354"/>
      <c r="Q105" s="354"/>
      <c r="R105" s="355"/>
      <c r="S105" s="353"/>
      <c r="T105" s="354"/>
      <c r="U105" s="354" t="s">
        <v>50</v>
      </c>
      <c r="V105" s="355"/>
      <c r="W105" s="353"/>
      <c r="X105" s="354"/>
      <c r="Y105" s="354"/>
      <c r="Z105" s="355"/>
      <c r="AA105" s="353"/>
      <c r="AB105" s="354"/>
      <c r="AC105" s="354"/>
      <c r="AD105" s="360"/>
      <c r="AE105" s="358"/>
      <c r="AF105" s="359"/>
      <c r="AG105" s="359"/>
      <c r="AH105" s="360"/>
      <c r="AI105" s="358"/>
      <c r="AJ105" s="359"/>
      <c r="AK105" s="359"/>
      <c r="AL105" s="360"/>
      <c r="AM105" s="358"/>
      <c r="AN105" s="359"/>
      <c r="AO105" s="359"/>
      <c r="AP105" s="360"/>
      <c r="AQ105" s="358"/>
      <c r="AR105" s="359"/>
      <c r="AS105" s="359"/>
      <c r="AT105" s="360"/>
      <c r="AU105" s="358"/>
      <c r="AV105" s="359"/>
      <c r="AW105" s="359"/>
      <c r="AX105" s="360"/>
      <c r="AY105" s="358"/>
      <c r="AZ105" s="359"/>
      <c r="BA105" s="359"/>
      <c r="BB105" s="366"/>
    </row>
    <row r="106" spans="1:54" ht="40.5" hidden="1">
      <c r="A106" s="341">
        <v>106</v>
      </c>
      <c r="B106" s="367" t="s">
        <v>1347</v>
      </c>
      <c r="C106" s="351" t="s">
        <v>1348</v>
      </c>
      <c r="D106" s="351" t="s">
        <v>1349</v>
      </c>
      <c r="E106" s="345" t="s">
        <v>1350</v>
      </c>
      <c r="F106" s="352"/>
      <c r="G106" s="358"/>
      <c r="H106" s="359"/>
      <c r="I106" s="359"/>
      <c r="J106" s="360"/>
      <c r="K106" s="353"/>
      <c r="L106" s="354"/>
      <c r="M106" s="354"/>
      <c r="N106" s="355"/>
      <c r="O106" s="353"/>
      <c r="P106" s="354"/>
      <c r="Q106" s="354"/>
      <c r="R106" s="355"/>
      <c r="S106" s="353"/>
      <c r="T106" s="354"/>
      <c r="U106" s="354" t="s">
        <v>50</v>
      </c>
      <c r="V106" s="355"/>
      <c r="W106" s="353"/>
      <c r="X106" s="354"/>
      <c r="Y106" s="354"/>
      <c r="Z106" s="355"/>
      <c r="AA106" s="353"/>
      <c r="AB106" s="354"/>
      <c r="AC106" s="354"/>
      <c r="AD106" s="360"/>
      <c r="AE106" s="358"/>
      <c r="AF106" s="359"/>
      <c r="AG106" s="359"/>
      <c r="AH106" s="360"/>
      <c r="AI106" s="358"/>
      <c r="AJ106" s="359"/>
      <c r="AK106" s="359"/>
      <c r="AL106" s="360"/>
      <c r="AM106" s="358"/>
      <c r="AN106" s="359"/>
      <c r="AO106" s="359"/>
      <c r="AP106" s="360"/>
      <c r="AQ106" s="358"/>
      <c r="AR106" s="359"/>
      <c r="AS106" s="359"/>
      <c r="AT106" s="360"/>
      <c r="AU106" s="358"/>
      <c r="AV106" s="359"/>
      <c r="AW106" s="359"/>
      <c r="AX106" s="360"/>
      <c r="AY106" s="358"/>
      <c r="AZ106" s="359"/>
      <c r="BA106" s="359"/>
      <c r="BB106" s="366"/>
    </row>
    <row r="107" spans="1:54" ht="60.75" hidden="1">
      <c r="A107" s="341">
        <v>107</v>
      </c>
      <c r="B107" s="350" t="s">
        <v>1351</v>
      </c>
      <c r="C107" s="351" t="s">
        <v>1352</v>
      </c>
      <c r="D107" s="351" t="s">
        <v>1353</v>
      </c>
      <c r="E107" s="345" t="s">
        <v>1346</v>
      </c>
      <c r="F107" s="352"/>
      <c r="G107" s="358"/>
      <c r="H107" s="359"/>
      <c r="I107" s="359"/>
      <c r="J107" s="360" t="s">
        <v>51</v>
      </c>
      <c r="K107" s="353" t="s">
        <v>51</v>
      </c>
      <c r="L107" s="354"/>
      <c r="M107" s="354"/>
      <c r="N107" s="355"/>
      <c r="O107" s="353"/>
      <c r="P107" s="354"/>
      <c r="Q107" s="354"/>
      <c r="R107" s="355"/>
      <c r="S107" s="353"/>
      <c r="T107" s="354"/>
      <c r="U107" s="354"/>
      <c r="V107" s="355"/>
      <c r="W107" s="353"/>
      <c r="X107" s="354"/>
      <c r="Y107" s="354"/>
      <c r="Z107" s="355" t="s">
        <v>50</v>
      </c>
      <c r="AA107" s="353" t="s">
        <v>50</v>
      </c>
      <c r="AB107" s="354"/>
      <c r="AC107" s="354"/>
      <c r="AD107" s="360"/>
      <c r="AE107" s="358"/>
      <c r="AF107" s="359"/>
      <c r="AG107" s="359"/>
      <c r="AH107" s="360"/>
      <c r="AI107" s="358"/>
      <c r="AJ107" s="359"/>
      <c r="AK107" s="359"/>
      <c r="AL107" s="360"/>
      <c r="AM107" s="358"/>
      <c r="AN107" s="359"/>
      <c r="AO107" s="359"/>
      <c r="AP107" s="360"/>
      <c r="AQ107" s="358"/>
      <c r="AR107" s="359"/>
      <c r="AS107" s="359"/>
      <c r="AT107" s="360"/>
      <c r="AU107" s="358"/>
      <c r="AV107" s="359"/>
      <c r="AW107" s="359"/>
      <c r="AX107" s="360"/>
      <c r="AY107" s="358"/>
      <c r="AZ107" s="359"/>
      <c r="BA107" s="359"/>
      <c r="BB107" s="366"/>
    </row>
    <row r="108" spans="1:54" ht="60.75" hidden="1">
      <c r="A108" s="341">
        <v>108</v>
      </c>
      <c r="B108" s="350" t="s">
        <v>1351</v>
      </c>
      <c r="C108" s="356" t="s">
        <v>1354</v>
      </c>
      <c r="D108" s="351" t="s">
        <v>1355</v>
      </c>
      <c r="E108" s="345" t="s">
        <v>1346</v>
      </c>
      <c r="F108" s="352"/>
      <c r="G108" s="358"/>
      <c r="H108" s="359"/>
      <c r="I108" s="359"/>
      <c r="J108" s="360"/>
      <c r="K108" s="358"/>
      <c r="L108" s="359"/>
      <c r="M108" s="359"/>
      <c r="N108" s="360"/>
      <c r="O108" s="358"/>
      <c r="P108" s="359"/>
      <c r="Q108" s="359" t="s">
        <v>51</v>
      </c>
      <c r="R108" s="360"/>
      <c r="S108" s="358"/>
      <c r="T108" s="359"/>
      <c r="U108" s="359" t="s">
        <v>50</v>
      </c>
      <c r="V108" s="360"/>
      <c r="W108" s="358"/>
      <c r="X108" s="359"/>
      <c r="Y108" s="359" t="s">
        <v>50</v>
      </c>
      <c r="Z108" s="360"/>
      <c r="AA108" s="358"/>
      <c r="AB108" s="359"/>
      <c r="AC108" s="359" t="s">
        <v>50</v>
      </c>
      <c r="AD108" s="360"/>
      <c r="AE108" s="358"/>
      <c r="AF108" s="359"/>
      <c r="AG108" s="359" t="s">
        <v>50</v>
      </c>
      <c r="AH108" s="360"/>
      <c r="AI108" s="358"/>
      <c r="AJ108" s="359"/>
      <c r="AK108" s="359" t="s">
        <v>50</v>
      </c>
      <c r="AL108" s="360"/>
      <c r="AM108" s="358"/>
      <c r="AN108" s="359"/>
      <c r="AO108" s="359" t="s">
        <v>50</v>
      </c>
      <c r="AP108" s="360"/>
      <c r="AQ108" s="358"/>
      <c r="AR108" s="359"/>
      <c r="AS108" s="359" t="s">
        <v>50</v>
      </c>
      <c r="AT108" s="360"/>
      <c r="AU108" s="358"/>
      <c r="AV108" s="359"/>
      <c r="AW108" s="359" t="s">
        <v>50</v>
      </c>
      <c r="AX108" s="360"/>
      <c r="AY108" s="358"/>
      <c r="AZ108" s="359"/>
      <c r="BA108" s="359"/>
      <c r="BB108" s="366"/>
    </row>
    <row r="109" spans="1:54" ht="60.75" hidden="1">
      <c r="A109" s="341">
        <v>109</v>
      </c>
      <c r="B109" s="367" t="s">
        <v>1351</v>
      </c>
      <c r="C109" s="364" t="s">
        <v>1356</v>
      </c>
      <c r="D109" s="364" t="s">
        <v>1357</v>
      </c>
      <c r="E109" s="365" t="s">
        <v>1358</v>
      </c>
      <c r="F109" s="352"/>
      <c r="G109" s="358"/>
      <c r="H109" s="359"/>
      <c r="I109" s="359"/>
      <c r="J109" s="360"/>
      <c r="K109" s="358"/>
      <c r="L109" s="359"/>
      <c r="M109" s="359"/>
      <c r="N109" s="360" t="s">
        <v>1146</v>
      </c>
      <c r="O109" s="358"/>
      <c r="P109" s="359"/>
      <c r="Q109" s="359"/>
      <c r="R109" s="360"/>
      <c r="S109" s="358"/>
      <c r="T109" s="359"/>
      <c r="U109" s="359"/>
      <c r="V109" s="360"/>
      <c r="W109" s="358"/>
      <c r="X109" s="359"/>
      <c r="Y109" s="359"/>
      <c r="Z109" s="360" t="s">
        <v>50</v>
      </c>
      <c r="AA109" s="358"/>
      <c r="AB109" s="359"/>
      <c r="AC109" s="359"/>
      <c r="AD109" s="360"/>
      <c r="AE109" s="358"/>
      <c r="AF109" s="359"/>
      <c r="AG109" s="359"/>
      <c r="AH109" s="360"/>
      <c r="AI109" s="358"/>
      <c r="AJ109" s="359"/>
      <c r="AK109" s="359"/>
      <c r="AL109" s="360" t="s">
        <v>50</v>
      </c>
      <c r="AM109" s="358"/>
      <c r="AN109" s="359"/>
      <c r="AO109" s="359"/>
      <c r="AP109" s="360"/>
      <c r="AQ109" s="358"/>
      <c r="AR109" s="359"/>
      <c r="AS109" s="359"/>
      <c r="AT109" s="360"/>
      <c r="AU109" s="358"/>
      <c r="AV109" s="359"/>
      <c r="AW109" s="359"/>
      <c r="AX109" s="360" t="s">
        <v>50</v>
      </c>
      <c r="AY109" s="358"/>
      <c r="AZ109" s="359"/>
      <c r="BA109" s="359"/>
      <c r="BB109" s="366"/>
    </row>
    <row r="110" spans="1:54" ht="60.75" hidden="1">
      <c r="A110" s="341">
        <v>110</v>
      </c>
      <c r="B110" s="350" t="s">
        <v>1351</v>
      </c>
      <c r="C110" s="373" t="s">
        <v>1359</v>
      </c>
      <c r="D110" s="373" t="s">
        <v>1360</v>
      </c>
      <c r="E110" s="345" t="s">
        <v>1346</v>
      </c>
      <c r="F110" s="352"/>
      <c r="G110" s="358"/>
      <c r="H110" s="359"/>
      <c r="I110" s="359"/>
      <c r="J110" s="359" t="s">
        <v>51</v>
      </c>
      <c r="K110" s="358"/>
      <c r="L110" s="359"/>
      <c r="M110" s="359"/>
      <c r="N110" s="360"/>
      <c r="O110" s="358"/>
      <c r="P110" s="359"/>
      <c r="Q110" s="359"/>
      <c r="R110" s="360"/>
      <c r="S110" s="358"/>
      <c r="T110" s="359"/>
      <c r="U110" s="359"/>
      <c r="V110" s="360"/>
      <c r="W110" s="358"/>
      <c r="X110" s="359"/>
      <c r="Y110" s="359"/>
      <c r="Z110" s="360"/>
      <c r="AA110" s="358"/>
      <c r="AB110" s="359"/>
      <c r="AC110" s="359"/>
      <c r="AD110" s="360"/>
      <c r="AE110" s="358"/>
      <c r="AF110" s="359"/>
      <c r="AG110" s="359"/>
      <c r="AH110" s="360"/>
      <c r="AI110" s="358"/>
      <c r="AJ110" s="359"/>
      <c r="AK110" s="359"/>
      <c r="AL110" s="360"/>
      <c r="AM110" s="358"/>
      <c r="AN110" s="359"/>
      <c r="AO110" s="359"/>
      <c r="AP110" s="360"/>
      <c r="AQ110" s="358"/>
      <c r="AR110" s="359"/>
      <c r="AS110" s="359"/>
      <c r="AT110" s="360"/>
      <c r="AU110" s="358"/>
      <c r="AV110" s="359"/>
      <c r="AW110" s="359"/>
      <c r="AX110" s="360"/>
      <c r="AY110" s="358"/>
      <c r="AZ110" s="359"/>
      <c r="BA110" s="359"/>
      <c r="BB110" s="366"/>
    </row>
    <row r="111" spans="1:54" ht="60.75" hidden="1">
      <c r="A111" s="341">
        <v>111</v>
      </c>
      <c r="B111" s="350" t="s">
        <v>1351</v>
      </c>
      <c r="C111" s="351" t="s">
        <v>1361</v>
      </c>
      <c r="D111" s="351" t="s">
        <v>1362</v>
      </c>
      <c r="E111" s="345" t="s">
        <v>1346</v>
      </c>
      <c r="F111" s="352"/>
      <c r="G111" s="358"/>
      <c r="H111" s="359"/>
      <c r="I111" s="359"/>
      <c r="J111" s="360"/>
      <c r="K111" s="358" t="s">
        <v>51</v>
      </c>
      <c r="L111" s="359"/>
      <c r="M111" s="359"/>
      <c r="N111" s="360"/>
      <c r="O111" s="358"/>
      <c r="P111" s="359"/>
      <c r="Q111" s="359"/>
      <c r="R111" s="360"/>
      <c r="S111" s="358"/>
      <c r="T111" s="359"/>
      <c r="U111" s="359"/>
      <c r="V111" s="360"/>
      <c r="W111" s="358"/>
      <c r="X111" s="359"/>
      <c r="Y111" s="359"/>
      <c r="Z111" s="360"/>
      <c r="AA111" s="358"/>
      <c r="AB111" s="359"/>
      <c r="AC111" s="359"/>
      <c r="AD111" s="360"/>
      <c r="AE111" s="358" t="s">
        <v>50</v>
      </c>
      <c r="AF111" s="359"/>
      <c r="AG111" s="374"/>
      <c r="AI111" s="358"/>
      <c r="AJ111" s="359"/>
      <c r="AK111" s="359"/>
      <c r="AL111" s="360"/>
      <c r="AM111" s="358"/>
      <c r="AN111" s="359"/>
      <c r="AO111" s="359"/>
      <c r="AP111" s="360"/>
      <c r="AQ111" s="358"/>
      <c r="AR111" s="359"/>
      <c r="AS111" s="359"/>
      <c r="AT111" s="360"/>
      <c r="AU111" s="358"/>
      <c r="AV111" s="359"/>
      <c r="AW111" s="359"/>
      <c r="AX111" s="360"/>
      <c r="AY111" s="358"/>
      <c r="AZ111" s="359"/>
      <c r="BA111" s="359"/>
      <c r="BB111" s="366"/>
    </row>
    <row r="112" spans="1:54" ht="60.75" hidden="1">
      <c r="A112" s="341">
        <v>112</v>
      </c>
      <c r="B112" s="350" t="s">
        <v>1351</v>
      </c>
      <c r="C112" s="351" t="s">
        <v>1363</v>
      </c>
      <c r="D112" s="351" t="s">
        <v>1364</v>
      </c>
      <c r="E112" s="345" t="s">
        <v>1346</v>
      </c>
      <c r="F112" s="352"/>
      <c r="G112" s="358"/>
      <c r="H112" s="359"/>
      <c r="I112" s="359"/>
      <c r="J112" s="360"/>
      <c r="K112" s="358"/>
      <c r="L112" s="359"/>
      <c r="M112" s="359"/>
      <c r="N112" s="360"/>
      <c r="O112" s="358"/>
      <c r="P112" s="359"/>
      <c r="Q112" s="359"/>
      <c r="R112" s="360"/>
      <c r="S112" s="358"/>
      <c r="T112" s="359"/>
      <c r="U112" s="359"/>
      <c r="V112" s="360"/>
      <c r="W112" s="358"/>
      <c r="X112" s="359"/>
      <c r="Y112" s="359"/>
      <c r="Z112" s="360"/>
      <c r="AA112" s="358"/>
      <c r="AB112" s="359"/>
      <c r="AC112" s="359"/>
      <c r="AD112" s="360"/>
      <c r="AE112" s="358" t="s">
        <v>50</v>
      </c>
      <c r="AF112" s="359"/>
      <c r="AG112" s="359"/>
      <c r="AH112" s="360"/>
      <c r="AI112" s="358"/>
      <c r="AJ112" s="359"/>
      <c r="AK112" s="359"/>
      <c r="AL112" s="360"/>
      <c r="AM112" s="358"/>
      <c r="AN112" s="359"/>
      <c r="AO112" s="359"/>
      <c r="AP112" s="360"/>
      <c r="AQ112" s="358"/>
      <c r="AR112" s="359"/>
      <c r="AS112" s="359" t="s">
        <v>50</v>
      </c>
      <c r="AT112" s="360"/>
      <c r="AU112" s="358"/>
      <c r="AV112" s="359"/>
      <c r="AW112" s="359"/>
      <c r="AX112" s="360"/>
      <c r="AY112" s="358"/>
      <c r="AZ112" s="359"/>
      <c r="BA112" s="359"/>
      <c r="BB112" s="366"/>
    </row>
    <row r="113" spans="1:54" ht="85.5" hidden="1" customHeight="1">
      <c r="A113" s="341">
        <v>113</v>
      </c>
      <c r="B113" s="350" t="s">
        <v>1351</v>
      </c>
      <c r="C113" s="351" t="s">
        <v>1365</v>
      </c>
      <c r="D113" s="351" t="s">
        <v>1366</v>
      </c>
      <c r="E113" s="345" t="s">
        <v>1346</v>
      </c>
      <c r="F113" s="352"/>
      <c r="G113" s="358"/>
      <c r="H113" s="359"/>
      <c r="I113" s="359"/>
      <c r="J113" s="360"/>
      <c r="K113" s="358"/>
      <c r="L113" s="359"/>
      <c r="M113" s="359"/>
      <c r="N113" s="360" t="s">
        <v>1146</v>
      </c>
      <c r="O113" s="358"/>
      <c r="P113" s="359"/>
      <c r="Q113" s="374" t="s">
        <v>51</v>
      </c>
      <c r="S113" s="358"/>
      <c r="T113" s="359"/>
      <c r="U113" s="359"/>
      <c r="V113" s="360"/>
      <c r="W113" s="358"/>
      <c r="X113" s="359"/>
      <c r="Y113" s="359"/>
      <c r="Z113" s="360"/>
      <c r="AA113" s="358"/>
      <c r="AB113" s="359"/>
      <c r="AC113" s="359"/>
      <c r="AD113" s="360"/>
      <c r="AE113" s="358"/>
      <c r="AF113" s="359" t="s">
        <v>50</v>
      </c>
      <c r="AG113" s="359"/>
      <c r="AH113" s="360"/>
      <c r="AI113" s="358"/>
      <c r="AJ113" s="359"/>
      <c r="AK113" s="359"/>
      <c r="AL113" s="360"/>
      <c r="AM113" s="358"/>
      <c r="AN113" s="359"/>
      <c r="AO113" s="359"/>
      <c r="AP113" s="360"/>
      <c r="AQ113" s="358"/>
      <c r="AR113" s="359"/>
      <c r="AS113" s="359"/>
      <c r="AT113" s="360"/>
      <c r="AU113" s="358"/>
      <c r="AV113" s="359"/>
      <c r="AW113" s="359"/>
      <c r="AX113" s="360"/>
      <c r="AY113" s="358"/>
      <c r="AZ113" s="359"/>
      <c r="BA113" s="359"/>
      <c r="BB113" s="366"/>
    </row>
    <row r="114" spans="1:54" ht="60.75" hidden="1">
      <c r="A114" s="341">
        <v>114</v>
      </c>
      <c r="B114" s="350" t="s">
        <v>1351</v>
      </c>
      <c r="C114" s="351" t="s">
        <v>1367</v>
      </c>
      <c r="D114" s="351" t="s">
        <v>1368</v>
      </c>
      <c r="E114" s="345" t="s">
        <v>1346</v>
      </c>
      <c r="F114" s="352"/>
      <c r="G114" s="358"/>
      <c r="H114" s="359"/>
      <c r="I114" s="359"/>
      <c r="J114" s="360"/>
      <c r="K114" s="358"/>
      <c r="L114" s="359"/>
      <c r="M114" s="359"/>
      <c r="N114" s="360"/>
      <c r="O114" s="358"/>
      <c r="P114" s="359"/>
      <c r="Q114" s="359"/>
      <c r="R114" s="374"/>
      <c r="S114" s="375"/>
      <c r="T114" s="359"/>
      <c r="U114" s="359"/>
      <c r="V114" s="360"/>
      <c r="W114" s="358"/>
      <c r="X114" s="359"/>
      <c r="Y114" s="359"/>
      <c r="Z114" s="360"/>
      <c r="AA114" s="358"/>
      <c r="AB114" s="359"/>
      <c r="AC114" s="359"/>
      <c r="AD114" s="360"/>
      <c r="AE114" s="358"/>
      <c r="AF114" s="359"/>
      <c r="AG114" s="359"/>
      <c r="AH114" s="360"/>
      <c r="AI114" s="358"/>
      <c r="AJ114" s="359"/>
      <c r="AK114" s="359" t="s">
        <v>50</v>
      </c>
      <c r="AL114" s="360"/>
      <c r="AM114" s="358"/>
      <c r="AN114" s="359"/>
      <c r="AO114" s="359"/>
      <c r="AP114" s="360"/>
      <c r="AQ114" s="358" t="s">
        <v>50</v>
      </c>
      <c r="AR114" s="359"/>
      <c r="AS114" s="359"/>
      <c r="AT114" s="360"/>
      <c r="AU114" s="358"/>
      <c r="AV114" s="359"/>
      <c r="AW114" s="359"/>
      <c r="AX114" s="360"/>
      <c r="AY114" s="358"/>
      <c r="AZ114" s="359"/>
      <c r="BA114" s="359"/>
      <c r="BB114" s="366"/>
    </row>
    <row r="115" spans="1:54" ht="60.75" hidden="1">
      <c r="A115" s="341">
        <v>115</v>
      </c>
      <c r="B115" s="350" t="s">
        <v>1369</v>
      </c>
      <c r="C115" s="376" t="s">
        <v>1370</v>
      </c>
      <c r="D115" s="377" t="s">
        <v>1371</v>
      </c>
      <c r="E115" s="378" t="s">
        <v>1320</v>
      </c>
      <c r="F115" s="352"/>
      <c r="G115" s="358"/>
      <c r="H115" s="359"/>
      <c r="I115" s="359"/>
      <c r="J115" s="360"/>
      <c r="K115" s="358"/>
      <c r="L115" s="359"/>
      <c r="M115" s="359"/>
      <c r="N115" s="360"/>
      <c r="O115" s="358" t="s">
        <v>51</v>
      </c>
      <c r="P115" s="359"/>
      <c r="Q115" s="359"/>
      <c r="R115" s="360"/>
      <c r="S115" s="358"/>
      <c r="T115" s="359"/>
      <c r="U115" s="359"/>
      <c r="V115" s="360"/>
      <c r="W115" s="358"/>
      <c r="X115" s="359"/>
      <c r="Y115" s="359"/>
      <c r="Z115" s="360"/>
      <c r="AA115" s="358"/>
      <c r="AB115" s="359"/>
      <c r="AC115" s="359"/>
      <c r="AD115" s="360"/>
      <c r="AE115" s="358"/>
      <c r="AF115" s="359"/>
      <c r="AG115" s="359"/>
      <c r="AH115" s="360"/>
      <c r="AI115" s="358"/>
      <c r="AJ115" s="359"/>
      <c r="AK115" s="359"/>
      <c r="AL115" s="360"/>
      <c r="AM115" s="358"/>
      <c r="AN115" s="359"/>
      <c r="AO115" s="359"/>
      <c r="AP115" s="360"/>
      <c r="AQ115" s="358"/>
      <c r="AR115" s="359"/>
      <c r="AS115" s="359"/>
      <c r="AT115" s="360"/>
      <c r="AU115" s="358"/>
      <c r="AV115" s="359"/>
      <c r="AW115" s="359"/>
      <c r="AX115" s="360"/>
      <c r="AY115" s="358"/>
      <c r="AZ115" s="359"/>
      <c r="BA115" s="359"/>
      <c r="BB115" s="366"/>
    </row>
    <row r="116" spans="1:54" ht="60.75" hidden="1">
      <c r="A116" s="341">
        <v>116</v>
      </c>
      <c r="B116" s="350" t="s">
        <v>1369</v>
      </c>
      <c r="C116" s="369" t="s">
        <v>1372</v>
      </c>
      <c r="D116" s="379" t="s">
        <v>1373</v>
      </c>
      <c r="E116" s="380" t="s">
        <v>1320</v>
      </c>
      <c r="F116" s="352"/>
      <c r="G116" s="358"/>
      <c r="H116" s="359"/>
      <c r="I116" s="359"/>
      <c r="J116" s="360" t="s">
        <v>51</v>
      </c>
      <c r="K116" s="358"/>
      <c r="L116" s="359"/>
      <c r="M116" s="359"/>
      <c r="N116" s="360" t="s">
        <v>51</v>
      </c>
      <c r="O116" s="358"/>
      <c r="P116" s="359"/>
      <c r="Q116" s="359"/>
      <c r="R116" s="360" t="s">
        <v>51</v>
      </c>
      <c r="S116" s="358"/>
      <c r="T116" s="359"/>
      <c r="U116" s="359"/>
      <c r="V116" s="360" t="s">
        <v>50</v>
      </c>
      <c r="W116" s="358"/>
      <c r="X116" s="359"/>
      <c r="Y116" s="359"/>
      <c r="Z116" s="360" t="s">
        <v>50</v>
      </c>
      <c r="AA116" s="358"/>
      <c r="AB116" s="359"/>
      <c r="AC116" s="359"/>
      <c r="AD116" s="360" t="s">
        <v>50</v>
      </c>
      <c r="AE116" s="358"/>
      <c r="AF116" s="359"/>
      <c r="AG116" s="359"/>
      <c r="AH116" s="360" t="s">
        <v>50</v>
      </c>
      <c r="AI116" s="358"/>
      <c r="AJ116" s="359"/>
      <c r="AK116" s="359"/>
      <c r="AL116" s="360" t="s">
        <v>50</v>
      </c>
      <c r="AM116" s="358"/>
      <c r="AN116" s="359"/>
      <c r="AO116" s="359"/>
      <c r="AP116" s="360" t="s">
        <v>50</v>
      </c>
      <c r="AQ116" s="358"/>
      <c r="AR116" s="359"/>
      <c r="AS116" s="359"/>
      <c r="AT116" s="360" t="s">
        <v>50</v>
      </c>
      <c r="AU116" s="358"/>
      <c r="AV116" s="359"/>
      <c r="AW116" s="359"/>
      <c r="AX116" s="360" t="s">
        <v>50</v>
      </c>
      <c r="AY116" s="358"/>
      <c r="AZ116" s="359"/>
      <c r="BA116" s="359"/>
      <c r="BB116" s="366" t="s">
        <v>50</v>
      </c>
    </row>
    <row r="117" spans="1:54" ht="90.75" hidden="1" customHeight="1">
      <c r="A117" s="341">
        <v>117</v>
      </c>
      <c r="B117" s="350" t="s">
        <v>1369</v>
      </c>
      <c r="C117" s="369" t="s">
        <v>1374</v>
      </c>
      <c r="D117" s="379" t="s">
        <v>1375</v>
      </c>
      <c r="E117" s="380" t="s">
        <v>1320</v>
      </c>
      <c r="F117" s="352"/>
      <c r="G117" s="358"/>
      <c r="H117" s="359"/>
      <c r="I117" s="359"/>
      <c r="J117" s="360" t="s">
        <v>51</v>
      </c>
      <c r="K117" s="358"/>
      <c r="L117" s="359"/>
      <c r="M117" s="359"/>
      <c r="N117" s="360" t="s">
        <v>51</v>
      </c>
      <c r="O117" s="358"/>
      <c r="P117" s="359"/>
      <c r="Q117" s="359"/>
      <c r="R117" s="360" t="s">
        <v>51</v>
      </c>
      <c r="S117" s="358"/>
      <c r="T117" s="359"/>
      <c r="U117" s="359"/>
      <c r="V117" s="360" t="s">
        <v>50</v>
      </c>
      <c r="W117" s="358"/>
      <c r="X117" s="359"/>
      <c r="Y117" s="359"/>
      <c r="Z117" s="360" t="s">
        <v>50</v>
      </c>
      <c r="AA117" s="358"/>
      <c r="AB117" s="359"/>
      <c r="AC117" s="359"/>
      <c r="AD117" s="360" t="s">
        <v>50</v>
      </c>
      <c r="AE117" s="358"/>
      <c r="AF117" s="359"/>
      <c r="AG117" s="359"/>
      <c r="AH117" s="360" t="s">
        <v>50</v>
      </c>
      <c r="AI117" s="358"/>
      <c r="AJ117" s="359"/>
      <c r="AK117" s="359"/>
      <c r="AL117" s="360" t="s">
        <v>50</v>
      </c>
      <c r="AM117" s="358"/>
      <c r="AN117" s="359"/>
      <c r="AO117" s="359"/>
      <c r="AP117" s="360" t="s">
        <v>50</v>
      </c>
      <c r="AQ117" s="358"/>
      <c r="AR117" s="359"/>
      <c r="AS117" s="359"/>
      <c r="AT117" s="360" t="s">
        <v>50</v>
      </c>
      <c r="AU117" s="358"/>
      <c r="AV117" s="359"/>
      <c r="AW117" s="359"/>
      <c r="AX117" s="360" t="s">
        <v>50</v>
      </c>
      <c r="AY117" s="358"/>
      <c r="AZ117" s="359"/>
      <c r="BA117" s="359"/>
      <c r="BB117" s="366" t="s">
        <v>50</v>
      </c>
    </row>
    <row r="118" spans="1:54" ht="60.75" hidden="1">
      <c r="A118" s="341">
        <v>118</v>
      </c>
      <c r="B118" s="350" t="s">
        <v>1369</v>
      </c>
      <c r="C118" s="381" t="s">
        <v>1376</v>
      </c>
      <c r="D118" s="379" t="s">
        <v>1377</v>
      </c>
      <c r="E118" s="380" t="s">
        <v>1320</v>
      </c>
      <c r="F118" s="352"/>
      <c r="G118" s="358"/>
      <c r="H118" s="359"/>
      <c r="I118" s="359"/>
      <c r="J118" s="360" t="s">
        <v>51</v>
      </c>
      <c r="K118" s="358"/>
      <c r="L118" s="359"/>
      <c r="M118" s="359"/>
      <c r="N118" s="360" t="s">
        <v>51</v>
      </c>
      <c r="O118" s="358"/>
      <c r="P118" s="359"/>
      <c r="Q118" s="359"/>
      <c r="R118" s="360" t="s">
        <v>51</v>
      </c>
      <c r="S118" s="358"/>
      <c r="T118" s="359"/>
      <c r="U118" s="359"/>
      <c r="V118" s="360" t="s">
        <v>50</v>
      </c>
      <c r="W118" s="358"/>
      <c r="X118" s="359"/>
      <c r="Y118" s="359"/>
      <c r="Z118" s="360" t="s">
        <v>50</v>
      </c>
      <c r="AA118" s="358"/>
      <c r="AB118" s="359"/>
      <c r="AC118" s="359"/>
      <c r="AD118" s="360" t="s">
        <v>50</v>
      </c>
      <c r="AE118" s="358"/>
      <c r="AF118" s="359"/>
      <c r="AG118" s="359"/>
      <c r="AH118" s="360" t="s">
        <v>50</v>
      </c>
      <c r="AI118" s="358"/>
      <c r="AJ118" s="359"/>
      <c r="AK118" s="359"/>
      <c r="AL118" s="360" t="s">
        <v>50</v>
      </c>
      <c r="AM118" s="358"/>
      <c r="AN118" s="359"/>
      <c r="AO118" s="359"/>
      <c r="AP118" s="360" t="s">
        <v>50</v>
      </c>
      <c r="AQ118" s="358"/>
      <c r="AR118" s="359"/>
      <c r="AS118" s="359"/>
      <c r="AT118" s="360" t="s">
        <v>50</v>
      </c>
      <c r="AU118" s="358"/>
      <c r="AV118" s="359"/>
      <c r="AW118" s="359"/>
      <c r="AX118" s="360" t="s">
        <v>50</v>
      </c>
      <c r="AY118" s="358"/>
      <c r="AZ118" s="359"/>
      <c r="BA118" s="359"/>
      <c r="BB118" s="366" t="s">
        <v>50</v>
      </c>
    </row>
    <row r="119" spans="1:54" ht="60.75" hidden="1">
      <c r="A119" s="341">
        <v>119</v>
      </c>
      <c r="B119" s="350" t="s">
        <v>1369</v>
      </c>
      <c r="C119" s="381" t="s">
        <v>1378</v>
      </c>
      <c r="D119" s="379" t="s">
        <v>1379</v>
      </c>
      <c r="E119" s="380" t="s">
        <v>1320</v>
      </c>
      <c r="F119" s="352"/>
      <c r="G119" s="361"/>
      <c r="H119" s="362"/>
      <c r="I119" s="362"/>
      <c r="J119" s="360" t="s">
        <v>51</v>
      </c>
      <c r="K119" s="358"/>
      <c r="L119" s="359"/>
      <c r="M119" s="359"/>
      <c r="N119" s="360" t="s">
        <v>51</v>
      </c>
      <c r="O119" s="358"/>
      <c r="P119" s="359"/>
      <c r="Q119" s="359"/>
      <c r="R119" s="360" t="s">
        <v>51</v>
      </c>
      <c r="S119" s="358"/>
      <c r="T119" s="359"/>
      <c r="U119" s="359"/>
      <c r="V119" s="360" t="s">
        <v>50</v>
      </c>
      <c r="W119" s="358"/>
      <c r="X119" s="359"/>
      <c r="Y119" s="359"/>
      <c r="Z119" s="360" t="s">
        <v>50</v>
      </c>
      <c r="AA119" s="358"/>
      <c r="AB119" s="359"/>
      <c r="AC119" s="359"/>
      <c r="AD119" s="360" t="s">
        <v>50</v>
      </c>
      <c r="AE119" s="358"/>
      <c r="AF119" s="359"/>
      <c r="AG119" s="359"/>
      <c r="AH119" s="360" t="s">
        <v>50</v>
      </c>
      <c r="AI119" s="358"/>
      <c r="AJ119" s="359"/>
      <c r="AK119" s="359"/>
      <c r="AL119" s="360" t="s">
        <v>50</v>
      </c>
      <c r="AM119" s="358"/>
      <c r="AN119" s="359"/>
      <c r="AO119" s="359"/>
      <c r="AP119" s="360" t="s">
        <v>50</v>
      </c>
      <c r="AQ119" s="358"/>
      <c r="AR119" s="359"/>
      <c r="AS119" s="359"/>
      <c r="AT119" s="360" t="s">
        <v>50</v>
      </c>
      <c r="AU119" s="358"/>
      <c r="AV119" s="359"/>
      <c r="AW119" s="359"/>
      <c r="AX119" s="360" t="s">
        <v>50</v>
      </c>
      <c r="AY119" s="358"/>
      <c r="AZ119" s="359"/>
      <c r="BA119" s="359"/>
      <c r="BB119" s="366" t="s">
        <v>50</v>
      </c>
    </row>
    <row r="120" spans="1:54" ht="60.75" hidden="1">
      <c r="A120" s="341">
        <v>120</v>
      </c>
      <c r="B120" s="350" t="s">
        <v>1369</v>
      </c>
      <c r="C120" s="381" t="s">
        <v>1380</v>
      </c>
      <c r="D120" s="379" t="s">
        <v>1381</v>
      </c>
      <c r="E120" s="380" t="s">
        <v>1320</v>
      </c>
      <c r="F120" s="352"/>
      <c r="G120" s="361"/>
      <c r="H120" s="362"/>
      <c r="I120" s="362"/>
      <c r="J120" s="360" t="s">
        <v>51</v>
      </c>
      <c r="K120" s="358"/>
      <c r="L120" s="359"/>
      <c r="M120" s="359"/>
      <c r="N120" s="360" t="s">
        <v>51</v>
      </c>
      <c r="O120" s="358"/>
      <c r="P120" s="359"/>
      <c r="Q120" s="359"/>
      <c r="R120" s="360" t="s">
        <v>51</v>
      </c>
      <c r="S120" s="358"/>
      <c r="T120" s="359"/>
      <c r="U120" s="359"/>
      <c r="V120" s="360" t="s">
        <v>50</v>
      </c>
      <c r="W120" s="358"/>
      <c r="X120" s="359"/>
      <c r="Y120" s="359"/>
      <c r="Z120" s="360" t="s">
        <v>50</v>
      </c>
      <c r="AA120" s="358"/>
      <c r="AB120" s="359"/>
      <c r="AC120" s="359"/>
      <c r="AD120" s="360" t="s">
        <v>50</v>
      </c>
      <c r="AE120" s="358"/>
      <c r="AF120" s="359"/>
      <c r="AG120" s="359"/>
      <c r="AH120" s="360" t="s">
        <v>50</v>
      </c>
      <c r="AI120" s="358"/>
      <c r="AJ120" s="359"/>
      <c r="AK120" s="359"/>
      <c r="AL120" s="360" t="s">
        <v>50</v>
      </c>
      <c r="AM120" s="358"/>
      <c r="AN120" s="359"/>
      <c r="AO120" s="359"/>
      <c r="AP120" s="360" t="s">
        <v>50</v>
      </c>
      <c r="AQ120" s="358"/>
      <c r="AR120" s="359"/>
      <c r="AS120" s="359"/>
      <c r="AT120" s="360" t="s">
        <v>50</v>
      </c>
      <c r="AU120" s="358"/>
      <c r="AV120" s="359"/>
      <c r="AW120" s="359"/>
      <c r="AX120" s="360" t="s">
        <v>50</v>
      </c>
      <c r="AY120" s="358"/>
      <c r="AZ120" s="359"/>
      <c r="BA120" s="359"/>
      <c r="BB120" s="366" t="s">
        <v>50</v>
      </c>
    </row>
    <row r="121" spans="1:54" ht="124.5" hidden="1" customHeight="1">
      <c r="A121" s="341">
        <v>121</v>
      </c>
      <c r="B121" s="350" t="s">
        <v>1369</v>
      </c>
      <c r="C121" s="381" t="s">
        <v>1382</v>
      </c>
      <c r="D121" s="379" t="s">
        <v>1383</v>
      </c>
      <c r="E121" s="380" t="s">
        <v>1320</v>
      </c>
      <c r="F121" s="352"/>
      <c r="G121" s="361"/>
      <c r="H121" s="362"/>
      <c r="I121" s="362"/>
      <c r="J121" s="355" t="s">
        <v>51</v>
      </c>
      <c r="K121" s="353"/>
      <c r="L121" s="354"/>
      <c r="M121" s="354"/>
      <c r="N121" s="355" t="s">
        <v>51</v>
      </c>
      <c r="O121" s="358"/>
      <c r="P121" s="359"/>
      <c r="Q121" s="359"/>
      <c r="R121" s="360" t="s">
        <v>51</v>
      </c>
      <c r="S121" s="358"/>
      <c r="T121" s="359"/>
      <c r="U121" s="359"/>
      <c r="V121" s="360" t="s">
        <v>50</v>
      </c>
      <c r="W121" s="358"/>
      <c r="X121" s="359"/>
      <c r="Y121" s="359"/>
      <c r="Z121" s="360" t="s">
        <v>50</v>
      </c>
      <c r="AA121" s="358"/>
      <c r="AB121" s="359"/>
      <c r="AC121" s="359"/>
      <c r="AD121" s="360" t="s">
        <v>50</v>
      </c>
      <c r="AE121" s="358"/>
      <c r="AF121" s="359"/>
      <c r="AG121" s="359"/>
      <c r="AH121" s="360" t="s">
        <v>50</v>
      </c>
      <c r="AI121" s="358"/>
      <c r="AJ121" s="359"/>
      <c r="AK121" s="359"/>
      <c r="AL121" s="360" t="s">
        <v>50</v>
      </c>
      <c r="AM121" s="358"/>
      <c r="AN121" s="359"/>
      <c r="AO121" s="359"/>
      <c r="AP121" s="360" t="s">
        <v>50</v>
      </c>
      <c r="AQ121" s="358"/>
      <c r="AR121" s="359"/>
      <c r="AS121" s="359"/>
      <c r="AT121" s="360" t="s">
        <v>50</v>
      </c>
      <c r="AU121" s="358"/>
      <c r="AV121" s="359"/>
      <c r="AW121" s="359"/>
      <c r="AX121" s="360" t="s">
        <v>50</v>
      </c>
      <c r="AY121" s="358"/>
      <c r="AZ121" s="359"/>
      <c r="BA121" s="359"/>
      <c r="BB121" s="366" t="s">
        <v>50</v>
      </c>
    </row>
    <row r="122" spans="1:54" ht="81" hidden="1">
      <c r="A122" s="341">
        <v>122</v>
      </c>
      <c r="B122" s="350" t="s">
        <v>1384</v>
      </c>
      <c r="C122" s="364" t="s">
        <v>1385</v>
      </c>
      <c r="D122" s="351" t="s">
        <v>1386</v>
      </c>
      <c r="E122" s="345" t="s">
        <v>1387</v>
      </c>
      <c r="F122" s="352"/>
      <c r="G122" s="361"/>
      <c r="H122" s="362"/>
      <c r="I122" s="362"/>
      <c r="J122" s="355" t="s">
        <v>51</v>
      </c>
      <c r="K122" s="353"/>
      <c r="L122" s="354"/>
      <c r="M122" s="354"/>
      <c r="N122" s="355" t="s">
        <v>50</v>
      </c>
      <c r="O122" s="358"/>
      <c r="P122" s="359"/>
      <c r="Q122" s="359"/>
      <c r="R122" s="360" t="s">
        <v>51</v>
      </c>
      <c r="S122" s="358"/>
      <c r="T122" s="359"/>
      <c r="U122" s="359"/>
      <c r="V122" s="360" t="s">
        <v>50</v>
      </c>
      <c r="W122" s="358"/>
      <c r="X122" s="359"/>
      <c r="Y122" s="359"/>
      <c r="Z122" s="360" t="s">
        <v>50</v>
      </c>
      <c r="AA122" s="358"/>
      <c r="AB122" s="359"/>
      <c r="AC122" s="359"/>
      <c r="AD122" s="360" t="s">
        <v>50</v>
      </c>
      <c r="AE122" s="358"/>
      <c r="AF122" s="359"/>
      <c r="AG122" s="359"/>
      <c r="AH122" s="360" t="s">
        <v>50</v>
      </c>
      <c r="AI122" s="358"/>
      <c r="AJ122" s="359"/>
      <c r="AK122" s="359"/>
      <c r="AL122" s="360" t="s">
        <v>50</v>
      </c>
      <c r="AM122" s="358"/>
      <c r="AN122" s="359"/>
      <c r="AO122" s="359"/>
      <c r="AP122" s="360" t="s">
        <v>50</v>
      </c>
      <c r="AQ122" s="358"/>
      <c r="AR122" s="359"/>
      <c r="AS122" s="359"/>
      <c r="AT122" s="360" t="s">
        <v>50</v>
      </c>
      <c r="AU122" s="358"/>
      <c r="AV122" s="359"/>
      <c r="AW122" s="359"/>
      <c r="AX122" s="360" t="s">
        <v>50</v>
      </c>
      <c r="AY122" s="358"/>
      <c r="AZ122" s="359"/>
      <c r="BA122" s="359" t="s">
        <v>50</v>
      </c>
      <c r="BB122" s="366"/>
    </row>
    <row r="123" spans="1:54" ht="81" hidden="1">
      <c r="A123" s="341">
        <v>123</v>
      </c>
      <c r="B123" s="350" t="s">
        <v>1384</v>
      </c>
      <c r="C123" s="351" t="s">
        <v>1388</v>
      </c>
      <c r="D123" s="351" t="s">
        <v>1389</v>
      </c>
      <c r="E123" s="345" t="s">
        <v>1390</v>
      </c>
      <c r="F123" s="352"/>
      <c r="G123" s="361"/>
      <c r="H123" s="362"/>
      <c r="I123" s="362"/>
      <c r="J123" s="355"/>
      <c r="K123" s="353"/>
      <c r="L123" s="354"/>
      <c r="M123" s="354"/>
      <c r="N123" s="355"/>
      <c r="O123" s="358"/>
      <c r="P123" s="359"/>
      <c r="Q123" s="359"/>
      <c r="R123" s="360"/>
      <c r="S123" s="358"/>
      <c r="T123" s="359"/>
      <c r="U123" s="359"/>
      <c r="V123" s="360"/>
      <c r="W123" s="358"/>
      <c r="X123" s="359"/>
      <c r="Y123" s="359"/>
      <c r="Z123" s="360"/>
      <c r="AA123" s="358"/>
      <c r="AB123" s="359"/>
      <c r="AC123" s="359"/>
      <c r="AD123" s="360"/>
      <c r="AE123" s="358"/>
      <c r="AF123" s="359"/>
      <c r="AG123" s="359"/>
      <c r="AH123" s="360"/>
      <c r="AI123" s="358"/>
      <c r="AJ123" s="359"/>
      <c r="AK123" s="359"/>
      <c r="AL123" s="360"/>
      <c r="AM123" s="358"/>
      <c r="AN123" s="359"/>
      <c r="AO123" s="359"/>
      <c r="AP123" s="360"/>
      <c r="AQ123" s="358"/>
      <c r="AR123" s="359"/>
      <c r="AS123" s="359"/>
      <c r="AT123" s="360"/>
      <c r="AU123" s="358"/>
      <c r="AV123" s="359"/>
      <c r="AW123" s="359"/>
      <c r="AX123" s="360" t="s">
        <v>50</v>
      </c>
      <c r="AY123" s="358"/>
      <c r="AZ123" s="359"/>
      <c r="BA123" s="359"/>
      <c r="BB123" s="366"/>
    </row>
    <row r="124" spans="1:54" ht="61.5" hidden="1" customHeight="1">
      <c r="A124" s="341">
        <v>124</v>
      </c>
      <c r="B124" s="350" t="s">
        <v>1384</v>
      </c>
      <c r="C124" s="351" t="s">
        <v>1391</v>
      </c>
      <c r="D124" s="351" t="s">
        <v>1392</v>
      </c>
      <c r="E124" s="345" t="s">
        <v>1350</v>
      </c>
      <c r="F124" s="352"/>
      <c r="G124" s="361"/>
      <c r="H124" s="362"/>
      <c r="I124" s="362"/>
      <c r="J124" s="352"/>
      <c r="K124" s="361"/>
      <c r="L124" s="362"/>
      <c r="M124" s="362"/>
      <c r="N124" s="352"/>
      <c r="O124" s="358"/>
      <c r="P124" s="359"/>
      <c r="Q124" s="359"/>
      <c r="R124" s="360"/>
      <c r="S124" s="358"/>
      <c r="T124" s="359"/>
      <c r="U124" s="359"/>
      <c r="V124" s="360"/>
      <c r="W124" s="358"/>
      <c r="X124" s="359"/>
      <c r="Y124" s="359"/>
      <c r="Z124" s="360"/>
      <c r="AA124" s="358"/>
      <c r="AB124" s="359"/>
      <c r="AC124" s="359"/>
      <c r="AD124" s="360"/>
      <c r="AE124" s="358"/>
      <c r="AF124" s="359"/>
      <c r="AG124" s="359"/>
      <c r="AH124" s="360"/>
      <c r="AI124" s="358"/>
      <c r="AJ124" s="359"/>
      <c r="AK124" s="359"/>
      <c r="AL124" s="360"/>
      <c r="AM124" s="358"/>
      <c r="AN124" s="359"/>
      <c r="AO124" s="359"/>
      <c r="AP124" s="360"/>
      <c r="AQ124" s="358"/>
      <c r="AR124" s="359"/>
      <c r="AS124" s="359"/>
      <c r="AT124" s="360"/>
      <c r="AU124" s="358"/>
      <c r="AV124" s="359"/>
      <c r="AW124" s="359" t="s">
        <v>50</v>
      </c>
      <c r="AX124" s="360"/>
      <c r="AY124" s="358"/>
      <c r="AZ124" s="359"/>
      <c r="BA124" s="359"/>
      <c r="BB124" s="366"/>
    </row>
    <row r="125" spans="1:54" ht="64.5" hidden="1" customHeight="1">
      <c r="A125" s="341">
        <v>125</v>
      </c>
      <c r="B125" s="350" t="s">
        <v>1384</v>
      </c>
      <c r="C125" s="351" t="s">
        <v>1393</v>
      </c>
      <c r="D125" s="351" t="s">
        <v>1394</v>
      </c>
      <c r="E125" s="345" t="s">
        <v>1238</v>
      </c>
      <c r="F125" s="352"/>
      <c r="G125" s="361"/>
      <c r="H125" s="362"/>
      <c r="I125" s="362"/>
      <c r="J125" s="352"/>
      <c r="K125" s="361"/>
      <c r="L125" s="362"/>
      <c r="M125" s="362"/>
      <c r="N125" s="352"/>
      <c r="O125" s="358"/>
      <c r="P125" s="359"/>
      <c r="Q125" s="359"/>
      <c r="R125" s="360"/>
      <c r="S125" s="358"/>
      <c r="T125" s="359"/>
      <c r="U125" s="359"/>
      <c r="V125" s="360"/>
      <c r="W125" s="358"/>
      <c r="X125" s="359"/>
      <c r="Y125" s="359"/>
      <c r="Z125" s="360"/>
      <c r="AA125" s="358"/>
      <c r="AB125" s="359"/>
      <c r="AC125" s="359"/>
      <c r="AD125" s="360"/>
      <c r="AE125" s="358"/>
      <c r="AF125" s="359"/>
      <c r="AG125" s="359"/>
      <c r="AH125" s="360"/>
      <c r="AI125" s="358"/>
      <c r="AJ125" s="359"/>
      <c r="AK125" s="359"/>
      <c r="AL125" s="360"/>
      <c r="AM125" s="358"/>
      <c r="AN125" s="359"/>
      <c r="AO125" s="359"/>
      <c r="AP125" s="360"/>
      <c r="AQ125" s="358"/>
      <c r="AR125" s="359"/>
      <c r="AS125" s="359"/>
      <c r="AT125" s="360"/>
      <c r="AU125" s="358"/>
      <c r="AV125" s="359" t="s">
        <v>50</v>
      </c>
      <c r="AW125" s="359"/>
      <c r="AX125" s="360"/>
      <c r="AY125" s="358"/>
      <c r="AZ125" s="359"/>
      <c r="BA125" s="359"/>
      <c r="BB125" s="366"/>
    </row>
    <row r="126" spans="1:54" ht="101.25" hidden="1">
      <c r="A126" s="341">
        <v>126</v>
      </c>
      <c r="B126" s="350" t="s">
        <v>1384</v>
      </c>
      <c r="C126" s="351" t="s">
        <v>1395</v>
      </c>
      <c r="D126" s="351" t="s">
        <v>1396</v>
      </c>
      <c r="E126" s="345" t="s">
        <v>1397</v>
      </c>
      <c r="F126" s="352"/>
      <c r="G126" s="358"/>
      <c r="H126" s="359"/>
      <c r="I126" s="359"/>
      <c r="J126" s="360"/>
      <c r="K126" s="358"/>
      <c r="L126" s="359"/>
      <c r="M126" s="359"/>
      <c r="N126" s="360"/>
      <c r="O126" s="358"/>
      <c r="P126" s="359"/>
      <c r="Q126" s="359"/>
      <c r="R126" s="360"/>
      <c r="S126" s="358"/>
      <c r="T126" s="359"/>
      <c r="U126" s="359"/>
      <c r="V126" s="360"/>
      <c r="W126" s="358"/>
      <c r="X126" s="359"/>
      <c r="Y126" s="359"/>
      <c r="Z126" s="360"/>
      <c r="AA126" s="358"/>
      <c r="AB126" s="359"/>
      <c r="AC126" s="359"/>
      <c r="AD126" s="360"/>
      <c r="AE126" s="358"/>
      <c r="AF126" s="359"/>
      <c r="AG126" s="359"/>
      <c r="AH126" s="360"/>
      <c r="AI126" s="358"/>
      <c r="AJ126" s="359"/>
      <c r="AK126" s="359" t="s">
        <v>50</v>
      </c>
      <c r="AL126" s="360"/>
      <c r="AM126" s="358"/>
      <c r="AN126" s="359"/>
      <c r="AO126" s="359"/>
      <c r="AP126" s="360"/>
      <c r="AQ126" s="358"/>
      <c r="AR126" s="359"/>
      <c r="AS126" s="359"/>
      <c r="AT126" s="360"/>
      <c r="AU126" s="358"/>
      <c r="AV126" s="359"/>
      <c r="AW126" s="359"/>
      <c r="AX126" s="360"/>
      <c r="AY126" s="358"/>
      <c r="AZ126" s="359"/>
      <c r="BA126" s="359"/>
      <c r="BB126" s="366"/>
    </row>
    <row r="127" spans="1:54" ht="81" hidden="1">
      <c r="A127" s="341">
        <v>127</v>
      </c>
      <c r="B127" s="350" t="s">
        <v>1384</v>
      </c>
      <c r="C127" s="351" t="s">
        <v>1398</v>
      </c>
      <c r="D127" s="351" t="s">
        <v>1399</v>
      </c>
      <c r="E127" s="345" t="s">
        <v>1387</v>
      </c>
      <c r="F127" s="352"/>
      <c r="G127" s="358"/>
      <c r="H127" s="359"/>
      <c r="I127" s="359"/>
      <c r="J127" s="360"/>
      <c r="K127" s="358"/>
      <c r="L127" s="359"/>
      <c r="M127" s="359"/>
      <c r="N127" s="360"/>
      <c r="O127" s="358"/>
      <c r="P127" s="359"/>
      <c r="Q127" s="359"/>
      <c r="R127" s="360"/>
      <c r="S127" s="358"/>
      <c r="T127" s="359"/>
      <c r="U127" s="359"/>
      <c r="V127" s="360"/>
      <c r="W127" s="358"/>
      <c r="X127" s="359"/>
      <c r="Y127" s="359"/>
      <c r="Z127" s="360"/>
      <c r="AA127" s="358"/>
      <c r="AB127" s="359"/>
      <c r="AC127" s="359"/>
      <c r="AD127" s="360"/>
      <c r="AE127" s="358"/>
      <c r="AF127" s="359"/>
      <c r="AG127" s="359"/>
      <c r="AH127" s="360"/>
      <c r="AI127" s="358"/>
      <c r="AJ127" s="359"/>
      <c r="AK127" s="359"/>
      <c r="AL127" s="360"/>
      <c r="AM127" s="358"/>
      <c r="AN127" s="359"/>
      <c r="AO127" s="359"/>
      <c r="AP127" s="360"/>
      <c r="AQ127" s="358"/>
      <c r="AR127" s="359"/>
      <c r="AS127" s="359"/>
      <c r="AT127" s="360"/>
      <c r="AU127" s="358"/>
      <c r="AV127" s="359"/>
      <c r="AW127" s="359"/>
      <c r="AX127" s="360"/>
      <c r="AY127" s="358"/>
      <c r="AZ127" s="359"/>
      <c r="BA127" s="359" t="s">
        <v>50</v>
      </c>
      <c r="BB127" s="366"/>
    </row>
    <row r="128" spans="1:54" ht="81" hidden="1">
      <c r="A128" s="341">
        <v>128</v>
      </c>
      <c r="B128" s="350" t="s">
        <v>1384</v>
      </c>
      <c r="C128" s="351" t="s">
        <v>1400</v>
      </c>
      <c r="D128" s="351" t="s">
        <v>1401</v>
      </c>
      <c r="E128" s="345" t="s">
        <v>1387</v>
      </c>
      <c r="F128" s="352"/>
      <c r="G128" s="358"/>
      <c r="H128" s="359"/>
      <c r="I128" s="359"/>
      <c r="J128" s="360"/>
      <c r="K128" s="358"/>
      <c r="L128" s="359"/>
      <c r="M128" s="359"/>
      <c r="N128" s="360"/>
      <c r="O128" s="358"/>
      <c r="P128" s="359"/>
      <c r="Q128" s="359"/>
      <c r="R128" s="360"/>
      <c r="S128" s="358"/>
      <c r="T128" s="359"/>
      <c r="U128" s="359"/>
      <c r="V128" s="360"/>
      <c r="W128" s="358"/>
      <c r="X128" s="359"/>
      <c r="Y128" s="359" t="s">
        <v>50</v>
      </c>
      <c r="Z128" s="360"/>
      <c r="AA128" s="358"/>
      <c r="AB128" s="359"/>
      <c r="AC128" s="359"/>
      <c r="AD128" s="360"/>
      <c r="AE128" s="358"/>
      <c r="AF128" s="359"/>
      <c r="AG128" s="359"/>
      <c r="AH128" s="360"/>
      <c r="AI128" s="358"/>
      <c r="AJ128" s="359"/>
      <c r="AK128" s="359"/>
      <c r="AL128" s="360"/>
      <c r="AM128" s="358"/>
      <c r="AN128" s="359"/>
      <c r="AO128" s="359"/>
      <c r="AP128" s="360"/>
      <c r="AQ128" s="358"/>
      <c r="AR128" s="359"/>
      <c r="AS128" s="359"/>
      <c r="AT128" s="360"/>
      <c r="AU128" s="358"/>
      <c r="AV128" s="359"/>
      <c r="AW128" s="359"/>
      <c r="AX128" s="360"/>
      <c r="AY128" s="358"/>
      <c r="AZ128" s="359" t="s">
        <v>50</v>
      </c>
      <c r="BA128" s="359"/>
      <c r="BB128" s="366"/>
    </row>
    <row r="129" spans="1:54" ht="81" hidden="1">
      <c r="A129" s="341">
        <v>129</v>
      </c>
      <c r="B129" s="350" t="s">
        <v>1384</v>
      </c>
      <c r="C129" s="351" t="s">
        <v>1402</v>
      </c>
      <c r="D129" s="351" t="s">
        <v>1403</v>
      </c>
      <c r="E129" s="345" t="s">
        <v>1387</v>
      </c>
      <c r="F129" s="352"/>
      <c r="G129" s="358"/>
      <c r="H129" s="359"/>
      <c r="I129" s="359"/>
      <c r="J129" s="360"/>
      <c r="K129" s="358"/>
      <c r="L129" s="359"/>
      <c r="M129" s="359"/>
      <c r="N129" s="360" t="s">
        <v>51</v>
      </c>
      <c r="O129" s="358"/>
      <c r="P129" s="359"/>
      <c r="Q129" s="359"/>
      <c r="R129" s="360"/>
      <c r="S129" s="358"/>
      <c r="T129" s="359"/>
      <c r="U129" s="359"/>
      <c r="V129" s="360" t="s">
        <v>50</v>
      </c>
      <c r="W129" s="358"/>
      <c r="X129" s="359"/>
      <c r="Y129" s="359"/>
      <c r="Z129" s="360"/>
      <c r="AA129" s="358"/>
      <c r="AB129" s="359"/>
      <c r="AC129" s="359"/>
      <c r="AD129" s="360" t="s">
        <v>50</v>
      </c>
      <c r="AE129" s="358"/>
      <c r="AF129" s="359"/>
      <c r="AG129" s="359"/>
      <c r="AH129" s="360"/>
      <c r="AI129" s="358"/>
      <c r="AJ129" s="359"/>
      <c r="AK129" s="359"/>
      <c r="AL129" s="360" t="s">
        <v>50</v>
      </c>
      <c r="AM129" s="358"/>
      <c r="AN129" s="359"/>
      <c r="AO129" s="359"/>
      <c r="AP129" s="360"/>
      <c r="AQ129" s="358"/>
      <c r="AR129" s="359"/>
      <c r="AS129" s="359"/>
      <c r="AT129" s="360" t="s">
        <v>50</v>
      </c>
      <c r="AU129" s="358"/>
      <c r="AV129" s="359"/>
      <c r="AW129" s="359"/>
      <c r="AX129" s="360" t="s">
        <v>50</v>
      </c>
      <c r="AY129" s="358"/>
      <c r="AZ129" s="359"/>
      <c r="BA129" s="359"/>
      <c r="BB129" s="366"/>
    </row>
    <row r="130" spans="1:54" ht="81" hidden="1">
      <c r="A130" s="341">
        <v>130</v>
      </c>
      <c r="B130" s="350" t="s">
        <v>1384</v>
      </c>
      <c r="C130" s="351" t="s">
        <v>1404</v>
      </c>
      <c r="D130" s="382" t="s">
        <v>1405</v>
      </c>
      <c r="E130" s="345" t="s">
        <v>1387</v>
      </c>
      <c r="F130" s="352"/>
      <c r="G130" s="358"/>
      <c r="H130" s="359"/>
      <c r="I130" s="359"/>
      <c r="J130" s="360"/>
      <c r="K130" s="358"/>
      <c r="L130" s="359"/>
      <c r="M130" s="359"/>
      <c r="N130" s="360"/>
      <c r="O130" s="358"/>
      <c r="P130" s="359"/>
      <c r="Q130" s="359"/>
      <c r="R130" s="360"/>
      <c r="S130" s="358"/>
      <c r="T130" s="359"/>
      <c r="U130" s="359"/>
      <c r="V130" s="360"/>
      <c r="W130" s="358"/>
      <c r="X130" s="359"/>
      <c r="Y130" s="359"/>
      <c r="Z130" s="360"/>
      <c r="AA130" s="358" t="s">
        <v>1180</v>
      </c>
      <c r="AB130" s="359"/>
      <c r="AC130" s="359"/>
      <c r="AD130" s="360"/>
      <c r="AE130" s="358"/>
      <c r="AF130" s="359"/>
      <c r="AG130" s="359"/>
      <c r="AH130" s="360"/>
      <c r="AI130" s="358"/>
      <c r="AJ130" s="359"/>
      <c r="AK130" s="359"/>
      <c r="AL130" s="360"/>
      <c r="AM130" s="358"/>
      <c r="AN130" s="359"/>
      <c r="AO130" s="359"/>
      <c r="AP130" s="360"/>
      <c r="AQ130" s="358"/>
      <c r="AR130" s="359"/>
      <c r="AS130" s="359"/>
      <c r="AT130" s="360"/>
      <c r="AU130" s="358"/>
      <c r="AV130" s="359"/>
      <c r="AW130" s="359"/>
      <c r="AX130" s="360"/>
      <c r="AY130" s="358"/>
      <c r="AZ130" s="359"/>
      <c r="BA130" s="359"/>
      <c r="BB130" s="366"/>
    </row>
    <row r="131" spans="1:54" ht="81" hidden="1">
      <c r="A131" s="341">
        <v>131</v>
      </c>
      <c r="B131" s="350" t="s">
        <v>1384</v>
      </c>
      <c r="C131" s="351" t="s">
        <v>1406</v>
      </c>
      <c r="D131" s="351" t="s">
        <v>1282</v>
      </c>
      <c r="E131" s="345" t="s">
        <v>1387</v>
      </c>
      <c r="F131" s="352"/>
      <c r="G131" s="358"/>
      <c r="H131" s="359"/>
      <c r="I131" s="359"/>
      <c r="J131" s="360" t="s">
        <v>51</v>
      </c>
      <c r="K131" s="358"/>
      <c r="L131" s="359"/>
      <c r="M131" s="359"/>
      <c r="N131" s="360" t="s">
        <v>51</v>
      </c>
      <c r="O131" s="358"/>
      <c r="P131" s="359"/>
      <c r="Q131" s="359"/>
      <c r="R131" s="360" t="s">
        <v>50</v>
      </c>
      <c r="S131" s="358"/>
      <c r="T131" s="359"/>
      <c r="U131" s="359"/>
      <c r="V131" s="360" t="s">
        <v>50</v>
      </c>
      <c r="W131" s="358"/>
      <c r="X131" s="359"/>
      <c r="Y131" s="359"/>
      <c r="Z131" s="360" t="s">
        <v>50</v>
      </c>
      <c r="AA131" s="358"/>
      <c r="AB131" s="359"/>
      <c r="AC131" s="359"/>
      <c r="AD131" s="360" t="s">
        <v>50</v>
      </c>
      <c r="AE131" s="358"/>
      <c r="AF131" s="359"/>
      <c r="AG131" s="359"/>
      <c r="AH131" s="360" t="s">
        <v>50</v>
      </c>
      <c r="AI131" s="358"/>
      <c r="AJ131" s="359"/>
      <c r="AK131" s="359"/>
      <c r="AL131" s="360" t="s">
        <v>50</v>
      </c>
      <c r="AM131" s="358"/>
      <c r="AN131" s="359"/>
      <c r="AO131" s="359"/>
      <c r="AP131" s="360" t="s">
        <v>50</v>
      </c>
      <c r="AQ131" s="358"/>
      <c r="AR131" s="359"/>
      <c r="AS131" s="359"/>
      <c r="AT131" s="360" t="s">
        <v>50</v>
      </c>
      <c r="AU131" s="358"/>
      <c r="AV131" s="359"/>
      <c r="AW131" s="359"/>
      <c r="AX131" s="383" t="s">
        <v>50</v>
      </c>
      <c r="AY131" s="384"/>
      <c r="AZ131" s="385"/>
      <c r="BA131" s="385"/>
      <c r="BB131" s="386"/>
    </row>
    <row r="132" spans="1:54" ht="41.45" hidden="1" customHeight="1">
      <c r="A132" s="387"/>
      <c r="E132" s="388" t="s">
        <v>1407</v>
      </c>
      <c r="G132" s="337">
        <f>(COUNTIF(G5:G131,"P")+(COUNTIF(G5:G131,"E")))</f>
        <v>4</v>
      </c>
      <c r="H132" s="337">
        <f t="shared" ref="H132:BB132" si="0">(COUNTIF(H5:H131,"P")+(COUNTIF(H5:H131,"E")))</f>
        <v>1</v>
      </c>
      <c r="I132" s="337">
        <f t="shared" si="0"/>
        <v>5</v>
      </c>
      <c r="J132" s="337">
        <f t="shared" si="0"/>
        <v>24</v>
      </c>
      <c r="K132" s="337">
        <f t="shared" si="0"/>
        <v>11</v>
      </c>
      <c r="L132" s="337">
        <f t="shared" si="0"/>
        <v>4</v>
      </c>
      <c r="M132" s="337">
        <f t="shared" si="0"/>
        <v>12</v>
      </c>
      <c r="N132" s="337">
        <f t="shared" si="0"/>
        <v>33</v>
      </c>
      <c r="O132" s="337">
        <f t="shared" si="0"/>
        <v>11</v>
      </c>
      <c r="P132" s="337">
        <f t="shared" si="0"/>
        <v>3</v>
      </c>
      <c r="Q132" s="337">
        <f t="shared" si="0"/>
        <v>9</v>
      </c>
      <c r="R132" s="337">
        <f t="shared" si="0"/>
        <v>34</v>
      </c>
      <c r="S132" s="337">
        <f t="shared" si="0"/>
        <v>7</v>
      </c>
      <c r="T132" s="337">
        <f t="shared" si="0"/>
        <v>7</v>
      </c>
      <c r="U132" s="337">
        <f t="shared" si="0"/>
        <v>10</v>
      </c>
      <c r="V132" s="337">
        <f t="shared" si="0"/>
        <v>32</v>
      </c>
      <c r="W132" s="337">
        <f t="shared" si="0"/>
        <v>6</v>
      </c>
      <c r="X132" s="337">
        <f t="shared" si="0"/>
        <v>3</v>
      </c>
      <c r="Y132" s="337">
        <f t="shared" si="0"/>
        <v>11</v>
      </c>
      <c r="Z132" s="337">
        <f t="shared" si="0"/>
        <v>32</v>
      </c>
      <c r="AA132" s="337">
        <f t="shared" si="0"/>
        <v>8</v>
      </c>
      <c r="AB132" s="337">
        <f t="shared" si="0"/>
        <v>3</v>
      </c>
      <c r="AC132" s="337">
        <f t="shared" si="0"/>
        <v>6</v>
      </c>
      <c r="AD132" s="337">
        <f t="shared" si="0"/>
        <v>35</v>
      </c>
      <c r="AE132" s="337">
        <f t="shared" si="0"/>
        <v>7</v>
      </c>
      <c r="AF132" s="337">
        <f t="shared" si="0"/>
        <v>5</v>
      </c>
      <c r="AG132" s="337">
        <f t="shared" si="0"/>
        <v>5</v>
      </c>
      <c r="AH132" s="337">
        <f t="shared" si="0"/>
        <v>27</v>
      </c>
      <c r="AI132" s="337">
        <f t="shared" si="0"/>
        <v>5</v>
      </c>
      <c r="AJ132" s="337">
        <f t="shared" si="0"/>
        <v>3</v>
      </c>
      <c r="AK132" s="337">
        <f t="shared" si="0"/>
        <v>12</v>
      </c>
      <c r="AL132" s="337">
        <f t="shared" si="0"/>
        <v>33</v>
      </c>
      <c r="AM132" s="337">
        <f t="shared" si="0"/>
        <v>5</v>
      </c>
      <c r="AN132" s="337">
        <f t="shared" si="0"/>
        <v>3</v>
      </c>
      <c r="AO132" s="337">
        <f t="shared" si="0"/>
        <v>7</v>
      </c>
      <c r="AP132" s="337">
        <f t="shared" si="0"/>
        <v>30</v>
      </c>
      <c r="AQ132" s="337">
        <f t="shared" si="0"/>
        <v>6</v>
      </c>
      <c r="AR132" s="337">
        <f t="shared" si="0"/>
        <v>4</v>
      </c>
      <c r="AS132" s="337">
        <f t="shared" si="0"/>
        <v>6</v>
      </c>
      <c r="AT132" s="337">
        <f t="shared" si="0"/>
        <v>30</v>
      </c>
      <c r="AU132" s="337">
        <f t="shared" si="0"/>
        <v>6</v>
      </c>
      <c r="AV132" s="337">
        <f t="shared" si="0"/>
        <v>6</v>
      </c>
      <c r="AW132" s="337">
        <f t="shared" si="0"/>
        <v>13</v>
      </c>
      <c r="AX132" s="337">
        <f t="shared" si="0"/>
        <v>33</v>
      </c>
      <c r="AY132" s="337">
        <f t="shared" si="0"/>
        <v>5</v>
      </c>
      <c r="AZ132" s="337">
        <f t="shared" si="0"/>
        <v>3</v>
      </c>
      <c r="BA132" s="337">
        <f t="shared" si="0"/>
        <v>12</v>
      </c>
      <c r="BB132" s="337">
        <f t="shared" si="0"/>
        <v>25</v>
      </c>
    </row>
    <row r="133" spans="1:54" s="390" customFormat="1" ht="23.25" hidden="1" customHeight="1">
      <c r="A133" s="389"/>
      <c r="B133" s="1824" t="s">
        <v>1408</v>
      </c>
      <c r="C133" s="1825"/>
      <c r="D133" s="1826"/>
      <c r="E133" s="388" t="s">
        <v>1409</v>
      </c>
      <c r="F133" s="337"/>
      <c r="G133" s="337">
        <f>(COUNTIF(G5:G131, "E"))</f>
        <v>4</v>
      </c>
      <c r="H133" s="337">
        <f t="shared" ref="H133:BB133" si="1">(COUNTIF(H5:H131, "E"))</f>
        <v>1</v>
      </c>
      <c r="I133" s="337">
        <f t="shared" si="1"/>
        <v>5</v>
      </c>
      <c r="J133" s="337">
        <f t="shared" si="1"/>
        <v>24</v>
      </c>
      <c r="K133" s="337">
        <f t="shared" si="1"/>
        <v>11</v>
      </c>
      <c r="L133" s="337">
        <f t="shared" si="1"/>
        <v>4</v>
      </c>
      <c r="M133" s="337">
        <f t="shared" si="1"/>
        <v>12</v>
      </c>
      <c r="N133" s="337">
        <f t="shared" si="1"/>
        <v>32</v>
      </c>
      <c r="O133" s="337">
        <f t="shared" si="1"/>
        <v>7</v>
      </c>
      <c r="P133" s="337">
        <f t="shared" si="1"/>
        <v>2</v>
      </c>
      <c r="Q133" s="337">
        <f t="shared" si="1"/>
        <v>7</v>
      </c>
      <c r="R133" s="337">
        <f t="shared" si="1"/>
        <v>27</v>
      </c>
      <c r="S133" s="337">
        <f t="shared" si="1"/>
        <v>0</v>
      </c>
      <c r="T133" s="337">
        <f t="shared" si="1"/>
        <v>0</v>
      </c>
      <c r="U133" s="337">
        <f t="shared" si="1"/>
        <v>1</v>
      </c>
      <c r="V133" s="337">
        <f t="shared" si="1"/>
        <v>0</v>
      </c>
      <c r="W133" s="337">
        <f t="shared" si="1"/>
        <v>1</v>
      </c>
      <c r="X133" s="337">
        <f t="shared" si="1"/>
        <v>0</v>
      </c>
      <c r="Y133" s="337">
        <f t="shared" si="1"/>
        <v>4</v>
      </c>
      <c r="Z133" s="337">
        <f t="shared" si="1"/>
        <v>2</v>
      </c>
      <c r="AA133" s="337">
        <f t="shared" si="1"/>
        <v>0</v>
      </c>
      <c r="AB133" s="337">
        <f t="shared" si="1"/>
        <v>0</v>
      </c>
      <c r="AC133" s="337">
        <f t="shared" si="1"/>
        <v>0</v>
      </c>
      <c r="AD133" s="337">
        <f t="shared" si="1"/>
        <v>0</v>
      </c>
      <c r="AE133" s="337">
        <f t="shared" si="1"/>
        <v>0</v>
      </c>
      <c r="AF133" s="337">
        <f t="shared" si="1"/>
        <v>0</v>
      </c>
      <c r="AG133" s="337">
        <f t="shared" si="1"/>
        <v>0</v>
      </c>
      <c r="AH133" s="337">
        <f t="shared" si="1"/>
        <v>0</v>
      </c>
      <c r="AI133" s="337">
        <f t="shared" si="1"/>
        <v>0</v>
      </c>
      <c r="AJ133" s="337">
        <f t="shared" si="1"/>
        <v>0</v>
      </c>
      <c r="AK133" s="337">
        <f t="shared" si="1"/>
        <v>0</v>
      </c>
      <c r="AL133" s="337">
        <f t="shared" si="1"/>
        <v>0</v>
      </c>
      <c r="AM133" s="337">
        <f t="shared" si="1"/>
        <v>0</v>
      </c>
      <c r="AN133" s="337">
        <f t="shared" si="1"/>
        <v>0</v>
      </c>
      <c r="AO133" s="337">
        <f t="shared" si="1"/>
        <v>0</v>
      </c>
      <c r="AP133" s="337">
        <f t="shared" si="1"/>
        <v>0</v>
      </c>
      <c r="AQ133" s="337">
        <f t="shared" si="1"/>
        <v>0</v>
      </c>
      <c r="AR133" s="337">
        <f t="shared" si="1"/>
        <v>0</v>
      </c>
      <c r="AS133" s="337">
        <f t="shared" si="1"/>
        <v>0</v>
      </c>
      <c r="AT133" s="337">
        <f t="shared" si="1"/>
        <v>0</v>
      </c>
      <c r="AU133" s="337">
        <f t="shared" si="1"/>
        <v>0</v>
      </c>
      <c r="AV133" s="337">
        <f t="shared" si="1"/>
        <v>0</v>
      </c>
      <c r="AW133" s="337">
        <f t="shared" si="1"/>
        <v>0</v>
      </c>
      <c r="AX133" s="337">
        <f t="shared" si="1"/>
        <v>0</v>
      </c>
      <c r="AY133" s="337">
        <f t="shared" si="1"/>
        <v>0</v>
      </c>
      <c r="AZ133" s="337">
        <f t="shared" si="1"/>
        <v>0</v>
      </c>
      <c r="BA133" s="337">
        <f t="shared" si="1"/>
        <v>0</v>
      </c>
      <c r="BB133" s="337">
        <f t="shared" si="1"/>
        <v>0</v>
      </c>
    </row>
    <row r="134" spans="1:54" s="390" customFormat="1" ht="23.25" hidden="1" customHeight="1">
      <c r="A134" s="389"/>
      <c r="B134" s="1827"/>
      <c r="C134" s="1828"/>
      <c r="D134" s="1829"/>
      <c r="E134" s="388" t="s">
        <v>1410</v>
      </c>
      <c r="F134" s="337"/>
      <c r="G134" s="391">
        <f>IFERROR(G133/G132,0)</f>
        <v>1</v>
      </c>
      <c r="H134" s="391">
        <f t="shared" ref="H134:BB134" si="2">IFERROR(H133/H132,0)</f>
        <v>1</v>
      </c>
      <c r="I134" s="391">
        <f t="shared" si="2"/>
        <v>1</v>
      </c>
      <c r="J134" s="391">
        <f t="shared" si="2"/>
        <v>1</v>
      </c>
      <c r="K134" s="391">
        <f t="shared" si="2"/>
        <v>1</v>
      </c>
      <c r="L134" s="391">
        <f t="shared" si="2"/>
        <v>1</v>
      </c>
      <c r="M134" s="391">
        <f t="shared" si="2"/>
        <v>1</v>
      </c>
      <c r="N134" s="391">
        <f t="shared" si="2"/>
        <v>0.96969696969696972</v>
      </c>
      <c r="O134" s="391">
        <f t="shared" si="2"/>
        <v>0.63636363636363635</v>
      </c>
      <c r="P134" s="391">
        <f t="shared" si="2"/>
        <v>0.66666666666666663</v>
      </c>
      <c r="Q134" s="391">
        <f t="shared" si="2"/>
        <v>0.77777777777777779</v>
      </c>
      <c r="R134" s="391">
        <f t="shared" si="2"/>
        <v>0.79411764705882348</v>
      </c>
      <c r="S134" s="391">
        <f t="shared" si="2"/>
        <v>0</v>
      </c>
      <c r="T134" s="391">
        <f t="shared" si="2"/>
        <v>0</v>
      </c>
      <c r="U134" s="391">
        <f t="shared" si="2"/>
        <v>0.1</v>
      </c>
      <c r="V134" s="391">
        <f t="shared" si="2"/>
        <v>0</v>
      </c>
      <c r="W134" s="391">
        <f t="shared" si="2"/>
        <v>0.16666666666666666</v>
      </c>
      <c r="X134" s="391">
        <f t="shared" si="2"/>
        <v>0</v>
      </c>
      <c r="Y134" s="391">
        <f t="shared" si="2"/>
        <v>0.36363636363636365</v>
      </c>
      <c r="Z134" s="391">
        <f t="shared" si="2"/>
        <v>6.25E-2</v>
      </c>
      <c r="AA134" s="391">
        <f t="shared" si="2"/>
        <v>0</v>
      </c>
      <c r="AB134" s="391">
        <f t="shared" si="2"/>
        <v>0</v>
      </c>
      <c r="AC134" s="391">
        <f t="shared" si="2"/>
        <v>0</v>
      </c>
      <c r="AD134" s="391">
        <f t="shared" si="2"/>
        <v>0</v>
      </c>
      <c r="AE134" s="391">
        <f t="shared" si="2"/>
        <v>0</v>
      </c>
      <c r="AF134" s="391">
        <f t="shared" si="2"/>
        <v>0</v>
      </c>
      <c r="AG134" s="391">
        <f t="shared" si="2"/>
        <v>0</v>
      </c>
      <c r="AH134" s="391">
        <f t="shared" si="2"/>
        <v>0</v>
      </c>
      <c r="AI134" s="391">
        <f t="shared" si="2"/>
        <v>0</v>
      </c>
      <c r="AJ134" s="391">
        <f t="shared" si="2"/>
        <v>0</v>
      </c>
      <c r="AK134" s="391">
        <f t="shared" si="2"/>
        <v>0</v>
      </c>
      <c r="AL134" s="391">
        <f t="shared" si="2"/>
        <v>0</v>
      </c>
      <c r="AM134" s="391">
        <f t="shared" si="2"/>
        <v>0</v>
      </c>
      <c r="AN134" s="391">
        <f t="shared" si="2"/>
        <v>0</v>
      </c>
      <c r="AO134" s="391">
        <f t="shared" si="2"/>
        <v>0</v>
      </c>
      <c r="AP134" s="391">
        <f t="shared" si="2"/>
        <v>0</v>
      </c>
      <c r="AQ134" s="391">
        <f t="shared" si="2"/>
        <v>0</v>
      </c>
      <c r="AR134" s="391">
        <f t="shared" si="2"/>
        <v>0</v>
      </c>
      <c r="AS134" s="391">
        <f t="shared" si="2"/>
        <v>0</v>
      </c>
      <c r="AT134" s="391">
        <f t="shared" si="2"/>
        <v>0</v>
      </c>
      <c r="AU134" s="391">
        <f t="shared" si="2"/>
        <v>0</v>
      </c>
      <c r="AV134" s="391">
        <f t="shared" si="2"/>
        <v>0</v>
      </c>
      <c r="AW134" s="391">
        <f t="shared" si="2"/>
        <v>0</v>
      </c>
      <c r="AX134" s="391">
        <f t="shared" si="2"/>
        <v>0</v>
      </c>
      <c r="AY134" s="391">
        <f t="shared" si="2"/>
        <v>0</v>
      </c>
      <c r="AZ134" s="391">
        <f t="shared" si="2"/>
        <v>0</v>
      </c>
      <c r="BA134" s="391">
        <f t="shared" si="2"/>
        <v>0</v>
      </c>
      <c r="BB134" s="391">
        <f t="shared" si="2"/>
        <v>0</v>
      </c>
    </row>
    <row r="135" spans="1:54" s="397" customFormat="1" ht="35.25" hidden="1" customHeight="1">
      <c r="A135" s="392"/>
      <c r="B135" s="393" t="s">
        <v>1411</v>
      </c>
      <c r="C135" s="394" t="s">
        <v>1411</v>
      </c>
      <c r="D135" s="395" t="s">
        <v>1412</v>
      </c>
      <c r="E135" s="396" t="s">
        <v>1413</v>
      </c>
      <c r="F135" s="337"/>
      <c r="G135" s="1822">
        <f>((G134+H134+I134+J134)/4)</f>
        <v>1</v>
      </c>
      <c r="H135" s="1823"/>
      <c r="I135" s="1823"/>
      <c r="J135" s="1823"/>
      <c r="K135" s="1822">
        <f t="shared" ref="K135" si="3">((K134+L134+M134+N134)/4)</f>
        <v>0.99242424242424243</v>
      </c>
      <c r="L135" s="1823"/>
      <c r="M135" s="1823"/>
      <c r="N135" s="1823"/>
      <c r="O135" s="1822">
        <f t="shared" ref="O135" si="4">((O134+P134+Q134+R134)/4)</f>
        <v>0.71873143196672606</v>
      </c>
      <c r="P135" s="1823"/>
      <c r="Q135" s="1823"/>
      <c r="R135" s="1823"/>
      <c r="S135" s="1822">
        <f t="shared" ref="S135" si="5">((S134+T134+U134+V134)/4)</f>
        <v>2.5000000000000001E-2</v>
      </c>
      <c r="T135" s="1823"/>
      <c r="U135" s="1823"/>
      <c r="V135" s="1823"/>
      <c r="W135" s="1822">
        <f t="shared" ref="W135" si="6">((W134+X134+Y134+Z134)/4)</f>
        <v>0.14820075757575757</v>
      </c>
      <c r="X135" s="1823"/>
      <c r="Y135" s="1823"/>
      <c r="Z135" s="1823"/>
      <c r="AA135" s="1822">
        <f t="shared" ref="AA135" si="7">((AA134+AB134+AC134+AD134)/4)</f>
        <v>0</v>
      </c>
      <c r="AB135" s="1823"/>
      <c r="AC135" s="1823"/>
      <c r="AD135" s="1823"/>
      <c r="AE135" s="1822">
        <f t="shared" ref="AE135" si="8">((AE134+AF134+AG134+AH134)/4)</f>
        <v>0</v>
      </c>
      <c r="AF135" s="1823"/>
      <c r="AG135" s="1823"/>
      <c r="AH135" s="1823"/>
      <c r="AI135" s="1822">
        <f t="shared" ref="AI135" si="9">((AI134+AJ134+AK134+AL134)/4)</f>
        <v>0</v>
      </c>
      <c r="AJ135" s="1823"/>
      <c r="AK135" s="1823"/>
      <c r="AL135" s="1823"/>
      <c r="AM135" s="1822">
        <f t="shared" ref="AM135" si="10">((AM134+AN134+AO134+AP134)/4)</f>
        <v>0</v>
      </c>
      <c r="AN135" s="1823"/>
      <c r="AO135" s="1823"/>
      <c r="AP135" s="1823"/>
      <c r="AQ135" s="1822">
        <f t="shared" ref="AQ135" si="11">((AQ134+AR134+AS134+AT134)/4)</f>
        <v>0</v>
      </c>
      <c r="AR135" s="1823"/>
      <c r="AS135" s="1823"/>
      <c r="AT135" s="1823"/>
      <c r="AU135" s="1822">
        <f t="shared" ref="AU135" si="12">((AU134+AV134+AW134+AX134)/4)</f>
        <v>0</v>
      </c>
      <c r="AV135" s="1823"/>
      <c r="AW135" s="1823"/>
      <c r="AX135" s="1823"/>
      <c r="AY135" s="1822">
        <f t="shared" ref="AY135" si="13">((AY134+AZ134+BA134+BB134)/4)</f>
        <v>0</v>
      </c>
      <c r="AZ135" s="1823"/>
      <c r="BA135" s="1823"/>
      <c r="BB135" s="1823"/>
    </row>
    <row r="136" spans="1:54" s="390" customFormat="1" ht="131.1" hidden="1" customHeight="1">
      <c r="A136" s="389"/>
      <c r="B136" s="398" t="s">
        <v>1414</v>
      </c>
      <c r="C136" s="398" t="s">
        <v>1415</v>
      </c>
      <c r="D136" s="399" t="s">
        <v>1416</v>
      </c>
      <c r="E136" s="389"/>
      <c r="F136" s="337"/>
      <c r="G136" s="337"/>
      <c r="H136" s="337"/>
      <c r="I136" s="337"/>
      <c r="J136" s="337"/>
      <c r="K136" s="337"/>
      <c r="L136" s="337"/>
      <c r="M136" s="337"/>
      <c r="N136" s="400"/>
      <c r="O136" s="400"/>
      <c r="P136" s="400"/>
    </row>
  </sheetData>
  <autoFilter ref="A4:BB136" xr:uid="{00000000-0001-0000-0100-000000000000}">
    <filterColumn colId="1">
      <filters>
        <filter val="Plan Estratégico de Seguridad Vial"/>
      </filters>
    </filterColumn>
  </autoFilter>
  <mergeCells count="36">
    <mergeCell ref="AY135:BB135"/>
    <mergeCell ref="AA135:AD135"/>
    <mergeCell ref="AE135:AH135"/>
    <mergeCell ref="AI135:AL135"/>
    <mergeCell ref="AM135:AP135"/>
    <mergeCell ref="AQ135:AT135"/>
    <mergeCell ref="AU135:AX135"/>
    <mergeCell ref="B133:D134"/>
    <mergeCell ref="AA3:AD3"/>
    <mergeCell ref="AE3:AH3"/>
    <mergeCell ref="AI3:AL3"/>
    <mergeCell ref="AM3:AP3"/>
    <mergeCell ref="G135:J135"/>
    <mergeCell ref="K135:N135"/>
    <mergeCell ref="O135:R135"/>
    <mergeCell ref="S135:V135"/>
    <mergeCell ref="W135:Z135"/>
    <mergeCell ref="AY3:BB3"/>
    <mergeCell ref="AQ3:AT3"/>
    <mergeCell ref="AU3:AX3"/>
    <mergeCell ref="F3:F4"/>
    <mergeCell ref="G3:J3"/>
    <mergeCell ref="K3:N3"/>
    <mergeCell ref="O3:R3"/>
    <mergeCell ref="S3:V3"/>
    <mergeCell ref="W3:Z3"/>
    <mergeCell ref="A3:A4"/>
    <mergeCell ref="B3:B4"/>
    <mergeCell ref="C3:C4"/>
    <mergeCell ref="D3:D4"/>
    <mergeCell ref="E3:E4"/>
    <mergeCell ref="AW1:BB1"/>
    <mergeCell ref="C1:AV1"/>
    <mergeCell ref="A1:B1"/>
    <mergeCell ref="A2:F2"/>
    <mergeCell ref="G2:BB2"/>
  </mergeCells>
  <conditionalFormatting sqref="C7:C8 C12 C14 C17:C18 C21 C29 C31 C33 C35:C38 C40:C41 C43 C45 C47 C49:C55 C62:C63 C82 C88:C102">
    <cfRule type="containsText" dxfId="115" priority="119" operator="containsText" text="Sin fecha">
      <formula>NOT(ISERROR(SEARCH("Sin fecha",C7)))</formula>
    </cfRule>
    <cfRule type="timePeriod" dxfId="114" priority="118" timePeriod="thisWeek">
      <formula>AND(TODAY()-ROUNDDOWN(C7,0)&lt;=WEEKDAY(TODAY())-1,ROUNDDOWN(C7,0)-TODAY()&lt;=7-WEEKDAY(TODAY()))</formula>
    </cfRule>
    <cfRule type="timePeriod" dxfId="113" priority="117" timePeriod="nextWeek">
      <formula>AND(ROUNDDOWN(C7,0)-TODAY()&gt;(7-WEEKDAY(TODAY())),ROUNDDOWN(C7,0)-TODAY()&lt;(15-WEEKDAY(TODAY())))</formula>
    </cfRule>
  </conditionalFormatting>
  <conditionalFormatting sqref="C7:C8 C12 C14 C17:C18 C21 C29 C31 C33 C35:C38 C40:C41 C43 C45 C47 C49:C55 C62:C63 C82">
    <cfRule type="containsText" dxfId="112" priority="116" operator="containsText" text="Nadie">
      <formula>NOT(ISERROR(SEARCH("Nadie",C7)))</formula>
    </cfRule>
  </conditionalFormatting>
  <conditionalFormatting sqref="C88:C105">
    <cfRule type="containsText" dxfId="111" priority="35" operator="containsText" text="Nadie">
      <formula>NOT(ISERROR(SEARCH("Nadie",C88)))</formula>
    </cfRule>
  </conditionalFormatting>
  <conditionalFormatting sqref="C123">
    <cfRule type="containsText" dxfId="110" priority="21" operator="containsText" text="Nadie">
      <formula>NOT(ISERROR(SEARCH("Nadie",C123)))</formula>
    </cfRule>
    <cfRule type="timePeriod" dxfId="109" priority="22" timePeriod="nextWeek">
      <formula>AND(ROUNDDOWN(C123,0)-TODAY()&gt;(7-WEEKDAY(TODAY())),ROUNDDOWN(C123,0)-TODAY()&lt;(15-WEEKDAY(TODAY())))</formula>
    </cfRule>
    <cfRule type="timePeriod" dxfId="108" priority="23" timePeriod="thisWeek">
      <formula>AND(TODAY()-ROUNDDOWN(C123,0)&lt;=WEEKDAY(TODAY())-1,ROUNDDOWN(C123,0)-TODAY()&lt;=7-WEEKDAY(TODAY()))</formula>
    </cfRule>
    <cfRule type="containsText" dxfId="107" priority="24" operator="containsText" text="Sin fecha">
      <formula>NOT(ISERROR(SEARCH("Sin fecha",C123)))</formula>
    </cfRule>
  </conditionalFormatting>
  <conditionalFormatting sqref="C103:E105">
    <cfRule type="timePeriod" dxfId="106" priority="37" timePeriod="thisWeek">
      <formula>AND(TODAY()-ROUNDDOWN(C103,0)&lt;=WEEKDAY(TODAY())-1,ROUNDDOWN(C103,0)-TODAY()&lt;=7-WEEKDAY(TODAY()))</formula>
    </cfRule>
    <cfRule type="containsText" dxfId="105" priority="38" operator="containsText" text="Sin fecha">
      <formula>NOT(ISERROR(SEARCH("Sin fecha",C103)))</formula>
    </cfRule>
    <cfRule type="timePeriod" dxfId="104" priority="36" timePeriod="nextWeek">
      <formula>AND(ROUNDDOWN(C103,0)-TODAY()&gt;(7-WEEKDAY(TODAY())),ROUNDDOWN(C103,0)-TODAY()&lt;(15-WEEKDAY(TODAY())))</formula>
    </cfRule>
  </conditionalFormatting>
  <conditionalFormatting sqref="D41 D42:E65 C57 C78:C79 D78:E102">
    <cfRule type="timePeriod" dxfId="103" priority="124" timePeriod="nextWeek">
      <formula>AND(ROUNDDOWN(C41,0)-TODAY()&gt;(7-WEEKDAY(TODAY())),ROUNDDOWN(C41,0)-TODAY()&lt;(15-WEEKDAY(TODAY())))</formula>
    </cfRule>
    <cfRule type="timePeriod" dxfId="102" priority="125" timePeriod="thisWeek">
      <formula>AND(TODAY()-ROUNDDOWN(C41,0)&lt;=WEEKDAY(TODAY())-1,ROUNDDOWN(C41,0)-TODAY()&lt;=7-WEEKDAY(TODAY()))</formula>
    </cfRule>
    <cfRule type="containsText" dxfId="101" priority="126" operator="containsText" text="Sin fecha">
      <formula>NOT(ISERROR(SEARCH("Sin fecha",C41)))</formula>
    </cfRule>
  </conditionalFormatting>
  <conditionalFormatting sqref="D41 D42:E65 C57 C78:C79">
    <cfRule type="containsText" dxfId="100" priority="123" operator="containsText" text="Nadie">
      <formula>NOT(ISERROR(SEARCH("Nadie",C41)))</formula>
    </cfRule>
  </conditionalFormatting>
  <conditionalFormatting sqref="D5:E40">
    <cfRule type="containsText" dxfId="99" priority="45" operator="containsText" text="Sin fecha">
      <formula>NOT(ISERROR(SEARCH("Sin fecha",D5)))</formula>
    </cfRule>
    <cfRule type="timePeriod" dxfId="98" priority="44" timePeriod="thisWeek">
      <formula>AND(TODAY()-ROUNDDOWN(D5,0)&lt;=WEEKDAY(TODAY())-1,ROUNDDOWN(D5,0)-TODAY()&lt;=7-WEEKDAY(TODAY()))</formula>
    </cfRule>
    <cfRule type="timePeriod" dxfId="97" priority="43" timePeriod="nextWeek">
      <formula>AND(ROUNDDOWN(D5,0)-TODAY()&gt;(7-WEEKDAY(TODAY())),ROUNDDOWN(D5,0)-TODAY()&lt;(15-WEEKDAY(TODAY())))</formula>
    </cfRule>
    <cfRule type="containsText" dxfId="96" priority="42" operator="containsText" text="Nadie">
      <formula>NOT(ISERROR(SEARCH("Nadie",D5)))</formula>
    </cfRule>
  </conditionalFormatting>
  <conditionalFormatting sqref="D78:E114">
    <cfRule type="containsText" dxfId="95" priority="31" operator="containsText" text="Nadie">
      <formula>NOT(ISERROR(SEARCH("Nadie",D78)))</formula>
    </cfRule>
  </conditionalFormatting>
  <conditionalFormatting sqref="D106:E114">
    <cfRule type="timePeriod" dxfId="94" priority="32" timePeriod="nextWeek">
      <formula>AND(ROUNDDOWN(D106,0)-TODAY()&gt;(7-WEEKDAY(TODAY())),ROUNDDOWN(D106,0)-TODAY()&lt;(15-WEEKDAY(TODAY())))</formula>
    </cfRule>
    <cfRule type="timePeriod" dxfId="93" priority="33" timePeriod="thisWeek">
      <formula>AND(TODAY()-ROUNDDOWN(D106,0)&lt;=WEEKDAY(TODAY())-1,ROUNDDOWN(D106,0)-TODAY()&lt;=7-WEEKDAY(TODAY()))</formula>
    </cfRule>
    <cfRule type="containsText" dxfId="92" priority="34" operator="containsText" text="Sin fecha">
      <formula>NOT(ISERROR(SEARCH("Sin fecha",D106)))</formula>
    </cfRule>
  </conditionalFormatting>
  <conditionalFormatting sqref="D122:E131 C125 C127:C131">
    <cfRule type="containsText" dxfId="91" priority="30" operator="containsText" text="Sin fecha">
      <formula>NOT(ISERROR(SEARCH("Sin fecha",C122)))</formula>
    </cfRule>
    <cfRule type="timePeriod" dxfId="90" priority="29" timePeriod="thisWeek">
      <formula>AND(TODAY()-ROUNDDOWN(C122,0)&lt;=WEEKDAY(TODAY())-1,ROUNDDOWN(C122,0)-TODAY()&lt;=7-WEEKDAY(TODAY()))</formula>
    </cfRule>
    <cfRule type="containsText" dxfId="89" priority="27" operator="containsText" text="Nadie">
      <formula>NOT(ISERROR(SEARCH("Nadie",C122)))</formula>
    </cfRule>
    <cfRule type="timePeriod" dxfId="88" priority="28" timePeriod="nextWeek">
      <formula>AND(ROUNDDOWN(C122,0)-TODAY()&gt;(7-WEEKDAY(TODAY())),ROUNDDOWN(C122,0)-TODAY()&lt;(15-WEEKDAY(TODAY())))</formula>
    </cfRule>
  </conditionalFormatting>
  <conditionalFormatting sqref="G8:N8">
    <cfRule type="cellIs" dxfId="87" priority="113" operator="equal">
      <formula>"P"</formula>
    </cfRule>
    <cfRule type="cellIs" dxfId="86" priority="112" operator="equal">
      <formula>"E"</formula>
    </cfRule>
  </conditionalFormatting>
  <conditionalFormatting sqref="G29:N53">
    <cfRule type="cellIs" dxfId="85" priority="111" operator="equal">
      <formula>"P"</formula>
    </cfRule>
    <cfRule type="cellIs" dxfId="84" priority="110" operator="equal">
      <formula>"E"</formula>
    </cfRule>
  </conditionalFormatting>
  <conditionalFormatting sqref="G126:N126">
    <cfRule type="cellIs" dxfId="83" priority="19" operator="equal">
      <formula>"P"</formula>
    </cfRule>
    <cfRule type="cellIs" dxfId="82" priority="18" operator="equal">
      <formula>"E"</formula>
    </cfRule>
  </conditionalFormatting>
  <conditionalFormatting sqref="G129:N129">
    <cfRule type="cellIs" dxfId="81" priority="14" operator="equal">
      <formula>"P"</formula>
    </cfRule>
    <cfRule type="cellIs" dxfId="80" priority="13" operator="equal">
      <formula>"E"</formula>
    </cfRule>
  </conditionalFormatting>
  <conditionalFormatting sqref="G5:BB7 O8:BB8 G9:BB12 G23:BB28 O29:BB40 O43:BB55 G54:N57 G111:AG111 AI111:BB111 G112:BB112 G113:Q113 S113:BB113">
    <cfRule type="cellIs" dxfId="79" priority="122" operator="equal">
      <formula>"P"</formula>
    </cfRule>
    <cfRule type="cellIs" dxfId="78" priority="121" operator="equal">
      <formula>"E"</formula>
    </cfRule>
  </conditionalFormatting>
  <conditionalFormatting sqref="G13:BB22">
    <cfRule type="containsText" dxfId="77" priority="109" operator="containsText" text="R">
      <formula>NOT(ISERROR(SEARCH("R",G13)))</formula>
    </cfRule>
    <cfRule type="cellIs" dxfId="76" priority="108" operator="equal">
      <formula>"P"</formula>
    </cfRule>
    <cfRule type="cellIs" dxfId="75" priority="107" operator="equal">
      <formula>"E"</formula>
    </cfRule>
  </conditionalFormatting>
  <conditionalFormatting sqref="G23:BB49 G5:BB12 G50:N57 G111:AG111 AI111:BB111 G112:BB112 G113:Q113 S113:BB113">
    <cfRule type="containsText" dxfId="74" priority="120" operator="containsText" text="R">
      <formula>NOT(ISERROR(SEARCH("R",G5)))</formula>
    </cfRule>
  </conditionalFormatting>
  <conditionalFormatting sqref="G58:BB110">
    <cfRule type="cellIs" dxfId="73" priority="40" operator="equal">
      <formula>"E"</formula>
    </cfRule>
    <cfRule type="cellIs" dxfId="72" priority="41" operator="equal">
      <formula>"P"</formula>
    </cfRule>
    <cfRule type="containsText" dxfId="71" priority="39" operator="containsText" text="R">
      <formula>NOT(ISERROR(SEARCH("R",G58)))</formula>
    </cfRule>
  </conditionalFormatting>
  <conditionalFormatting sqref="G114:BB125 O126:BB126 G127:BB128 G130:BB131">
    <cfRule type="cellIs" dxfId="70" priority="25" operator="equal">
      <formula>"E"</formula>
    </cfRule>
    <cfRule type="cellIs" dxfId="69" priority="26" operator="equal">
      <formula>"P"</formula>
    </cfRule>
  </conditionalFormatting>
  <conditionalFormatting sqref="G114:BB128">
    <cfRule type="containsText" dxfId="68" priority="20" operator="containsText" text="R">
      <formula>NOT(ISERROR(SEARCH("R",G114)))</formula>
    </cfRule>
  </conditionalFormatting>
  <conditionalFormatting sqref="G129:BB131">
    <cfRule type="containsText" dxfId="67" priority="15" operator="containsText" text="R">
      <formula>NOT(ISERROR(SEARCH("R",G129)))</formula>
    </cfRule>
  </conditionalFormatting>
  <conditionalFormatting sqref="J44:J46">
    <cfRule type="cellIs" dxfId="66" priority="105" operator="equal">
      <formula>"E"</formula>
    </cfRule>
    <cfRule type="cellIs" dxfId="65" priority="106" operator="equal">
      <formula>"P"</formula>
    </cfRule>
  </conditionalFormatting>
  <conditionalFormatting sqref="J48:J49">
    <cfRule type="cellIs" dxfId="64" priority="71" operator="equal">
      <formula>"E"</formula>
    </cfRule>
    <cfRule type="cellIs" dxfId="63" priority="72" operator="equal">
      <formula>"P"</formula>
    </cfRule>
  </conditionalFormatting>
  <conditionalFormatting sqref="N44:N46">
    <cfRule type="cellIs" dxfId="62" priority="103" operator="equal">
      <formula>"E"</formula>
    </cfRule>
    <cfRule type="cellIs" dxfId="61" priority="104" operator="equal">
      <formula>"P"</formula>
    </cfRule>
  </conditionalFormatting>
  <conditionalFormatting sqref="N48:N49">
    <cfRule type="cellIs" dxfId="60" priority="69" operator="equal">
      <formula>"E"</formula>
    </cfRule>
    <cfRule type="cellIs" dxfId="59" priority="70" operator="equal">
      <formula>"P"</formula>
    </cfRule>
  </conditionalFormatting>
  <conditionalFormatting sqref="O41:BB42">
    <cfRule type="cellIs" dxfId="58" priority="114" operator="equal">
      <formula>"E"</formula>
    </cfRule>
    <cfRule type="cellIs" dxfId="57" priority="115" operator="equal">
      <formula>"P"</formula>
    </cfRule>
  </conditionalFormatting>
  <conditionalFormatting sqref="O50:BB57">
    <cfRule type="containsText" dxfId="56" priority="46" operator="containsText" text="R">
      <formula>NOT(ISERROR(SEARCH("R",O50)))</formula>
    </cfRule>
  </conditionalFormatting>
  <conditionalFormatting sqref="O56:BB57">
    <cfRule type="cellIs" dxfId="55" priority="48" operator="equal">
      <formula>"P"</formula>
    </cfRule>
    <cfRule type="cellIs" dxfId="54" priority="47" operator="equal">
      <formula>"E"</formula>
    </cfRule>
  </conditionalFormatting>
  <conditionalFormatting sqref="O129:BB129">
    <cfRule type="cellIs" dxfId="53" priority="16" operator="equal">
      <formula>"E"</formula>
    </cfRule>
    <cfRule type="cellIs" dxfId="52" priority="17" operator="equal">
      <formula>"P"</formula>
    </cfRule>
  </conditionalFormatting>
  <conditionalFormatting sqref="P12:R12">
    <cfRule type="cellIs" dxfId="51" priority="11" operator="equal">
      <formula>"E"</formula>
    </cfRule>
    <cfRule type="cellIs" dxfId="50" priority="12" operator="equal">
      <formula>"P"</formula>
    </cfRule>
  </conditionalFormatting>
  <conditionalFormatting sqref="R35:R38">
    <cfRule type="cellIs" dxfId="49" priority="81" operator="equal">
      <formula>"E"</formula>
    </cfRule>
    <cfRule type="cellIs" dxfId="48" priority="82" operator="equal">
      <formula>"P"</formula>
    </cfRule>
  </conditionalFormatting>
  <conditionalFormatting sqref="R40">
    <cfRule type="cellIs" dxfId="47" priority="79" operator="equal">
      <formula>"E"</formula>
    </cfRule>
    <cfRule type="cellIs" dxfId="46" priority="80" operator="equal">
      <formula>"P"</formula>
    </cfRule>
  </conditionalFormatting>
  <conditionalFormatting sqref="R44:R46">
    <cfRule type="cellIs" dxfId="45" priority="102" operator="equal">
      <formula>"P"</formula>
    </cfRule>
    <cfRule type="cellIs" dxfId="44" priority="101" operator="equal">
      <formula>"E"</formula>
    </cfRule>
  </conditionalFormatting>
  <conditionalFormatting sqref="R48:R49">
    <cfRule type="cellIs" dxfId="43" priority="68" operator="equal">
      <formula>"P"</formula>
    </cfRule>
    <cfRule type="cellIs" dxfId="42" priority="67" operator="equal">
      <formula>"E"</formula>
    </cfRule>
  </conditionalFormatting>
  <conditionalFormatting sqref="V35:V38">
    <cfRule type="cellIs" dxfId="41" priority="78" operator="equal">
      <formula>"P"</formula>
    </cfRule>
    <cfRule type="cellIs" dxfId="40" priority="77" operator="equal">
      <formula>"E"</formula>
    </cfRule>
  </conditionalFormatting>
  <conditionalFormatting sqref="V40">
    <cfRule type="cellIs" dxfId="39" priority="76" operator="equal">
      <formula>"P"</formula>
    </cfRule>
    <cfRule type="cellIs" dxfId="38" priority="75" operator="equal">
      <formula>"E"</formula>
    </cfRule>
  </conditionalFormatting>
  <conditionalFormatting sqref="V44:V46">
    <cfRule type="cellIs" dxfId="37" priority="100" operator="equal">
      <formula>"P"</formula>
    </cfRule>
    <cfRule type="cellIs" dxfId="36" priority="99" operator="equal">
      <formula>"E"</formula>
    </cfRule>
  </conditionalFormatting>
  <conditionalFormatting sqref="V48:V49">
    <cfRule type="cellIs" dxfId="35" priority="66" operator="equal">
      <formula>"P"</formula>
    </cfRule>
    <cfRule type="cellIs" dxfId="34" priority="65" operator="equal">
      <formula>"E"</formula>
    </cfRule>
  </conditionalFormatting>
  <conditionalFormatting sqref="Z40">
    <cfRule type="cellIs" dxfId="33" priority="74" operator="equal">
      <formula>"P"</formula>
    </cfRule>
    <cfRule type="cellIs" dxfId="32" priority="73" operator="equal">
      <formula>"E"</formula>
    </cfRule>
  </conditionalFormatting>
  <conditionalFormatting sqref="Z44:Z46">
    <cfRule type="cellIs" dxfId="31" priority="97" operator="equal">
      <formula>"E"</formula>
    </cfRule>
    <cfRule type="cellIs" dxfId="30" priority="98" operator="equal">
      <formula>"P"</formula>
    </cfRule>
  </conditionalFormatting>
  <conditionalFormatting sqref="Z48:Z49">
    <cfRule type="cellIs" dxfId="29" priority="63" operator="equal">
      <formula>"E"</formula>
    </cfRule>
    <cfRule type="cellIs" dxfId="28" priority="64" operator="equal">
      <formula>"P"</formula>
    </cfRule>
  </conditionalFormatting>
  <conditionalFormatting sqref="AD44:AD46">
    <cfRule type="cellIs" dxfId="27" priority="95" operator="equal">
      <formula>"E"</formula>
    </cfRule>
    <cfRule type="cellIs" dxfId="26" priority="96" operator="equal">
      <formula>"P"</formula>
    </cfRule>
  </conditionalFormatting>
  <conditionalFormatting sqref="AD48:AD49">
    <cfRule type="cellIs" dxfId="25" priority="62" operator="equal">
      <formula>"P"</formula>
    </cfRule>
    <cfRule type="cellIs" dxfId="24" priority="61" operator="equal">
      <formula>"E"</formula>
    </cfRule>
  </conditionalFormatting>
  <conditionalFormatting sqref="AH44:AH46">
    <cfRule type="cellIs" dxfId="23" priority="93" operator="equal">
      <formula>"E"</formula>
    </cfRule>
    <cfRule type="cellIs" dxfId="22" priority="94" operator="equal">
      <formula>"P"</formula>
    </cfRule>
  </conditionalFormatting>
  <conditionalFormatting sqref="AH48:AH49">
    <cfRule type="cellIs" dxfId="21" priority="60" operator="equal">
      <formula>"P"</formula>
    </cfRule>
    <cfRule type="cellIs" dxfId="20" priority="59" operator="equal">
      <formula>"E"</formula>
    </cfRule>
  </conditionalFormatting>
  <conditionalFormatting sqref="AL44:AL46">
    <cfRule type="cellIs" dxfId="19" priority="91" operator="equal">
      <formula>"E"</formula>
    </cfRule>
    <cfRule type="cellIs" dxfId="18" priority="92" operator="equal">
      <formula>"P"</formula>
    </cfRule>
  </conditionalFormatting>
  <conditionalFormatting sqref="AL48:AL49">
    <cfRule type="cellIs" dxfId="17" priority="58" operator="equal">
      <formula>"P"</formula>
    </cfRule>
    <cfRule type="cellIs" dxfId="16" priority="57" operator="equal">
      <formula>"E"</formula>
    </cfRule>
  </conditionalFormatting>
  <conditionalFormatting sqref="AP44:AP46">
    <cfRule type="cellIs" dxfId="15" priority="89" operator="equal">
      <formula>"E"</formula>
    </cfRule>
    <cfRule type="cellIs" dxfId="14" priority="90" operator="equal">
      <formula>"P"</formula>
    </cfRule>
  </conditionalFormatting>
  <conditionalFormatting sqref="AP48:AP49">
    <cfRule type="cellIs" dxfId="13" priority="55" operator="equal">
      <formula>"E"</formula>
    </cfRule>
    <cfRule type="cellIs" dxfId="12" priority="56" operator="equal">
      <formula>"P"</formula>
    </cfRule>
  </conditionalFormatting>
  <conditionalFormatting sqref="AT44:AT46">
    <cfRule type="cellIs" dxfId="11" priority="88" operator="equal">
      <formula>"P"</formula>
    </cfRule>
    <cfRule type="cellIs" dxfId="10" priority="87" operator="equal">
      <formula>"E"</formula>
    </cfRule>
  </conditionalFormatting>
  <conditionalFormatting sqref="AT48:AT49">
    <cfRule type="cellIs" dxfId="9" priority="54" operator="equal">
      <formula>"P"</formula>
    </cfRule>
    <cfRule type="cellIs" dxfId="8" priority="53" operator="equal">
      <formula>"E"</formula>
    </cfRule>
  </conditionalFormatting>
  <conditionalFormatting sqref="AX44:AX46">
    <cfRule type="cellIs" dxfId="7" priority="86" operator="equal">
      <formula>"P"</formula>
    </cfRule>
    <cfRule type="cellIs" dxfId="6" priority="85" operator="equal">
      <formula>"E"</formula>
    </cfRule>
  </conditionalFormatting>
  <conditionalFormatting sqref="AX48:AX49">
    <cfRule type="cellIs" dxfId="5" priority="51" operator="equal">
      <formula>"E"</formula>
    </cfRule>
    <cfRule type="cellIs" dxfId="4" priority="52" operator="equal">
      <formula>"P"</formula>
    </cfRule>
  </conditionalFormatting>
  <conditionalFormatting sqref="BB44:BB46">
    <cfRule type="cellIs" dxfId="3" priority="84" operator="equal">
      <formula>"P"</formula>
    </cfRule>
    <cfRule type="cellIs" dxfId="2" priority="83" operator="equal">
      <formula>"E"</formula>
    </cfRule>
  </conditionalFormatting>
  <conditionalFormatting sqref="BB48:BB49">
    <cfRule type="cellIs" dxfId="1" priority="50" operator="equal">
      <formula>"P"</formula>
    </cfRule>
    <cfRule type="cellIs" dxfId="0" priority="49" operator="equal">
      <formula>"E"</formula>
    </cfRule>
  </conditionalFormatting>
  <pageMargins left="0.23622047244094499" right="0.23622047244094499" top="0.35433070866141703" bottom="0.55118110236220497" header="0.31496062992126" footer="0.31496062992126"/>
  <pageSetup paperSize="5" scale="43" fitToHeight="10" orientation="landscape" r:id="rId1"/>
  <headerFooter>
    <oddFooter>&amp;L&amp;"Calibri,Normal"&amp;K000000Plan de Trabajo SG-SST Ambiente 2024</oddFooter>
  </headerFooter>
  <rowBreaks count="1" manualBreakCount="1">
    <brk id="65" max="5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CD5C0-D1BC-46E7-BBA2-769A70AD01B7}">
  <sheetPr codeName="Hoja36">
    <tabColor theme="9" tint="0.39997558519241921"/>
  </sheetPr>
  <dimension ref="A1:DB92"/>
  <sheetViews>
    <sheetView showGridLines="0" view="pageBreakPreview" topLeftCell="A3" zoomScale="50" zoomScaleNormal="50" zoomScaleSheetLayoutView="50" zoomScalePageLayoutView="10" workbookViewId="0">
      <selection activeCell="C3" sqref="C3:F6"/>
    </sheetView>
  </sheetViews>
  <sheetFormatPr baseColWidth="10" defaultColWidth="11.42578125" defaultRowHeight="12.75"/>
  <cols>
    <col min="1" max="1" width="1.140625" style="18" customWidth="1"/>
    <col min="2" max="2" width="2.28515625" style="14" customWidth="1"/>
    <col min="3" max="3" width="1.140625" style="18" hidden="1" customWidth="1"/>
    <col min="4" max="4" width="31.85546875" style="18" customWidth="1"/>
    <col min="5" max="5" width="18.85546875" style="18" customWidth="1"/>
    <col min="6" max="6" width="39.140625" style="18" customWidth="1"/>
    <col min="7" max="7" width="58.28515625" style="18" customWidth="1"/>
    <col min="8" max="8" width="28.85546875" style="18" customWidth="1"/>
    <col min="9" max="9" width="45" style="18" customWidth="1"/>
    <col min="10" max="10" width="24.7109375" style="18" hidden="1" customWidth="1"/>
    <col min="11" max="11" width="28.140625" style="18" hidden="1" customWidth="1"/>
    <col min="12" max="12" width="25.42578125" style="18" hidden="1" customWidth="1"/>
    <col min="13" max="13" width="1.28515625" style="18" hidden="1" customWidth="1"/>
    <col min="14" max="14" width="21" style="18" customWidth="1"/>
    <col min="15" max="15" width="5.85546875" style="20" customWidth="1"/>
    <col min="16" max="16" width="6.42578125" style="20" customWidth="1"/>
    <col min="17" max="17" width="5.42578125" style="20" customWidth="1"/>
    <col min="18" max="19" width="5" style="20" customWidth="1"/>
    <col min="20" max="20" width="5.42578125" style="20" customWidth="1"/>
    <col min="21" max="21" width="6.42578125" style="20" customWidth="1"/>
    <col min="22" max="22" width="6.140625" style="20" customWidth="1"/>
    <col min="23" max="23" width="5.85546875" style="20" customWidth="1"/>
    <col min="24" max="24" width="4.85546875" style="20" customWidth="1"/>
    <col min="25" max="25" width="5.28515625" style="20" customWidth="1"/>
    <col min="26" max="26" width="5.85546875" style="20" customWidth="1"/>
    <col min="27" max="27" width="6.140625" style="20" customWidth="1"/>
    <col min="28" max="29" width="5" style="20" customWidth="1"/>
    <col min="30" max="30" width="6.28515625" style="20" customWidth="1"/>
    <col min="31" max="31" width="5" style="20" customWidth="1"/>
    <col min="32" max="32" width="6.7109375" style="20" customWidth="1"/>
    <col min="33" max="33" width="5" style="20" customWidth="1"/>
    <col min="34" max="34" width="6" style="20" customWidth="1"/>
    <col min="35" max="35" width="5" style="20" customWidth="1"/>
    <col min="36" max="36" width="5.85546875" style="20" customWidth="1"/>
    <col min="37" max="39" width="5" style="20" customWidth="1"/>
    <col min="40" max="40" width="4.7109375" style="20" customWidth="1"/>
    <col min="41" max="43" width="5" style="20" customWidth="1"/>
    <col min="44" max="44" width="5.42578125" style="20" customWidth="1"/>
    <col min="45" max="46" width="4.85546875" style="20" customWidth="1"/>
    <col min="47" max="47" width="5.42578125" style="20" customWidth="1"/>
    <col min="48" max="48" width="5.85546875" style="20" customWidth="1"/>
    <col min="49" max="49" width="7" style="20" customWidth="1"/>
    <col min="50" max="50" width="6.7109375" style="20" customWidth="1"/>
    <col min="51" max="51" width="5.28515625" style="20" customWidth="1"/>
    <col min="52" max="52" width="5" style="20" customWidth="1"/>
    <col min="53" max="53" width="6.140625" style="20" customWidth="1"/>
    <col min="54" max="54" width="5" style="20" customWidth="1"/>
    <col min="55" max="55" width="6.42578125" style="20" customWidth="1"/>
    <col min="56" max="56" width="7.28515625" style="20" customWidth="1"/>
    <col min="57" max="57" width="6.28515625" style="20" customWidth="1"/>
    <col min="58" max="59" width="5" style="20" customWidth="1"/>
    <col min="60" max="60" width="6.42578125" style="20" customWidth="1"/>
    <col min="61" max="61" width="6.85546875" style="20" customWidth="1"/>
    <col min="62" max="62" width="6.140625" style="20" customWidth="1"/>
    <col min="63" max="63" width="2.140625" style="14" customWidth="1"/>
    <col min="64" max="261" width="11.42578125" style="18"/>
    <col min="262" max="262" width="23.140625" style="18" customWidth="1"/>
    <col min="263" max="263" width="12.42578125" style="18" customWidth="1"/>
    <col min="264" max="264" width="43.85546875" style="18" customWidth="1"/>
    <col min="265" max="265" width="27.42578125" style="18" customWidth="1"/>
    <col min="266" max="266" width="3.28515625" style="18" customWidth="1"/>
    <col min="267" max="314" width="4.7109375" style="18" customWidth="1"/>
    <col min="315" max="315" width="19.42578125" style="18" customWidth="1"/>
    <col min="316" max="517" width="11.42578125" style="18"/>
    <col min="518" max="518" width="23.140625" style="18" customWidth="1"/>
    <col min="519" max="519" width="12.42578125" style="18" customWidth="1"/>
    <col min="520" max="520" width="43.85546875" style="18" customWidth="1"/>
    <col min="521" max="521" width="27.42578125" style="18" customWidth="1"/>
    <col min="522" max="522" width="3.28515625" style="18" customWidth="1"/>
    <col min="523" max="570" width="4.7109375" style="18" customWidth="1"/>
    <col min="571" max="571" width="19.42578125" style="18" customWidth="1"/>
    <col min="572" max="773" width="11.42578125" style="18"/>
    <col min="774" max="774" width="23.140625" style="18" customWidth="1"/>
    <col min="775" max="775" width="12.42578125" style="18" customWidth="1"/>
    <col min="776" max="776" width="43.85546875" style="18" customWidth="1"/>
    <col min="777" max="777" width="27.42578125" style="18" customWidth="1"/>
    <col min="778" max="778" width="3.28515625" style="18" customWidth="1"/>
    <col min="779" max="826" width="4.7109375" style="18" customWidth="1"/>
    <col min="827" max="827" width="19.42578125" style="18" customWidth="1"/>
    <col min="828" max="1029" width="11.42578125" style="18"/>
    <col min="1030" max="1030" width="23.140625" style="18" customWidth="1"/>
    <col min="1031" max="1031" width="12.42578125" style="18" customWidth="1"/>
    <col min="1032" max="1032" width="43.85546875" style="18" customWidth="1"/>
    <col min="1033" max="1033" width="27.42578125" style="18" customWidth="1"/>
    <col min="1034" max="1034" width="3.28515625" style="18" customWidth="1"/>
    <col min="1035" max="1082" width="4.7109375" style="18" customWidth="1"/>
    <col min="1083" max="1083" width="19.42578125" style="18" customWidth="1"/>
    <col min="1084" max="1285" width="11.42578125" style="18"/>
    <col min="1286" max="1286" width="23.140625" style="18" customWidth="1"/>
    <col min="1287" max="1287" width="12.42578125" style="18" customWidth="1"/>
    <col min="1288" max="1288" width="43.85546875" style="18" customWidth="1"/>
    <col min="1289" max="1289" width="27.42578125" style="18" customWidth="1"/>
    <col min="1290" max="1290" width="3.28515625" style="18" customWidth="1"/>
    <col min="1291" max="1338" width="4.7109375" style="18" customWidth="1"/>
    <col min="1339" max="1339" width="19.42578125" style="18" customWidth="1"/>
    <col min="1340" max="1541" width="11.42578125" style="18"/>
    <col min="1542" max="1542" width="23.140625" style="18" customWidth="1"/>
    <col min="1543" max="1543" width="12.42578125" style="18" customWidth="1"/>
    <col min="1544" max="1544" width="43.85546875" style="18" customWidth="1"/>
    <col min="1545" max="1545" width="27.42578125" style="18" customWidth="1"/>
    <col min="1546" max="1546" width="3.28515625" style="18" customWidth="1"/>
    <col min="1547" max="1594" width="4.7109375" style="18" customWidth="1"/>
    <col min="1595" max="1595" width="19.42578125" style="18" customWidth="1"/>
    <col min="1596" max="1797" width="11.42578125" style="18"/>
    <col min="1798" max="1798" width="23.140625" style="18" customWidth="1"/>
    <col min="1799" max="1799" width="12.42578125" style="18" customWidth="1"/>
    <col min="1800" max="1800" width="43.85546875" style="18" customWidth="1"/>
    <col min="1801" max="1801" width="27.42578125" style="18" customWidth="1"/>
    <col min="1802" max="1802" width="3.28515625" style="18" customWidth="1"/>
    <col min="1803" max="1850" width="4.7109375" style="18" customWidth="1"/>
    <col min="1851" max="1851" width="19.42578125" style="18" customWidth="1"/>
    <col min="1852" max="2053" width="11.42578125" style="18"/>
    <col min="2054" max="2054" width="23.140625" style="18" customWidth="1"/>
    <col min="2055" max="2055" width="12.42578125" style="18" customWidth="1"/>
    <col min="2056" max="2056" width="43.85546875" style="18" customWidth="1"/>
    <col min="2057" max="2057" width="27.42578125" style="18" customWidth="1"/>
    <col min="2058" max="2058" width="3.28515625" style="18" customWidth="1"/>
    <col min="2059" max="2106" width="4.7109375" style="18" customWidth="1"/>
    <col min="2107" max="2107" width="19.42578125" style="18" customWidth="1"/>
    <col min="2108" max="2309" width="11.42578125" style="18"/>
    <col min="2310" max="2310" width="23.140625" style="18" customWidth="1"/>
    <col min="2311" max="2311" width="12.42578125" style="18" customWidth="1"/>
    <col min="2312" max="2312" width="43.85546875" style="18" customWidth="1"/>
    <col min="2313" max="2313" width="27.42578125" style="18" customWidth="1"/>
    <col min="2314" max="2314" width="3.28515625" style="18" customWidth="1"/>
    <col min="2315" max="2362" width="4.7109375" style="18" customWidth="1"/>
    <col min="2363" max="2363" width="19.42578125" style="18" customWidth="1"/>
    <col min="2364" max="2565" width="11.42578125" style="18"/>
    <col min="2566" max="2566" width="23.140625" style="18" customWidth="1"/>
    <col min="2567" max="2567" width="12.42578125" style="18" customWidth="1"/>
    <col min="2568" max="2568" width="43.85546875" style="18" customWidth="1"/>
    <col min="2569" max="2569" width="27.42578125" style="18" customWidth="1"/>
    <col min="2570" max="2570" width="3.28515625" style="18" customWidth="1"/>
    <col min="2571" max="2618" width="4.7109375" style="18" customWidth="1"/>
    <col min="2619" max="2619" width="19.42578125" style="18" customWidth="1"/>
    <col min="2620" max="2821" width="11.42578125" style="18"/>
    <col min="2822" max="2822" width="23.140625" style="18" customWidth="1"/>
    <col min="2823" max="2823" width="12.42578125" style="18" customWidth="1"/>
    <col min="2824" max="2824" width="43.85546875" style="18" customWidth="1"/>
    <col min="2825" max="2825" width="27.42578125" style="18" customWidth="1"/>
    <col min="2826" max="2826" width="3.28515625" style="18" customWidth="1"/>
    <col min="2827" max="2874" width="4.7109375" style="18" customWidth="1"/>
    <col min="2875" max="2875" width="19.42578125" style="18" customWidth="1"/>
    <col min="2876" max="3077" width="11.42578125" style="18"/>
    <col min="3078" max="3078" width="23.140625" style="18" customWidth="1"/>
    <col min="3079" max="3079" width="12.42578125" style="18" customWidth="1"/>
    <col min="3080" max="3080" width="43.85546875" style="18" customWidth="1"/>
    <col min="3081" max="3081" width="27.42578125" style="18" customWidth="1"/>
    <col min="3082" max="3082" width="3.28515625" style="18" customWidth="1"/>
    <col min="3083" max="3130" width="4.7109375" style="18" customWidth="1"/>
    <col min="3131" max="3131" width="19.42578125" style="18" customWidth="1"/>
    <col min="3132" max="3333" width="11.42578125" style="18"/>
    <col min="3334" max="3334" width="23.140625" style="18" customWidth="1"/>
    <col min="3335" max="3335" width="12.42578125" style="18" customWidth="1"/>
    <col min="3336" max="3336" width="43.85546875" style="18" customWidth="1"/>
    <col min="3337" max="3337" width="27.42578125" style="18" customWidth="1"/>
    <col min="3338" max="3338" width="3.28515625" style="18" customWidth="1"/>
    <col min="3339" max="3386" width="4.7109375" style="18" customWidth="1"/>
    <col min="3387" max="3387" width="19.42578125" style="18" customWidth="1"/>
    <col min="3388" max="3589" width="11.42578125" style="18"/>
    <col min="3590" max="3590" width="23.140625" style="18" customWidth="1"/>
    <col min="3591" max="3591" width="12.42578125" style="18" customWidth="1"/>
    <col min="3592" max="3592" width="43.85546875" style="18" customWidth="1"/>
    <col min="3593" max="3593" width="27.42578125" style="18" customWidth="1"/>
    <col min="3594" max="3594" width="3.28515625" style="18" customWidth="1"/>
    <col min="3595" max="3642" width="4.7109375" style="18" customWidth="1"/>
    <col min="3643" max="3643" width="19.42578125" style="18" customWidth="1"/>
    <col min="3644" max="3845" width="11.42578125" style="18"/>
    <col min="3846" max="3846" width="23.140625" style="18" customWidth="1"/>
    <col min="3847" max="3847" width="12.42578125" style="18" customWidth="1"/>
    <col min="3848" max="3848" width="43.85546875" style="18" customWidth="1"/>
    <col min="3849" max="3849" width="27.42578125" style="18" customWidth="1"/>
    <col min="3850" max="3850" width="3.28515625" style="18" customWidth="1"/>
    <col min="3851" max="3898" width="4.7109375" style="18" customWidth="1"/>
    <col min="3899" max="3899" width="19.42578125" style="18" customWidth="1"/>
    <col min="3900" max="4101" width="11.42578125" style="18"/>
    <col min="4102" max="4102" width="23.140625" style="18" customWidth="1"/>
    <col min="4103" max="4103" width="12.42578125" style="18" customWidth="1"/>
    <col min="4104" max="4104" width="43.85546875" style="18" customWidth="1"/>
    <col min="4105" max="4105" width="27.42578125" style="18" customWidth="1"/>
    <col min="4106" max="4106" width="3.28515625" style="18" customWidth="1"/>
    <col min="4107" max="4154" width="4.7109375" style="18" customWidth="1"/>
    <col min="4155" max="4155" width="19.42578125" style="18" customWidth="1"/>
    <col min="4156" max="4357" width="11.42578125" style="18"/>
    <col min="4358" max="4358" width="23.140625" style="18" customWidth="1"/>
    <col min="4359" max="4359" width="12.42578125" style="18" customWidth="1"/>
    <col min="4360" max="4360" width="43.85546875" style="18" customWidth="1"/>
    <col min="4361" max="4361" width="27.42578125" style="18" customWidth="1"/>
    <col min="4362" max="4362" width="3.28515625" style="18" customWidth="1"/>
    <col min="4363" max="4410" width="4.7109375" style="18" customWidth="1"/>
    <col min="4411" max="4411" width="19.42578125" style="18" customWidth="1"/>
    <col min="4412" max="4613" width="11.42578125" style="18"/>
    <col min="4614" max="4614" width="23.140625" style="18" customWidth="1"/>
    <col min="4615" max="4615" width="12.42578125" style="18" customWidth="1"/>
    <col min="4616" max="4616" width="43.85546875" style="18" customWidth="1"/>
    <col min="4617" max="4617" width="27.42578125" style="18" customWidth="1"/>
    <col min="4618" max="4618" width="3.28515625" style="18" customWidth="1"/>
    <col min="4619" max="4666" width="4.7109375" style="18" customWidth="1"/>
    <col min="4667" max="4667" width="19.42578125" style="18" customWidth="1"/>
    <col min="4668" max="4869" width="11.42578125" style="18"/>
    <col min="4870" max="4870" width="23.140625" style="18" customWidth="1"/>
    <col min="4871" max="4871" width="12.42578125" style="18" customWidth="1"/>
    <col min="4872" max="4872" width="43.85546875" style="18" customWidth="1"/>
    <col min="4873" max="4873" width="27.42578125" style="18" customWidth="1"/>
    <col min="4874" max="4874" width="3.28515625" style="18" customWidth="1"/>
    <col min="4875" max="4922" width="4.7109375" style="18" customWidth="1"/>
    <col min="4923" max="4923" width="19.42578125" style="18" customWidth="1"/>
    <col min="4924" max="5125" width="11.42578125" style="18"/>
    <col min="5126" max="5126" width="23.140625" style="18" customWidth="1"/>
    <col min="5127" max="5127" width="12.42578125" style="18" customWidth="1"/>
    <col min="5128" max="5128" width="43.85546875" style="18" customWidth="1"/>
    <col min="5129" max="5129" width="27.42578125" style="18" customWidth="1"/>
    <col min="5130" max="5130" width="3.28515625" style="18" customWidth="1"/>
    <col min="5131" max="5178" width="4.7109375" style="18" customWidth="1"/>
    <col min="5179" max="5179" width="19.42578125" style="18" customWidth="1"/>
    <col min="5180" max="5381" width="11.42578125" style="18"/>
    <col min="5382" max="5382" width="23.140625" style="18" customWidth="1"/>
    <col min="5383" max="5383" width="12.42578125" style="18" customWidth="1"/>
    <col min="5384" max="5384" width="43.85546875" style="18" customWidth="1"/>
    <col min="5385" max="5385" width="27.42578125" style="18" customWidth="1"/>
    <col min="5386" max="5386" width="3.28515625" style="18" customWidth="1"/>
    <col min="5387" max="5434" width="4.7109375" style="18" customWidth="1"/>
    <col min="5435" max="5435" width="19.42578125" style="18" customWidth="1"/>
    <col min="5436" max="5637" width="11.42578125" style="18"/>
    <col min="5638" max="5638" width="23.140625" style="18" customWidth="1"/>
    <col min="5639" max="5639" width="12.42578125" style="18" customWidth="1"/>
    <col min="5640" max="5640" width="43.85546875" style="18" customWidth="1"/>
    <col min="5641" max="5641" width="27.42578125" style="18" customWidth="1"/>
    <col min="5642" max="5642" width="3.28515625" style="18" customWidth="1"/>
    <col min="5643" max="5690" width="4.7109375" style="18" customWidth="1"/>
    <col min="5691" max="5691" width="19.42578125" style="18" customWidth="1"/>
    <col min="5692" max="5893" width="11.42578125" style="18"/>
    <col min="5894" max="5894" width="23.140625" style="18" customWidth="1"/>
    <col min="5895" max="5895" width="12.42578125" style="18" customWidth="1"/>
    <col min="5896" max="5896" width="43.85546875" style="18" customWidth="1"/>
    <col min="5897" max="5897" width="27.42578125" style="18" customWidth="1"/>
    <col min="5898" max="5898" width="3.28515625" style="18" customWidth="1"/>
    <col min="5899" max="5946" width="4.7109375" style="18" customWidth="1"/>
    <col min="5947" max="5947" width="19.42578125" style="18" customWidth="1"/>
    <col min="5948" max="6149" width="11.42578125" style="18"/>
    <col min="6150" max="6150" width="23.140625" style="18" customWidth="1"/>
    <col min="6151" max="6151" width="12.42578125" style="18" customWidth="1"/>
    <col min="6152" max="6152" width="43.85546875" style="18" customWidth="1"/>
    <col min="6153" max="6153" width="27.42578125" style="18" customWidth="1"/>
    <col min="6154" max="6154" width="3.28515625" style="18" customWidth="1"/>
    <col min="6155" max="6202" width="4.7109375" style="18" customWidth="1"/>
    <col min="6203" max="6203" width="19.42578125" style="18" customWidth="1"/>
    <col min="6204" max="6405" width="11.42578125" style="18"/>
    <col min="6406" max="6406" width="23.140625" style="18" customWidth="1"/>
    <col min="6407" max="6407" width="12.42578125" style="18" customWidth="1"/>
    <col min="6408" max="6408" width="43.85546875" style="18" customWidth="1"/>
    <col min="6409" max="6409" width="27.42578125" style="18" customWidth="1"/>
    <col min="6410" max="6410" width="3.28515625" style="18" customWidth="1"/>
    <col min="6411" max="6458" width="4.7109375" style="18" customWidth="1"/>
    <col min="6459" max="6459" width="19.42578125" style="18" customWidth="1"/>
    <col min="6460" max="6661" width="11.42578125" style="18"/>
    <col min="6662" max="6662" width="23.140625" style="18" customWidth="1"/>
    <col min="6663" max="6663" width="12.42578125" style="18" customWidth="1"/>
    <col min="6664" max="6664" width="43.85546875" style="18" customWidth="1"/>
    <col min="6665" max="6665" width="27.42578125" style="18" customWidth="1"/>
    <col min="6666" max="6666" width="3.28515625" style="18" customWidth="1"/>
    <col min="6667" max="6714" width="4.7109375" style="18" customWidth="1"/>
    <col min="6715" max="6715" width="19.42578125" style="18" customWidth="1"/>
    <col min="6716" max="6917" width="11.42578125" style="18"/>
    <col min="6918" max="6918" width="23.140625" style="18" customWidth="1"/>
    <col min="6919" max="6919" width="12.42578125" style="18" customWidth="1"/>
    <col min="6920" max="6920" width="43.85546875" style="18" customWidth="1"/>
    <col min="6921" max="6921" width="27.42578125" style="18" customWidth="1"/>
    <col min="6922" max="6922" width="3.28515625" style="18" customWidth="1"/>
    <col min="6923" max="6970" width="4.7109375" style="18" customWidth="1"/>
    <col min="6971" max="6971" width="19.42578125" style="18" customWidth="1"/>
    <col min="6972" max="7173" width="11.42578125" style="18"/>
    <col min="7174" max="7174" width="23.140625" style="18" customWidth="1"/>
    <col min="7175" max="7175" width="12.42578125" style="18" customWidth="1"/>
    <col min="7176" max="7176" width="43.85546875" style="18" customWidth="1"/>
    <col min="7177" max="7177" width="27.42578125" style="18" customWidth="1"/>
    <col min="7178" max="7178" width="3.28515625" style="18" customWidth="1"/>
    <col min="7179" max="7226" width="4.7109375" style="18" customWidth="1"/>
    <col min="7227" max="7227" width="19.42578125" style="18" customWidth="1"/>
    <col min="7228" max="7429" width="11.42578125" style="18"/>
    <col min="7430" max="7430" width="23.140625" style="18" customWidth="1"/>
    <col min="7431" max="7431" width="12.42578125" style="18" customWidth="1"/>
    <col min="7432" max="7432" width="43.85546875" style="18" customWidth="1"/>
    <col min="7433" max="7433" width="27.42578125" style="18" customWidth="1"/>
    <col min="7434" max="7434" width="3.28515625" style="18" customWidth="1"/>
    <col min="7435" max="7482" width="4.7109375" style="18" customWidth="1"/>
    <col min="7483" max="7483" width="19.42578125" style="18" customWidth="1"/>
    <col min="7484" max="7685" width="11.42578125" style="18"/>
    <col min="7686" max="7686" width="23.140625" style="18" customWidth="1"/>
    <col min="7687" max="7687" width="12.42578125" style="18" customWidth="1"/>
    <col min="7688" max="7688" width="43.85546875" style="18" customWidth="1"/>
    <col min="7689" max="7689" width="27.42578125" style="18" customWidth="1"/>
    <col min="7690" max="7690" width="3.28515625" style="18" customWidth="1"/>
    <col min="7691" max="7738" width="4.7109375" style="18" customWidth="1"/>
    <col min="7739" max="7739" width="19.42578125" style="18" customWidth="1"/>
    <col min="7740" max="7941" width="11.42578125" style="18"/>
    <col min="7942" max="7942" width="23.140625" style="18" customWidth="1"/>
    <col min="7943" max="7943" width="12.42578125" style="18" customWidth="1"/>
    <col min="7944" max="7944" width="43.85546875" style="18" customWidth="1"/>
    <col min="7945" max="7945" width="27.42578125" style="18" customWidth="1"/>
    <col min="7946" max="7946" width="3.28515625" style="18" customWidth="1"/>
    <col min="7947" max="7994" width="4.7109375" style="18" customWidth="1"/>
    <col min="7995" max="7995" width="19.42578125" style="18" customWidth="1"/>
    <col min="7996" max="8197" width="11.42578125" style="18"/>
    <col min="8198" max="8198" width="23.140625" style="18" customWidth="1"/>
    <col min="8199" max="8199" width="12.42578125" style="18" customWidth="1"/>
    <col min="8200" max="8200" width="43.85546875" style="18" customWidth="1"/>
    <col min="8201" max="8201" width="27.42578125" style="18" customWidth="1"/>
    <col min="8202" max="8202" width="3.28515625" style="18" customWidth="1"/>
    <col min="8203" max="8250" width="4.7109375" style="18" customWidth="1"/>
    <col min="8251" max="8251" width="19.42578125" style="18" customWidth="1"/>
    <col min="8252" max="8453" width="11.42578125" style="18"/>
    <col min="8454" max="8454" width="23.140625" style="18" customWidth="1"/>
    <col min="8455" max="8455" width="12.42578125" style="18" customWidth="1"/>
    <col min="8456" max="8456" width="43.85546875" style="18" customWidth="1"/>
    <col min="8457" max="8457" width="27.42578125" style="18" customWidth="1"/>
    <col min="8458" max="8458" width="3.28515625" style="18" customWidth="1"/>
    <col min="8459" max="8506" width="4.7109375" style="18" customWidth="1"/>
    <col min="8507" max="8507" width="19.42578125" style="18" customWidth="1"/>
    <col min="8508" max="8709" width="11.42578125" style="18"/>
    <col min="8710" max="8710" width="23.140625" style="18" customWidth="1"/>
    <col min="8711" max="8711" width="12.42578125" style="18" customWidth="1"/>
    <col min="8712" max="8712" width="43.85546875" style="18" customWidth="1"/>
    <col min="8713" max="8713" width="27.42578125" style="18" customWidth="1"/>
    <col min="8714" max="8714" width="3.28515625" style="18" customWidth="1"/>
    <col min="8715" max="8762" width="4.7109375" style="18" customWidth="1"/>
    <col min="8763" max="8763" width="19.42578125" style="18" customWidth="1"/>
    <col min="8764" max="8965" width="11.42578125" style="18"/>
    <col min="8966" max="8966" width="23.140625" style="18" customWidth="1"/>
    <col min="8967" max="8967" width="12.42578125" style="18" customWidth="1"/>
    <col min="8968" max="8968" width="43.85546875" style="18" customWidth="1"/>
    <col min="8969" max="8969" width="27.42578125" style="18" customWidth="1"/>
    <col min="8970" max="8970" width="3.28515625" style="18" customWidth="1"/>
    <col min="8971" max="9018" width="4.7109375" style="18" customWidth="1"/>
    <col min="9019" max="9019" width="19.42578125" style="18" customWidth="1"/>
    <col min="9020" max="9221" width="11.42578125" style="18"/>
    <col min="9222" max="9222" width="23.140625" style="18" customWidth="1"/>
    <col min="9223" max="9223" width="12.42578125" style="18" customWidth="1"/>
    <col min="9224" max="9224" width="43.85546875" style="18" customWidth="1"/>
    <col min="9225" max="9225" width="27.42578125" style="18" customWidth="1"/>
    <col min="9226" max="9226" width="3.28515625" style="18" customWidth="1"/>
    <col min="9227" max="9274" width="4.7109375" style="18" customWidth="1"/>
    <col min="9275" max="9275" width="19.42578125" style="18" customWidth="1"/>
    <col min="9276" max="9477" width="11.42578125" style="18"/>
    <col min="9478" max="9478" width="23.140625" style="18" customWidth="1"/>
    <col min="9479" max="9479" width="12.42578125" style="18" customWidth="1"/>
    <col min="9480" max="9480" width="43.85546875" style="18" customWidth="1"/>
    <col min="9481" max="9481" width="27.42578125" style="18" customWidth="1"/>
    <col min="9482" max="9482" width="3.28515625" style="18" customWidth="1"/>
    <col min="9483" max="9530" width="4.7109375" style="18" customWidth="1"/>
    <col min="9531" max="9531" width="19.42578125" style="18" customWidth="1"/>
    <col min="9532" max="9733" width="11.42578125" style="18"/>
    <col min="9734" max="9734" width="23.140625" style="18" customWidth="1"/>
    <col min="9735" max="9735" width="12.42578125" style="18" customWidth="1"/>
    <col min="9736" max="9736" width="43.85546875" style="18" customWidth="1"/>
    <col min="9737" max="9737" width="27.42578125" style="18" customWidth="1"/>
    <col min="9738" max="9738" width="3.28515625" style="18" customWidth="1"/>
    <col min="9739" max="9786" width="4.7109375" style="18" customWidth="1"/>
    <col min="9787" max="9787" width="19.42578125" style="18" customWidth="1"/>
    <col min="9788" max="9989" width="11.42578125" style="18"/>
    <col min="9990" max="9990" width="23.140625" style="18" customWidth="1"/>
    <col min="9991" max="9991" width="12.42578125" style="18" customWidth="1"/>
    <col min="9992" max="9992" width="43.85546875" style="18" customWidth="1"/>
    <col min="9993" max="9993" width="27.42578125" style="18" customWidth="1"/>
    <col min="9994" max="9994" width="3.28515625" style="18" customWidth="1"/>
    <col min="9995" max="10042" width="4.7109375" style="18" customWidth="1"/>
    <col min="10043" max="10043" width="19.42578125" style="18" customWidth="1"/>
    <col min="10044" max="10245" width="11.42578125" style="18"/>
    <col min="10246" max="10246" width="23.140625" style="18" customWidth="1"/>
    <col min="10247" max="10247" width="12.42578125" style="18" customWidth="1"/>
    <col min="10248" max="10248" width="43.85546875" style="18" customWidth="1"/>
    <col min="10249" max="10249" width="27.42578125" style="18" customWidth="1"/>
    <col min="10250" max="10250" width="3.28515625" style="18" customWidth="1"/>
    <col min="10251" max="10298" width="4.7109375" style="18" customWidth="1"/>
    <col min="10299" max="10299" width="19.42578125" style="18" customWidth="1"/>
    <col min="10300" max="10501" width="11.42578125" style="18"/>
    <col min="10502" max="10502" width="23.140625" style="18" customWidth="1"/>
    <col min="10503" max="10503" width="12.42578125" style="18" customWidth="1"/>
    <col min="10504" max="10504" width="43.85546875" style="18" customWidth="1"/>
    <col min="10505" max="10505" width="27.42578125" style="18" customWidth="1"/>
    <col min="10506" max="10506" width="3.28515625" style="18" customWidth="1"/>
    <col min="10507" max="10554" width="4.7109375" style="18" customWidth="1"/>
    <col min="10555" max="10555" width="19.42578125" style="18" customWidth="1"/>
    <col min="10556" max="10757" width="11.42578125" style="18"/>
    <col min="10758" max="10758" width="23.140625" style="18" customWidth="1"/>
    <col min="10759" max="10759" width="12.42578125" style="18" customWidth="1"/>
    <col min="10760" max="10760" width="43.85546875" style="18" customWidth="1"/>
    <col min="10761" max="10761" width="27.42578125" style="18" customWidth="1"/>
    <col min="10762" max="10762" width="3.28515625" style="18" customWidth="1"/>
    <col min="10763" max="10810" width="4.7109375" style="18" customWidth="1"/>
    <col min="10811" max="10811" width="19.42578125" style="18" customWidth="1"/>
    <col min="10812" max="11013" width="11.42578125" style="18"/>
    <col min="11014" max="11014" width="23.140625" style="18" customWidth="1"/>
    <col min="11015" max="11015" width="12.42578125" style="18" customWidth="1"/>
    <col min="11016" max="11016" width="43.85546875" style="18" customWidth="1"/>
    <col min="11017" max="11017" width="27.42578125" style="18" customWidth="1"/>
    <col min="11018" max="11018" width="3.28515625" style="18" customWidth="1"/>
    <col min="11019" max="11066" width="4.7109375" style="18" customWidth="1"/>
    <col min="11067" max="11067" width="19.42578125" style="18" customWidth="1"/>
    <col min="11068" max="11269" width="11.42578125" style="18"/>
    <col min="11270" max="11270" width="23.140625" style="18" customWidth="1"/>
    <col min="11271" max="11271" width="12.42578125" style="18" customWidth="1"/>
    <col min="11272" max="11272" width="43.85546875" style="18" customWidth="1"/>
    <col min="11273" max="11273" width="27.42578125" style="18" customWidth="1"/>
    <col min="11274" max="11274" width="3.28515625" style="18" customWidth="1"/>
    <col min="11275" max="11322" width="4.7109375" style="18" customWidth="1"/>
    <col min="11323" max="11323" width="19.42578125" style="18" customWidth="1"/>
    <col min="11324" max="11525" width="11.42578125" style="18"/>
    <col min="11526" max="11526" width="23.140625" style="18" customWidth="1"/>
    <col min="11527" max="11527" width="12.42578125" style="18" customWidth="1"/>
    <col min="11528" max="11528" width="43.85546875" style="18" customWidth="1"/>
    <col min="11529" max="11529" width="27.42578125" style="18" customWidth="1"/>
    <col min="11530" max="11530" width="3.28515625" style="18" customWidth="1"/>
    <col min="11531" max="11578" width="4.7109375" style="18" customWidth="1"/>
    <col min="11579" max="11579" width="19.42578125" style="18" customWidth="1"/>
    <col min="11580" max="11781" width="11.42578125" style="18"/>
    <col min="11782" max="11782" width="23.140625" style="18" customWidth="1"/>
    <col min="11783" max="11783" width="12.42578125" style="18" customWidth="1"/>
    <col min="11784" max="11784" width="43.85546875" style="18" customWidth="1"/>
    <col min="11785" max="11785" width="27.42578125" style="18" customWidth="1"/>
    <col min="11786" max="11786" width="3.28515625" style="18" customWidth="1"/>
    <col min="11787" max="11834" width="4.7109375" style="18" customWidth="1"/>
    <col min="11835" max="11835" width="19.42578125" style="18" customWidth="1"/>
    <col min="11836" max="12037" width="11.42578125" style="18"/>
    <col min="12038" max="12038" width="23.140625" style="18" customWidth="1"/>
    <col min="12039" max="12039" width="12.42578125" style="18" customWidth="1"/>
    <col min="12040" max="12040" width="43.85546875" style="18" customWidth="1"/>
    <col min="12041" max="12041" width="27.42578125" style="18" customWidth="1"/>
    <col min="12042" max="12042" width="3.28515625" style="18" customWidth="1"/>
    <col min="12043" max="12090" width="4.7109375" style="18" customWidth="1"/>
    <col min="12091" max="12091" width="19.42578125" style="18" customWidth="1"/>
    <col min="12092" max="12293" width="11.42578125" style="18"/>
    <col min="12294" max="12294" width="23.140625" style="18" customWidth="1"/>
    <col min="12295" max="12295" width="12.42578125" style="18" customWidth="1"/>
    <col min="12296" max="12296" width="43.85546875" style="18" customWidth="1"/>
    <col min="12297" max="12297" width="27.42578125" style="18" customWidth="1"/>
    <col min="12298" max="12298" width="3.28515625" style="18" customWidth="1"/>
    <col min="12299" max="12346" width="4.7109375" style="18" customWidth="1"/>
    <col min="12347" max="12347" width="19.42578125" style="18" customWidth="1"/>
    <col min="12348" max="12549" width="11.42578125" style="18"/>
    <col min="12550" max="12550" width="23.140625" style="18" customWidth="1"/>
    <col min="12551" max="12551" width="12.42578125" style="18" customWidth="1"/>
    <col min="12552" max="12552" width="43.85546875" style="18" customWidth="1"/>
    <col min="12553" max="12553" width="27.42578125" style="18" customWidth="1"/>
    <col min="12554" max="12554" width="3.28515625" style="18" customWidth="1"/>
    <col min="12555" max="12602" width="4.7109375" style="18" customWidth="1"/>
    <col min="12603" max="12603" width="19.42578125" style="18" customWidth="1"/>
    <col min="12604" max="12805" width="11.42578125" style="18"/>
    <col min="12806" max="12806" width="23.140625" style="18" customWidth="1"/>
    <col min="12807" max="12807" width="12.42578125" style="18" customWidth="1"/>
    <col min="12808" max="12808" width="43.85546875" style="18" customWidth="1"/>
    <col min="12809" max="12809" width="27.42578125" style="18" customWidth="1"/>
    <col min="12810" max="12810" width="3.28515625" style="18" customWidth="1"/>
    <col min="12811" max="12858" width="4.7109375" style="18" customWidth="1"/>
    <col min="12859" max="12859" width="19.42578125" style="18" customWidth="1"/>
    <col min="12860" max="13061" width="11.42578125" style="18"/>
    <col min="13062" max="13062" width="23.140625" style="18" customWidth="1"/>
    <col min="13063" max="13063" width="12.42578125" style="18" customWidth="1"/>
    <col min="13064" max="13064" width="43.85546875" style="18" customWidth="1"/>
    <col min="13065" max="13065" width="27.42578125" style="18" customWidth="1"/>
    <col min="13066" max="13066" width="3.28515625" style="18" customWidth="1"/>
    <col min="13067" max="13114" width="4.7109375" style="18" customWidth="1"/>
    <col min="13115" max="13115" width="19.42578125" style="18" customWidth="1"/>
    <col min="13116" max="13317" width="11.42578125" style="18"/>
    <col min="13318" max="13318" width="23.140625" style="18" customWidth="1"/>
    <col min="13319" max="13319" width="12.42578125" style="18" customWidth="1"/>
    <col min="13320" max="13320" width="43.85546875" style="18" customWidth="1"/>
    <col min="13321" max="13321" width="27.42578125" style="18" customWidth="1"/>
    <col min="13322" max="13322" width="3.28515625" style="18" customWidth="1"/>
    <col min="13323" max="13370" width="4.7109375" style="18" customWidth="1"/>
    <col min="13371" max="13371" width="19.42578125" style="18" customWidth="1"/>
    <col min="13372" max="13573" width="11.42578125" style="18"/>
    <col min="13574" max="13574" width="23.140625" style="18" customWidth="1"/>
    <col min="13575" max="13575" width="12.42578125" style="18" customWidth="1"/>
    <col min="13576" max="13576" width="43.85546875" style="18" customWidth="1"/>
    <col min="13577" max="13577" width="27.42578125" style="18" customWidth="1"/>
    <col min="13578" max="13578" width="3.28515625" style="18" customWidth="1"/>
    <col min="13579" max="13626" width="4.7109375" style="18" customWidth="1"/>
    <col min="13627" max="13627" width="19.42578125" style="18" customWidth="1"/>
    <col min="13628" max="13829" width="11.42578125" style="18"/>
    <col min="13830" max="13830" width="23.140625" style="18" customWidth="1"/>
    <col min="13831" max="13831" width="12.42578125" style="18" customWidth="1"/>
    <col min="13832" max="13832" width="43.85546875" style="18" customWidth="1"/>
    <col min="13833" max="13833" width="27.42578125" style="18" customWidth="1"/>
    <col min="13834" max="13834" width="3.28515625" style="18" customWidth="1"/>
    <col min="13835" max="13882" width="4.7109375" style="18" customWidth="1"/>
    <col min="13883" max="13883" width="19.42578125" style="18" customWidth="1"/>
    <col min="13884" max="14085" width="11.42578125" style="18"/>
    <col min="14086" max="14086" width="23.140625" style="18" customWidth="1"/>
    <col min="14087" max="14087" width="12.42578125" style="18" customWidth="1"/>
    <col min="14088" max="14088" width="43.85546875" style="18" customWidth="1"/>
    <col min="14089" max="14089" width="27.42578125" style="18" customWidth="1"/>
    <col min="14090" max="14090" width="3.28515625" style="18" customWidth="1"/>
    <col min="14091" max="14138" width="4.7109375" style="18" customWidth="1"/>
    <col min="14139" max="14139" width="19.42578125" style="18" customWidth="1"/>
    <col min="14140" max="14341" width="11.42578125" style="18"/>
    <col min="14342" max="14342" width="23.140625" style="18" customWidth="1"/>
    <col min="14343" max="14343" width="12.42578125" style="18" customWidth="1"/>
    <col min="14344" max="14344" width="43.85546875" style="18" customWidth="1"/>
    <col min="14345" max="14345" width="27.42578125" style="18" customWidth="1"/>
    <col min="14346" max="14346" width="3.28515625" style="18" customWidth="1"/>
    <col min="14347" max="14394" width="4.7109375" style="18" customWidth="1"/>
    <col min="14395" max="14395" width="19.42578125" style="18" customWidth="1"/>
    <col min="14396" max="14597" width="11.42578125" style="18"/>
    <col min="14598" max="14598" width="23.140625" style="18" customWidth="1"/>
    <col min="14599" max="14599" width="12.42578125" style="18" customWidth="1"/>
    <col min="14600" max="14600" width="43.85546875" style="18" customWidth="1"/>
    <col min="14601" max="14601" width="27.42578125" style="18" customWidth="1"/>
    <col min="14602" max="14602" width="3.28515625" style="18" customWidth="1"/>
    <col min="14603" max="14650" width="4.7109375" style="18" customWidth="1"/>
    <col min="14651" max="14651" width="19.42578125" style="18" customWidth="1"/>
    <col min="14652" max="14853" width="11.42578125" style="18"/>
    <col min="14854" max="14854" width="23.140625" style="18" customWidth="1"/>
    <col min="14855" max="14855" width="12.42578125" style="18" customWidth="1"/>
    <col min="14856" max="14856" width="43.85546875" style="18" customWidth="1"/>
    <col min="14857" max="14857" width="27.42578125" style="18" customWidth="1"/>
    <col min="14858" max="14858" width="3.28515625" style="18" customWidth="1"/>
    <col min="14859" max="14906" width="4.7109375" style="18" customWidth="1"/>
    <col min="14907" max="14907" width="19.42578125" style="18" customWidth="1"/>
    <col min="14908" max="15109" width="11.42578125" style="18"/>
    <col min="15110" max="15110" width="23.140625" style="18" customWidth="1"/>
    <col min="15111" max="15111" width="12.42578125" style="18" customWidth="1"/>
    <col min="15112" max="15112" width="43.85546875" style="18" customWidth="1"/>
    <col min="15113" max="15113" width="27.42578125" style="18" customWidth="1"/>
    <col min="15114" max="15114" width="3.28515625" style="18" customWidth="1"/>
    <col min="15115" max="15162" width="4.7109375" style="18" customWidth="1"/>
    <col min="15163" max="15163" width="19.42578125" style="18" customWidth="1"/>
    <col min="15164" max="15365" width="11.42578125" style="18"/>
    <col min="15366" max="15366" width="23.140625" style="18" customWidth="1"/>
    <col min="15367" max="15367" width="12.42578125" style="18" customWidth="1"/>
    <col min="15368" max="15368" width="43.85546875" style="18" customWidth="1"/>
    <col min="15369" max="15369" width="27.42578125" style="18" customWidth="1"/>
    <col min="15370" max="15370" width="3.28515625" style="18" customWidth="1"/>
    <col min="15371" max="15418" width="4.7109375" style="18" customWidth="1"/>
    <col min="15419" max="15419" width="19.42578125" style="18" customWidth="1"/>
    <col min="15420" max="15621" width="11.42578125" style="18"/>
    <col min="15622" max="15622" width="23.140625" style="18" customWidth="1"/>
    <col min="15623" max="15623" width="12.42578125" style="18" customWidth="1"/>
    <col min="15624" max="15624" width="43.85546875" style="18" customWidth="1"/>
    <col min="15625" max="15625" width="27.42578125" style="18" customWidth="1"/>
    <col min="15626" max="15626" width="3.28515625" style="18" customWidth="1"/>
    <col min="15627" max="15674" width="4.7109375" style="18" customWidth="1"/>
    <col min="15675" max="15675" width="19.42578125" style="18" customWidth="1"/>
    <col min="15676" max="15877" width="11.42578125" style="18"/>
    <col min="15878" max="15878" width="23.140625" style="18" customWidth="1"/>
    <col min="15879" max="15879" width="12.42578125" style="18" customWidth="1"/>
    <col min="15880" max="15880" width="43.85546875" style="18" customWidth="1"/>
    <col min="15881" max="15881" width="27.42578125" style="18" customWidth="1"/>
    <col min="15882" max="15882" width="3.28515625" style="18" customWidth="1"/>
    <col min="15883" max="15930" width="4.7109375" style="18" customWidth="1"/>
    <col min="15931" max="15931" width="19.42578125" style="18" customWidth="1"/>
    <col min="15932" max="16133" width="11.42578125" style="18"/>
    <col min="16134" max="16134" width="23.140625" style="18" customWidth="1"/>
    <col min="16135" max="16135" width="12.42578125" style="18" customWidth="1"/>
    <col min="16136" max="16136" width="43.85546875" style="18" customWidth="1"/>
    <col min="16137" max="16137" width="27.42578125" style="18" customWidth="1"/>
    <col min="16138" max="16138" width="3.28515625" style="18" customWidth="1"/>
    <col min="16139" max="16186" width="4.7109375" style="18" customWidth="1"/>
    <col min="16187" max="16187" width="19.42578125" style="18" customWidth="1"/>
    <col min="16188" max="16384" width="11.42578125" style="18"/>
  </cols>
  <sheetData>
    <row r="1" spans="1:106" ht="8.25" customHeight="1">
      <c r="Q1" s="21" t="s">
        <v>16</v>
      </c>
    </row>
    <row r="2" spans="1:106" ht="9" customHeight="1" thickBot="1">
      <c r="A2" s="1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106" s="154" customFormat="1" ht="49.5" customHeight="1">
      <c r="B3" s="155"/>
      <c r="C3" s="898" t="s">
        <v>1091</v>
      </c>
      <c r="D3" s="899"/>
      <c r="E3" s="899"/>
      <c r="F3" s="900"/>
      <c r="G3" s="907" t="s">
        <v>17</v>
      </c>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908"/>
      <c r="AM3" s="908"/>
      <c r="AN3" s="908"/>
      <c r="AO3" s="908"/>
      <c r="AP3" s="908"/>
      <c r="AQ3" s="908"/>
      <c r="AR3" s="908"/>
      <c r="AS3" s="908"/>
      <c r="AT3" s="908"/>
      <c r="AU3" s="908"/>
      <c r="AV3" s="908"/>
      <c r="AW3" s="908"/>
      <c r="AX3" s="908"/>
      <c r="AY3" s="909"/>
      <c r="AZ3" s="737"/>
      <c r="BA3" s="730"/>
      <c r="BB3" s="730"/>
      <c r="BC3" s="730"/>
      <c r="BD3" s="730"/>
      <c r="BE3" s="730"/>
      <c r="BF3" s="730"/>
      <c r="BG3" s="730"/>
      <c r="BH3" s="730"/>
      <c r="BI3" s="730"/>
      <c r="BJ3" s="731"/>
    </row>
    <row r="4" spans="1:106" s="154" customFormat="1" ht="15" customHeight="1">
      <c r="B4" s="155"/>
      <c r="C4" s="901"/>
      <c r="D4" s="902"/>
      <c r="E4" s="902"/>
      <c r="F4" s="903"/>
      <c r="G4" s="910"/>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2"/>
      <c r="AZ4" s="732"/>
      <c r="BA4" s="697"/>
      <c r="BB4" s="697"/>
      <c r="BC4" s="697"/>
      <c r="BD4" s="697"/>
      <c r="BE4" s="697"/>
      <c r="BF4" s="697"/>
      <c r="BG4" s="697"/>
      <c r="BH4" s="697"/>
      <c r="BI4" s="697"/>
      <c r="BJ4" s="733"/>
    </row>
    <row r="5" spans="1:106" s="154" customFormat="1" ht="35.25" customHeight="1">
      <c r="B5" s="155"/>
      <c r="C5" s="901"/>
      <c r="D5" s="902"/>
      <c r="E5" s="902"/>
      <c r="F5" s="903"/>
      <c r="G5" s="910"/>
      <c r="H5" s="911"/>
      <c r="I5" s="911"/>
      <c r="J5" s="911"/>
      <c r="K5" s="911"/>
      <c r="L5" s="911"/>
      <c r="M5" s="911"/>
      <c r="N5" s="911"/>
      <c r="O5" s="911"/>
      <c r="P5" s="911"/>
      <c r="Q5" s="911"/>
      <c r="R5" s="911"/>
      <c r="S5" s="911"/>
      <c r="T5" s="911"/>
      <c r="U5" s="911"/>
      <c r="V5" s="911"/>
      <c r="W5" s="911"/>
      <c r="X5" s="911"/>
      <c r="Y5" s="911"/>
      <c r="Z5" s="911"/>
      <c r="AA5" s="911"/>
      <c r="AB5" s="911"/>
      <c r="AC5" s="911"/>
      <c r="AD5" s="911"/>
      <c r="AE5" s="911"/>
      <c r="AF5" s="911"/>
      <c r="AG5" s="911"/>
      <c r="AH5" s="911"/>
      <c r="AI5" s="911"/>
      <c r="AJ5" s="911"/>
      <c r="AK5" s="911"/>
      <c r="AL5" s="911"/>
      <c r="AM5" s="911"/>
      <c r="AN5" s="911"/>
      <c r="AO5" s="911"/>
      <c r="AP5" s="911"/>
      <c r="AQ5" s="911"/>
      <c r="AR5" s="911"/>
      <c r="AS5" s="911"/>
      <c r="AT5" s="911"/>
      <c r="AU5" s="911"/>
      <c r="AV5" s="911"/>
      <c r="AW5" s="911"/>
      <c r="AX5" s="911"/>
      <c r="AY5" s="912"/>
      <c r="AZ5" s="732"/>
      <c r="BA5" s="697"/>
      <c r="BB5" s="697"/>
      <c r="BC5" s="697"/>
      <c r="BD5" s="697"/>
      <c r="BE5" s="697"/>
      <c r="BF5" s="697"/>
      <c r="BG5" s="697"/>
      <c r="BH5" s="697"/>
      <c r="BI5" s="697"/>
      <c r="BJ5" s="733"/>
    </row>
    <row r="6" spans="1:106" s="155" customFormat="1" ht="60.75" customHeight="1" thickBot="1">
      <c r="C6" s="904"/>
      <c r="D6" s="905"/>
      <c r="E6" s="905"/>
      <c r="F6" s="906"/>
      <c r="G6" s="913"/>
      <c r="H6" s="914"/>
      <c r="I6" s="914"/>
      <c r="J6" s="914"/>
      <c r="K6" s="914"/>
      <c r="L6" s="914"/>
      <c r="M6" s="914"/>
      <c r="N6" s="914"/>
      <c r="O6" s="914"/>
      <c r="P6" s="914"/>
      <c r="Q6" s="914"/>
      <c r="R6" s="914"/>
      <c r="S6" s="914"/>
      <c r="T6" s="914"/>
      <c r="U6" s="914"/>
      <c r="V6" s="914"/>
      <c r="W6" s="914"/>
      <c r="X6" s="914"/>
      <c r="Y6" s="914"/>
      <c r="Z6" s="914"/>
      <c r="AA6" s="914"/>
      <c r="AB6" s="914"/>
      <c r="AC6" s="914"/>
      <c r="AD6" s="914"/>
      <c r="AE6" s="914"/>
      <c r="AF6" s="914"/>
      <c r="AG6" s="914"/>
      <c r="AH6" s="914"/>
      <c r="AI6" s="914"/>
      <c r="AJ6" s="914"/>
      <c r="AK6" s="914"/>
      <c r="AL6" s="914"/>
      <c r="AM6" s="914"/>
      <c r="AN6" s="914"/>
      <c r="AO6" s="914"/>
      <c r="AP6" s="914"/>
      <c r="AQ6" s="914"/>
      <c r="AR6" s="914"/>
      <c r="AS6" s="914"/>
      <c r="AT6" s="914"/>
      <c r="AU6" s="914"/>
      <c r="AV6" s="914"/>
      <c r="AW6" s="914"/>
      <c r="AX6" s="914"/>
      <c r="AY6" s="915"/>
      <c r="AZ6" s="734"/>
      <c r="BA6" s="735"/>
      <c r="BB6" s="735"/>
      <c r="BC6" s="735"/>
      <c r="BD6" s="735"/>
      <c r="BE6" s="735"/>
      <c r="BF6" s="735"/>
      <c r="BG6" s="735"/>
      <c r="BH6" s="735"/>
      <c r="BI6" s="735"/>
      <c r="BJ6" s="736"/>
    </row>
    <row r="7" spans="1:106" ht="27" customHeight="1">
      <c r="A7" s="13"/>
      <c r="C7" s="15"/>
      <c r="D7" s="22"/>
      <c r="E7" s="22"/>
      <c r="F7" s="22"/>
      <c r="G7" s="17"/>
      <c r="H7" s="17"/>
      <c r="I7" s="23"/>
      <c r="J7" s="23"/>
      <c r="K7" s="23"/>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row>
    <row r="8" spans="1:106" ht="55.5" customHeight="1">
      <c r="A8" s="13"/>
      <c r="C8" s="15"/>
      <c r="D8" s="771" t="s">
        <v>6</v>
      </c>
      <c r="E8" s="772"/>
      <c r="F8" s="773"/>
      <c r="G8" s="771">
        <v>2024</v>
      </c>
      <c r="H8" s="773"/>
      <c r="I8" s="774"/>
      <c r="J8" s="774"/>
      <c r="K8" s="774"/>
      <c r="L8" s="16"/>
      <c r="M8" s="17"/>
      <c r="N8" s="17"/>
      <c r="O8" s="17"/>
      <c r="P8" s="17"/>
      <c r="Q8" s="17"/>
      <c r="R8" s="17"/>
      <c r="S8" s="17"/>
      <c r="T8" s="17"/>
      <c r="U8" s="17"/>
      <c r="V8" s="17"/>
      <c r="W8" s="17"/>
      <c r="X8" s="17"/>
      <c r="Y8" s="17"/>
      <c r="Z8" s="17"/>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row>
    <row r="9" spans="1:106" ht="18" customHeight="1">
      <c r="A9" s="13"/>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row>
    <row r="10" spans="1:106" ht="13.5" hidden="1" customHeight="1">
      <c r="A10" s="13"/>
      <c r="C10" s="14"/>
      <c r="D10" s="167"/>
      <c r="E10" s="167"/>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7"/>
      <c r="AZ10" s="167"/>
      <c r="BA10" s="167"/>
      <c r="BB10" s="167"/>
      <c r="BC10" s="167"/>
      <c r="BD10" s="167"/>
      <c r="BE10" s="167"/>
      <c r="BF10" s="167"/>
      <c r="BG10" s="167"/>
      <c r="BH10" s="167"/>
      <c r="BI10" s="167"/>
      <c r="BJ10" s="167"/>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row>
    <row r="11" spans="1:106" ht="35.25" hidden="1" customHeight="1">
      <c r="C11" s="14"/>
      <c r="D11" s="779"/>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781"/>
      <c r="AD11" s="169"/>
      <c r="AE11" s="779"/>
      <c r="AF11" s="780"/>
      <c r="AG11" s="780"/>
      <c r="AH11" s="780"/>
      <c r="AI11" s="780"/>
      <c r="AJ11" s="780"/>
      <c r="AK11" s="780"/>
      <c r="AL11" s="780"/>
      <c r="AM11" s="780"/>
      <c r="AN11" s="780"/>
      <c r="AO11" s="780"/>
      <c r="AP11" s="780"/>
      <c r="AQ11" s="780"/>
      <c r="AR11" s="780"/>
      <c r="AS11" s="780"/>
      <c r="AT11" s="780"/>
      <c r="AU11" s="780"/>
      <c r="AV11" s="780"/>
      <c r="AW11" s="780"/>
      <c r="AX11" s="780"/>
      <c r="AY11" s="780"/>
      <c r="AZ11" s="780"/>
      <c r="BA11" s="780"/>
      <c r="BB11" s="780"/>
      <c r="BC11" s="780"/>
      <c r="BD11" s="780"/>
      <c r="BE11" s="780"/>
      <c r="BF11" s="780"/>
      <c r="BG11" s="780"/>
      <c r="BH11" s="780"/>
      <c r="BI11" s="780"/>
      <c r="BJ11" s="780"/>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row>
    <row r="12" spans="1:106" ht="6.75" hidden="1" customHeight="1">
      <c r="C12" s="14"/>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row>
    <row r="13" spans="1:106" ht="36" hidden="1" customHeight="1">
      <c r="C13" s="14"/>
      <c r="D13" s="791"/>
      <c r="E13" s="792"/>
      <c r="F13" s="793"/>
      <c r="G13" s="791"/>
      <c r="H13" s="792"/>
      <c r="I13" s="792"/>
      <c r="J13" s="792"/>
      <c r="K13" s="793"/>
      <c r="L13" s="791"/>
      <c r="M13" s="792"/>
      <c r="N13" s="792"/>
      <c r="O13" s="792"/>
      <c r="P13" s="792"/>
      <c r="Q13" s="792"/>
      <c r="R13" s="792"/>
      <c r="S13" s="792"/>
      <c r="T13" s="792"/>
      <c r="U13" s="792"/>
      <c r="V13" s="792"/>
      <c r="W13" s="792"/>
      <c r="X13" s="792"/>
      <c r="Y13" s="792"/>
      <c r="Z13" s="792"/>
      <c r="AA13" s="792"/>
      <c r="AB13" s="792"/>
      <c r="AC13" s="793"/>
      <c r="AD13" s="169"/>
      <c r="AE13" s="791"/>
      <c r="AF13" s="792"/>
      <c r="AG13" s="792"/>
      <c r="AH13" s="793"/>
      <c r="AI13" s="791"/>
      <c r="AJ13" s="792"/>
      <c r="AK13" s="792"/>
      <c r="AL13" s="792"/>
      <c r="AM13" s="792"/>
      <c r="AN13" s="792"/>
      <c r="AO13" s="792"/>
      <c r="AP13" s="792"/>
      <c r="AQ13" s="792"/>
      <c r="AR13" s="792"/>
      <c r="AS13" s="792"/>
      <c r="AT13" s="792"/>
      <c r="AU13" s="792"/>
      <c r="AV13" s="792"/>
      <c r="AW13" s="792"/>
      <c r="AX13" s="792"/>
      <c r="AY13" s="792"/>
      <c r="AZ13" s="792"/>
      <c r="BA13" s="792"/>
      <c r="BB13" s="792"/>
      <c r="BC13" s="792"/>
      <c r="BD13" s="792"/>
      <c r="BE13" s="792"/>
      <c r="BF13" s="792"/>
      <c r="BG13" s="792"/>
      <c r="BH13" s="792"/>
      <c r="BI13" s="792"/>
      <c r="BJ13" s="793"/>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row>
    <row r="14" spans="1:106" ht="75.75" hidden="1" customHeight="1">
      <c r="C14" s="14"/>
      <c r="D14" s="775"/>
      <c r="E14" s="776"/>
      <c r="F14" s="777"/>
      <c r="G14" s="775"/>
      <c r="H14" s="776"/>
      <c r="I14" s="776"/>
      <c r="J14" s="776"/>
      <c r="K14" s="777"/>
      <c r="L14" s="775"/>
      <c r="M14" s="776"/>
      <c r="N14" s="776"/>
      <c r="O14" s="776"/>
      <c r="P14" s="776"/>
      <c r="Q14" s="776"/>
      <c r="R14" s="776"/>
      <c r="S14" s="776"/>
      <c r="T14" s="776"/>
      <c r="U14" s="776"/>
      <c r="V14" s="776"/>
      <c r="W14" s="776"/>
      <c r="X14" s="776"/>
      <c r="Y14" s="776"/>
      <c r="Z14" s="776"/>
      <c r="AA14" s="776"/>
      <c r="AB14" s="776"/>
      <c r="AC14" s="777"/>
      <c r="AD14" s="171"/>
      <c r="AE14" s="804"/>
      <c r="AF14" s="805"/>
      <c r="AG14" s="805"/>
      <c r="AH14" s="806"/>
      <c r="AI14" s="813"/>
      <c r="AJ14" s="814"/>
      <c r="AK14" s="814"/>
      <c r="AL14" s="814"/>
      <c r="AM14" s="814"/>
      <c r="AN14" s="814"/>
      <c r="AO14" s="814"/>
      <c r="AP14" s="814"/>
      <c r="AQ14" s="814"/>
      <c r="AR14" s="814"/>
      <c r="AS14" s="814"/>
      <c r="AT14" s="814"/>
      <c r="AU14" s="814"/>
      <c r="AV14" s="814"/>
      <c r="AW14" s="814"/>
      <c r="AX14" s="814"/>
      <c r="AY14" s="814"/>
      <c r="AZ14" s="814"/>
      <c r="BA14" s="814"/>
      <c r="BB14" s="814"/>
      <c r="BC14" s="814"/>
      <c r="BD14" s="814"/>
      <c r="BE14" s="814"/>
      <c r="BF14" s="814"/>
      <c r="BG14" s="814"/>
      <c r="BH14" s="814"/>
      <c r="BI14" s="814"/>
      <c r="BJ14" s="815"/>
      <c r="BM14" s="19"/>
      <c r="BN14" s="30"/>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row>
    <row r="15" spans="1:106" ht="6.75" hidden="1" customHeight="1">
      <c r="C15" s="14"/>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807"/>
      <c r="AF15" s="808"/>
      <c r="AG15" s="808"/>
      <c r="AH15" s="809"/>
      <c r="AI15" s="816"/>
      <c r="AJ15" s="817"/>
      <c r="AK15" s="817"/>
      <c r="AL15" s="817"/>
      <c r="AM15" s="817"/>
      <c r="AN15" s="817"/>
      <c r="AO15" s="817"/>
      <c r="AP15" s="817"/>
      <c r="AQ15" s="817"/>
      <c r="AR15" s="817"/>
      <c r="AS15" s="817"/>
      <c r="AT15" s="817"/>
      <c r="AU15" s="817"/>
      <c r="AV15" s="817"/>
      <c r="AW15" s="817"/>
      <c r="AX15" s="817"/>
      <c r="AY15" s="817"/>
      <c r="AZ15" s="817"/>
      <c r="BA15" s="817"/>
      <c r="BB15" s="817"/>
      <c r="BC15" s="817"/>
      <c r="BD15" s="817"/>
      <c r="BE15" s="817"/>
      <c r="BF15" s="817"/>
      <c r="BG15" s="817"/>
      <c r="BH15" s="817"/>
      <c r="BI15" s="817"/>
      <c r="BJ15" s="818"/>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row>
    <row r="16" spans="1:106" ht="32.25" hidden="1" customHeight="1">
      <c r="C16" s="14"/>
      <c r="D16" s="77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169"/>
      <c r="AE16" s="810"/>
      <c r="AF16" s="811"/>
      <c r="AG16" s="811"/>
      <c r="AH16" s="812"/>
      <c r="AI16" s="819"/>
      <c r="AJ16" s="820"/>
      <c r="AK16" s="820"/>
      <c r="AL16" s="820"/>
      <c r="AM16" s="820"/>
      <c r="AN16" s="820"/>
      <c r="AO16" s="820"/>
      <c r="AP16" s="820"/>
      <c r="AQ16" s="820"/>
      <c r="AR16" s="820"/>
      <c r="AS16" s="820"/>
      <c r="AT16" s="820"/>
      <c r="AU16" s="820"/>
      <c r="AV16" s="820"/>
      <c r="AW16" s="820"/>
      <c r="AX16" s="820"/>
      <c r="AY16" s="820"/>
      <c r="AZ16" s="820"/>
      <c r="BA16" s="820"/>
      <c r="BB16" s="820"/>
      <c r="BC16" s="820"/>
      <c r="BD16" s="820"/>
      <c r="BE16" s="820"/>
      <c r="BF16" s="820"/>
      <c r="BG16" s="820"/>
      <c r="BH16" s="820"/>
      <c r="BI16" s="820"/>
      <c r="BJ16" s="821"/>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row>
    <row r="17" spans="2:106" ht="6" hidden="1" customHeight="1">
      <c r="C17" s="14"/>
      <c r="D17" s="170"/>
      <c r="E17" s="170"/>
      <c r="F17" s="170"/>
      <c r="G17" s="170"/>
      <c r="H17" s="170"/>
      <c r="I17" s="170"/>
      <c r="J17" s="170"/>
      <c r="K17" s="170"/>
      <c r="L17" s="170"/>
      <c r="M17" s="170"/>
      <c r="N17" s="169"/>
      <c r="O17" s="169"/>
      <c r="P17" s="169"/>
      <c r="Q17" s="169"/>
      <c r="R17" s="169"/>
      <c r="S17" s="169"/>
      <c r="T17" s="169"/>
      <c r="U17" s="169"/>
      <c r="V17" s="169"/>
      <c r="W17" s="169"/>
      <c r="X17" s="169"/>
      <c r="Y17" s="169"/>
      <c r="Z17" s="169"/>
      <c r="AA17" s="169"/>
      <c r="AB17" s="169"/>
      <c r="AC17" s="169"/>
      <c r="AD17" s="169"/>
      <c r="AE17" s="804"/>
      <c r="AF17" s="805"/>
      <c r="AG17" s="805"/>
      <c r="AH17" s="806"/>
      <c r="AI17" s="782"/>
      <c r="AJ17" s="783"/>
      <c r="AK17" s="783"/>
      <c r="AL17" s="783"/>
      <c r="AM17" s="783"/>
      <c r="AN17" s="783"/>
      <c r="AO17" s="783"/>
      <c r="AP17" s="783"/>
      <c r="AQ17" s="783"/>
      <c r="AR17" s="783"/>
      <c r="AS17" s="783"/>
      <c r="AT17" s="783"/>
      <c r="AU17" s="783"/>
      <c r="AV17" s="783"/>
      <c r="AW17" s="783"/>
      <c r="AX17" s="783"/>
      <c r="AY17" s="783"/>
      <c r="AZ17" s="783"/>
      <c r="BA17" s="783"/>
      <c r="BB17" s="783"/>
      <c r="BC17" s="783"/>
      <c r="BD17" s="783"/>
      <c r="BE17" s="783"/>
      <c r="BF17" s="783"/>
      <c r="BG17" s="783"/>
      <c r="BH17" s="783"/>
      <c r="BI17" s="783"/>
      <c r="BJ17" s="784"/>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row>
    <row r="18" spans="2:106" ht="35.25" hidden="1" customHeight="1">
      <c r="C18" s="14"/>
      <c r="D18" s="794"/>
      <c r="E18" s="795"/>
      <c r="F18" s="172"/>
      <c r="G18" s="172"/>
      <c r="H18" s="794"/>
      <c r="I18" s="796"/>
      <c r="J18" s="796"/>
      <c r="K18" s="795"/>
      <c r="L18" s="172"/>
      <c r="M18" s="173"/>
      <c r="N18" s="797"/>
      <c r="O18" s="797"/>
      <c r="P18" s="797"/>
      <c r="Q18" s="797"/>
      <c r="R18" s="797"/>
      <c r="S18" s="797"/>
      <c r="T18" s="797"/>
      <c r="U18" s="797"/>
      <c r="V18" s="797"/>
      <c r="W18" s="797"/>
      <c r="X18" s="797"/>
      <c r="Y18" s="797"/>
      <c r="Z18" s="797"/>
      <c r="AA18" s="797"/>
      <c r="AB18" s="797"/>
      <c r="AC18" s="797"/>
      <c r="AD18" s="169"/>
      <c r="AE18" s="807"/>
      <c r="AF18" s="808"/>
      <c r="AG18" s="808"/>
      <c r="AH18" s="809"/>
      <c r="AI18" s="785"/>
      <c r="AJ18" s="786"/>
      <c r="AK18" s="786"/>
      <c r="AL18" s="786"/>
      <c r="AM18" s="786"/>
      <c r="AN18" s="786"/>
      <c r="AO18" s="786"/>
      <c r="AP18" s="786"/>
      <c r="AQ18" s="786"/>
      <c r="AR18" s="786"/>
      <c r="AS18" s="786"/>
      <c r="AT18" s="786"/>
      <c r="AU18" s="786"/>
      <c r="AV18" s="786"/>
      <c r="AW18" s="786"/>
      <c r="AX18" s="786"/>
      <c r="AY18" s="786"/>
      <c r="AZ18" s="786"/>
      <c r="BA18" s="786"/>
      <c r="BB18" s="786"/>
      <c r="BC18" s="786"/>
      <c r="BD18" s="786"/>
      <c r="BE18" s="786"/>
      <c r="BF18" s="786"/>
      <c r="BG18" s="786"/>
      <c r="BH18" s="786"/>
      <c r="BI18" s="786"/>
      <c r="BJ18" s="787"/>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row>
    <row r="19" spans="2:106" ht="78.75" hidden="1" customHeight="1">
      <c r="C19" s="14"/>
      <c r="D19" s="798"/>
      <c r="E19" s="801"/>
      <c r="F19" s="801"/>
      <c r="G19" s="801"/>
      <c r="H19" s="843"/>
      <c r="I19" s="844"/>
      <c r="J19" s="844"/>
      <c r="K19" s="845"/>
      <c r="L19" s="851"/>
      <c r="M19" s="32"/>
      <c r="N19" s="169"/>
      <c r="O19" s="169"/>
      <c r="P19" s="169"/>
      <c r="Q19" s="169"/>
      <c r="R19" s="169"/>
      <c r="S19" s="169"/>
      <c r="T19" s="169"/>
      <c r="U19" s="169"/>
      <c r="V19" s="169"/>
      <c r="W19" s="169"/>
      <c r="X19" s="169"/>
      <c r="Y19" s="169"/>
      <c r="Z19" s="169"/>
      <c r="AA19" s="169"/>
      <c r="AB19" s="169"/>
      <c r="AC19" s="169"/>
      <c r="AD19" s="169"/>
      <c r="AE19" s="810"/>
      <c r="AF19" s="811"/>
      <c r="AG19" s="811"/>
      <c r="AH19" s="812"/>
      <c r="AI19" s="788"/>
      <c r="AJ19" s="789"/>
      <c r="AK19" s="789"/>
      <c r="AL19" s="789"/>
      <c r="AM19" s="789"/>
      <c r="AN19" s="789"/>
      <c r="AO19" s="789"/>
      <c r="AP19" s="789"/>
      <c r="AQ19" s="789"/>
      <c r="AR19" s="789"/>
      <c r="AS19" s="789"/>
      <c r="AT19" s="789"/>
      <c r="AU19" s="789"/>
      <c r="AV19" s="789"/>
      <c r="AW19" s="789"/>
      <c r="AX19" s="789"/>
      <c r="AY19" s="789"/>
      <c r="AZ19" s="789"/>
      <c r="BA19" s="789"/>
      <c r="BB19" s="789"/>
      <c r="BC19" s="789"/>
      <c r="BD19" s="789"/>
      <c r="BE19" s="789"/>
      <c r="BF19" s="789"/>
      <c r="BG19" s="789"/>
      <c r="BH19" s="789"/>
      <c r="BI19" s="789"/>
      <c r="BJ19" s="790"/>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row>
    <row r="20" spans="2:106" ht="107.25" hidden="1" customHeight="1">
      <c r="C20" s="14"/>
      <c r="D20" s="799"/>
      <c r="E20" s="802"/>
      <c r="F20" s="802"/>
      <c r="G20" s="802"/>
      <c r="H20" s="846"/>
      <c r="I20" s="829"/>
      <c r="J20" s="829"/>
      <c r="K20" s="847"/>
      <c r="L20" s="852"/>
      <c r="M20" s="32"/>
      <c r="N20" s="829"/>
      <c r="O20" s="829"/>
      <c r="P20" s="829"/>
      <c r="Q20" s="829"/>
      <c r="R20" s="829"/>
      <c r="S20" s="829"/>
      <c r="T20" s="829"/>
      <c r="U20" s="829"/>
      <c r="V20" s="829"/>
      <c r="W20" s="829"/>
      <c r="X20" s="829"/>
      <c r="Y20" s="829"/>
      <c r="Z20" s="829"/>
      <c r="AA20" s="829"/>
      <c r="AB20" s="33"/>
      <c r="AC20" s="33"/>
      <c r="AD20" s="33"/>
      <c r="AE20" s="854"/>
      <c r="AF20" s="855"/>
      <c r="AG20" s="855"/>
      <c r="AH20" s="856"/>
      <c r="AI20" s="857"/>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9"/>
      <c r="BM20" s="19"/>
      <c r="BN20" s="19"/>
      <c r="BO20" s="19"/>
      <c r="BP20" s="19"/>
      <c r="BQ20" s="34">
        <f>CJ23</f>
        <v>0</v>
      </c>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row>
    <row r="21" spans="2:106" ht="78" hidden="1" customHeight="1">
      <c r="C21" s="14"/>
      <c r="D21" s="799"/>
      <c r="E21" s="802"/>
      <c r="F21" s="802"/>
      <c r="G21" s="802"/>
      <c r="H21" s="846"/>
      <c r="I21" s="829"/>
      <c r="J21" s="829"/>
      <c r="K21" s="847"/>
      <c r="L21" s="852"/>
      <c r="M21" s="32"/>
      <c r="N21" s="829"/>
      <c r="O21" s="829"/>
      <c r="P21" s="829"/>
      <c r="Q21" s="829"/>
      <c r="R21" s="829"/>
      <c r="S21" s="829"/>
      <c r="T21" s="829"/>
      <c r="U21" s="829"/>
      <c r="V21" s="829"/>
      <c r="W21" s="829"/>
      <c r="X21" s="829"/>
      <c r="Y21" s="829"/>
      <c r="Z21" s="829"/>
      <c r="AA21" s="829"/>
      <c r="AB21" s="33"/>
      <c r="AC21" s="33"/>
      <c r="AD21" s="33"/>
      <c r="AE21" s="854"/>
      <c r="AF21" s="855"/>
      <c r="AG21" s="855"/>
      <c r="AH21" s="856"/>
      <c r="AI21" s="857"/>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9"/>
      <c r="BM21" s="19"/>
      <c r="BN21" s="19"/>
      <c r="BO21" s="19"/>
      <c r="BP21" s="19"/>
      <c r="BQ21" s="19"/>
      <c r="BR21" s="19"/>
      <c r="BS21" s="19"/>
      <c r="BT21" s="19"/>
      <c r="BU21" s="19"/>
      <c r="BV21" s="19"/>
      <c r="BW21" s="19"/>
      <c r="BX21" s="19"/>
      <c r="BY21" s="19"/>
      <c r="BZ21" s="19"/>
      <c r="CA21" s="828"/>
      <c r="CB21" s="828"/>
      <c r="CC21" s="828"/>
      <c r="CD21" s="828"/>
      <c r="CE21" s="828"/>
      <c r="CF21" s="828"/>
      <c r="CG21" s="828"/>
      <c r="CH21" s="828"/>
      <c r="CI21" s="828"/>
      <c r="CJ21" s="828"/>
      <c r="CK21" s="828"/>
      <c r="CL21" s="828"/>
      <c r="CM21" s="828"/>
      <c r="CN21" s="19"/>
      <c r="CO21" s="19"/>
      <c r="CP21" s="19"/>
      <c r="CQ21" s="19"/>
      <c r="CR21" s="19"/>
      <c r="CS21" s="19"/>
      <c r="CT21" s="19"/>
      <c r="CU21" s="19"/>
      <c r="CV21" s="19"/>
      <c r="CW21" s="19"/>
      <c r="CX21" s="19"/>
      <c r="CY21" s="19"/>
      <c r="CZ21" s="19"/>
      <c r="DA21" s="19"/>
      <c r="DB21" s="19"/>
    </row>
    <row r="22" spans="2:106" ht="95.25" hidden="1" customHeight="1">
      <c r="C22" s="14"/>
      <c r="D22" s="799"/>
      <c r="E22" s="802"/>
      <c r="F22" s="802"/>
      <c r="G22" s="802"/>
      <c r="H22" s="846"/>
      <c r="I22" s="829"/>
      <c r="J22" s="829"/>
      <c r="K22" s="847"/>
      <c r="L22" s="852"/>
      <c r="M22" s="32"/>
      <c r="N22" s="829"/>
      <c r="O22" s="829"/>
      <c r="P22" s="829"/>
      <c r="Q22" s="829"/>
      <c r="R22" s="829"/>
      <c r="S22" s="829"/>
      <c r="T22" s="829"/>
      <c r="U22" s="829"/>
      <c r="V22" s="829"/>
      <c r="W22" s="829"/>
      <c r="X22" s="829"/>
      <c r="Y22" s="829"/>
      <c r="Z22" s="829"/>
      <c r="AA22" s="829"/>
      <c r="AB22" s="33"/>
      <c r="AC22" s="33"/>
      <c r="AD22" s="33"/>
      <c r="AE22" s="830"/>
      <c r="AF22" s="831"/>
      <c r="AG22" s="831"/>
      <c r="AH22" s="832"/>
      <c r="AI22" s="836"/>
      <c r="AJ22" s="837"/>
      <c r="AK22" s="837"/>
      <c r="AL22" s="837"/>
      <c r="AM22" s="837"/>
      <c r="AN22" s="837"/>
      <c r="AO22" s="837"/>
      <c r="AP22" s="837"/>
      <c r="AQ22" s="837"/>
      <c r="AR22" s="837"/>
      <c r="AS22" s="837"/>
      <c r="AT22" s="837"/>
      <c r="AU22" s="837"/>
      <c r="AV22" s="837"/>
      <c r="AW22" s="837"/>
      <c r="AX22" s="837"/>
      <c r="AY22" s="837"/>
      <c r="AZ22" s="837"/>
      <c r="BA22" s="837"/>
      <c r="BB22" s="837"/>
      <c r="BC22" s="837"/>
      <c r="BD22" s="837"/>
      <c r="BE22" s="837"/>
      <c r="BF22" s="837"/>
      <c r="BG22" s="837"/>
      <c r="BH22" s="837"/>
      <c r="BI22" s="837"/>
      <c r="BJ22" s="838"/>
      <c r="BM22" s="19"/>
      <c r="BN22" s="19"/>
      <c r="BO22" s="19"/>
      <c r="BP22" s="19"/>
      <c r="BQ22" s="19"/>
      <c r="BR22" s="19"/>
      <c r="BS22" s="19"/>
      <c r="BT22" s="19"/>
      <c r="BU22" s="19"/>
      <c r="BV22" s="19"/>
      <c r="BW22" s="19"/>
      <c r="BX22" s="19"/>
      <c r="BY22" s="19"/>
      <c r="BZ22" s="19"/>
      <c r="CA22" s="35"/>
      <c r="CB22" s="822"/>
      <c r="CC22" s="822"/>
      <c r="CD22" s="822"/>
      <c r="CE22" s="822"/>
      <c r="CF22" s="822"/>
      <c r="CG22" s="35"/>
      <c r="CH22" s="35"/>
      <c r="CI22" s="823"/>
      <c r="CJ22" s="823"/>
      <c r="CK22" s="823"/>
      <c r="CL22" s="823"/>
      <c r="CM22" s="823"/>
      <c r="CN22" s="19"/>
      <c r="CO22" s="19"/>
      <c r="CP22" s="19"/>
      <c r="CQ22" s="19"/>
      <c r="CR22" s="19"/>
      <c r="CS22" s="19"/>
      <c r="CT22" s="19"/>
      <c r="CU22" s="19"/>
      <c r="CV22" s="19"/>
      <c r="CW22" s="19"/>
      <c r="CX22" s="19"/>
      <c r="CY22" s="19"/>
      <c r="CZ22" s="19"/>
      <c r="DA22" s="19"/>
      <c r="DB22" s="19"/>
    </row>
    <row r="23" spans="2:106" ht="16.5" hidden="1" customHeight="1">
      <c r="C23" s="14"/>
      <c r="D23" s="800"/>
      <c r="E23" s="803"/>
      <c r="F23" s="803"/>
      <c r="G23" s="803"/>
      <c r="H23" s="848"/>
      <c r="I23" s="849"/>
      <c r="J23" s="849"/>
      <c r="K23" s="850"/>
      <c r="L23" s="853"/>
      <c r="M23" s="32"/>
      <c r="N23" s="829"/>
      <c r="O23" s="829"/>
      <c r="P23" s="829"/>
      <c r="Q23" s="829"/>
      <c r="R23" s="829"/>
      <c r="S23" s="829"/>
      <c r="T23" s="829"/>
      <c r="U23" s="829"/>
      <c r="V23" s="829"/>
      <c r="W23" s="829"/>
      <c r="X23" s="829"/>
      <c r="Y23" s="829"/>
      <c r="Z23" s="829"/>
      <c r="AA23" s="829"/>
      <c r="AB23" s="33"/>
      <c r="AC23" s="33"/>
      <c r="AD23" s="33"/>
      <c r="AE23" s="833"/>
      <c r="AF23" s="834"/>
      <c r="AG23" s="834"/>
      <c r="AH23" s="835"/>
      <c r="AI23" s="839"/>
      <c r="AJ23" s="840"/>
      <c r="AK23" s="840"/>
      <c r="AL23" s="840"/>
      <c r="AM23" s="840"/>
      <c r="AN23" s="840"/>
      <c r="AO23" s="840"/>
      <c r="AP23" s="840"/>
      <c r="AQ23" s="840"/>
      <c r="AR23" s="840"/>
      <c r="AS23" s="840"/>
      <c r="AT23" s="840"/>
      <c r="AU23" s="840"/>
      <c r="AV23" s="840"/>
      <c r="AW23" s="840"/>
      <c r="AX23" s="840"/>
      <c r="AY23" s="840"/>
      <c r="AZ23" s="840"/>
      <c r="BA23" s="840"/>
      <c r="BB23" s="840"/>
      <c r="BC23" s="840"/>
      <c r="BD23" s="840"/>
      <c r="BE23" s="840"/>
      <c r="BF23" s="840"/>
      <c r="BG23" s="840"/>
      <c r="BH23" s="840"/>
      <c r="BI23" s="840"/>
      <c r="BJ23" s="841"/>
      <c r="BM23" s="19"/>
      <c r="BN23" s="19"/>
      <c r="BO23" s="19"/>
      <c r="BP23" s="19"/>
      <c r="BQ23" s="19"/>
      <c r="BR23" s="19"/>
      <c r="BS23" s="19"/>
      <c r="BT23" s="19"/>
      <c r="BU23" s="19"/>
      <c r="BV23" s="19"/>
      <c r="BW23" s="19"/>
      <c r="BX23" s="19"/>
      <c r="BY23" s="19"/>
      <c r="BZ23" s="19"/>
      <c r="CA23" s="36"/>
      <c r="CB23" s="36"/>
      <c r="CC23" s="824"/>
      <c r="CD23" s="824"/>
      <c r="CE23" s="824"/>
      <c r="CF23" s="825"/>
      <c r="CG23" s="825"/>
      <c r="CH23" s="825"/>
      <c r="CI23" s="825"/>
      <c r="CJ23" s="842"/>
      <c r="CK23" s="842"/>
      <c r="CL23" s="842"/>
      <c r="CM23" s="37"/>
      <c r="CN23" s="19"/>
      <c r="CO23" s="19"/>
      <c r="CP23" s="19"/>
      <c r="CQ23" s="19"/>
      <c r="CR23" s="19"/>
      <c r="CS23" s="19"/>
      <c r="CT23" s="19"/>
      <c r="CU23" s="19"/>
      <c r="CV23" s="19"/>
      <c r="CW23" s="19"/>
      <c r="CX23" s="19"/>
      <c r="CY23" s="19"/>
      <c r="CZ23" s="19"/>
      <c r="DA23" s="19"/>
      <c r="DB23" s="19"/>
    </row>
    <row r="24" spans="2:106" ht="88.5" hidden="1" customHeight="1">
      <c r="C24" s="14"/>
      <c r="D24" s="161"/>
      <c r="E24" s="161"/>
      <c r="F24" s="162"/>
      <c r="G24" s="162"/>
      <c r="H24" s="162"/>
      <c r="I24" s="162"/>
      <c r="J24" s="162"/>
      <c r="K24" s="162"/>
      <c r="L24" s="162"/>
      <c r="M24" s="162"/>
      <c r="N24" s="163"/>
      <c r="O24" s="163"/>
      <c r="P24" s="163"/>
      <c r="Q24" s="163"/>
      <c r="R24" s="163"/>
      <c r="S24" s="163"/>
      <c r="T24" s="163"/>
      <c r="U24" s="163"/>
      <c r="V24" s="163"/>
      <c r="W24" s="163"/>
      <c r="X24" s="163"/>
      <c r="Y24" s="164"/>
      <c r="Z24" s="164"/>
      <c r="AA24" s="164"/>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M24" s="19"/>
      <c r="BN24" s="19"/>
      <c r="BO24" s="19"/>
      <c r="BP24" s="19"/>
      <c r="BQ24" s="19"/>
      <c r="BR24" s="19"/>
      <c r="BS24" s="19"/>
      <c r="BT24" s="19"/>
      <c r="BU24" s="19"/>
      <c r="BV24" s="19"/>
      <c r="BW24" s="19"/>
      <c r="BX24" s="19"/>
      <c r="BY24" s="19"/>
      <c r="BZ24" s="19"/>
      <c r="CA24" s="42"/>
      <c r="CB24" s="822"/>
      <c r="CC24" s="822"/>
      <c r="CD24" s="822"/>
      <c r="CE24" s="822"/>
      <c r="CF24" s="822"/>
      <c r="CG24" s="43"/>
      <c r="CH24" s="43"/>
      <c r="CI24" s="823"/>
      <c r="CJ24" s="823"/>
      <c r="CK24" s="823"/>
      <c r="CL24" s="823"/>
      <c r="CM24" s="823"/>
      <c r="CN24" s="19"/>
      <c r="CO24" s="19"/>
      <c r="CP24" s="19"/>
      <c r="CQ24" s="19"/>
      <c r="CR24" s="19"/>
      <c r="CS24" s="19"/>
      <c r="CT24" s="19"/>
      <c r="CU24" s="19"/>
      <c r="CV24" s="19"/>
      <c r="CW24" s="19"/>
      <c r="CX24" s="19"/>
      <c r="CY24" s="19"/>
      <c r="CZ24" s="19"/>
      <c r="DA24" s="19"/>
      <c r="DB24" s="19"/>
    </row>
    <row r="25" spans="2:106" ht="19.5" customHeight="1">
      <c r="C25" s="14"/>
      <c r="D25" s="161"/>
      <c r="E25" s="161"/>
      <c r="F25" s="162"/>
      <c r="G25" s="162"/>
      <c r="H25" s="162"/>
      <c r="I25" s="162"/>
      <c r="J25" s="162"/>
      <c r="K25" s="162"/>
      <c r="L25" s="162"/>
      <c r="M25" s="162"/>
      <c r="N25" s="163"/>
      <c r="O25" s="163"/>
      <c r="P25" s="163"/>
      <c r="Q25" s="163"/>
      <c r="R25" s="163"/>
      <c r="S25" s="163"/>
      <c r="T25" s="163"/>
      <c r="U25" s="163"/>
      <c r="V25" s="163"/>
      <c r="W25" s="163"/>
      <c r="X25" s="163"/>
      <c r="Y25" s="164"/>
      <c r="Z25" s="164"/>
      <c r="AA25" s="164"/>
      <c r="AB25" s="164"/>
      <c r="AC25" s="164"/>
      <c r="AD25" s="14"/>
      <c r="AE25" s="14"/>
      <c r="AF25" s="14"/>
      <c r="AG25" s="14"/>
      <c r="AH25" s="14"/>
      <c r="AI25" s="14"/>
      <c r="AJ25" s="14"/>
      <c r="AK25" s="14"/>
      <c r="AL25" s="14"/>
      <c r="AM25" s="14"/>
      <c r="AN25" s="14"/>
      <c r="AO25" s="14"/>
      <c r="AP25" s="14"/>
      <c r="AQ25" s="14"/>
      <c r="AR25" s="44"/>
      <c r="AS25" s="44"/>
      <c r="AT25" s="44"/>
      <c r="AU25" s="32"/>
      <c r="AV25" s="32"/>
      <c r="AW25" s="32"/>
      <c r="AX25" s="32"/>
      <c r="AY25" s="32"/>
      <c r="AZ25" s="32"/>
      <c r="BA25" s="32"/>
      <c r="BB25" s="32"/>
      <c r="BC25" s="165"/>
      <c r="BD25" s="165"/>
      <c r="BE25" s="165"/>
      <c r="BF25" s="165"/>
      <c r="BG25" s="165"/>
      <c r="BH25" s="166"/>
      <c r="BI25" s="166"/>
      <c r="BJ25" s="166"/>
      <c r="BM25" s="19"/>
      <c r="BN25" s="19"/>
      <c r="BO25" s="19"/>
      <c r="BP25" s="19"/>
      <c r="BQ25" s="19"/>
      <c r="BR25" s="19"/>
      <c r="BS25" s="19"/>
      <c r="BT25" s="19"/>
      <c r="BU25" s="19"/>
      <c r="BV25" s="19"/>
      <c r="BW25" s="19"/>
      <c r="BX25" s="19"/>
      <c r="BY25" s="19"/>
      <c r="BZ25" s="19"/>
      <c r="CA25" s="36"/>
      <c r="CB25" s="36"/>
      <c r="CC25" s="824"/>
      <c r="CD25" s="824"/>
      <c r="CE25" s="824"/>
      <c r="CF25" s="825"/>
      <c r="CG25" s="825"/>
      <c r="CH25" s="825"/>
      <c r="CI25" s="825"/>
      <c r="CJ25" s="826"/>
      <c r="CK25" s="824"/>
      <c r="CL25" s="824"/>
      <c r="CM25" s="37"/>
      <c r="CN25" s="19"/>
      <c r="CO25" s="19"/>
      <c r="CP25" s="19"/>
      <c r="CQ25" s="19"/>
      <c r="CR25" s="19"/>
      <c r="CS25" s="19"/>
      <c r="CT25" s="19"/>
      <c r="CU25" s="19"/>
      <c r="CV25" s="19"/>
      <c r="CW25" s="19"/>
      <c r="CX25" s="19"/>
      <c r="CY25" s="19"/>
      <c r="CZ25" s="19"/>
      <c r="DA25" s="19"/>
      <c r="DB25" s="19"/>
    </row>
    <row r="26" spans="2:106" ht="48.75" customHeight="1">
      <c r="C26" s="827" t="s">
        <v>1716</v>
      </c>
      <c r="D26" s="827"/>
      <c r="E26" s="827"/>
      <c r="F26" s="827"/>
      <c r="G26" s="827"/>
      <c r="H26" s="827"/>
      <c r="I26" s="827"/>
      <c r="J26" s="827"/>
      <c r="K26" s="827"/>
      <c r="L26" s="827"/>
      <c r="M26" s="827"/>
      <c r="N26" s="827"/>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7"/>
      <c r="BJ26" s="827"/>
      <c r="BM26" s="19"/>
      <c r="BN26" s="19"/>
      <c r="BO26" s="19"/>
      <c r="BP26" s="19"/>
      <c r="BQ26" s="19"/>
      <c r="BR26" s="19"/>
      <c r="BS26" s="19"/>
      <c r="BT26" s="19"/>
      <c r="BU26" s="19"/>
      <c r="BV26" s="19"/>
      <c r="BW26" s="19"/>
      <c r="BX26" s="19"/>
      <c r="BY26" s="19"/>
      <c r="BZ26" s="19"/>
      <c r="CA26" s="35"/>
      <c r="CB26" s="35"/>
      <c r="CC26" s="35"/>
      <c r="CD26" s="35"/>
      <c r="CE26" s="35"/>
      <c r="CF26" s="35"/>
      <c r="CG26" s="35"/>
      <c r="CH26" s="35"/>
      <c r="CI26" s="35"/>
      <c r="CJ26" s="35"/>
      <c r="CK26" s="35"/>
      <c r="CL26" s="48"/>
      <c r="CM26" s="48"/>
      <c r="CN26" s="19"/>
      <c r="CO26" s="19"/>
      <c r="CP26" s="19"/>
      <c r="CQ26" s="19"/>
      <c r="CR26" s="19"/>
      <c r="CS26" s="19"/>
      <c r="CT26" s="19"/>
      <c r="CU26" s="19"/>
      <c r="CV26" s="19"/>
      <c r="CW26" s="19"/>
      <c r="CX26" s="19"/>
      <c r="CY26" s="19"/>
      <c r="CZ26" s="19"/>
      <c r="DA26" s="19"/>
      <c r="DB26" s="19"/>
    </row>
    <row r="27" spans="2:106" ht="8.25" customHeight="1">
      <c r="C27" s="1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row>
    <row r="28" spans="2:106" ht="42.75" customHeight="1">
      <c r="C28" s="14"/>
      <c r="D28" s="917" t="s">
        <v>25</v>
      </c>
      <c r="E28" s="918"/>
      <c r="F28" s="919"/>
      <c r="G28" s="753" t="s">
        <v>26</v>
      </c>
      <c r="H28" s="753" t="s">
        <v>27</v>
      </c>
      <c r="I28" s="753" t="s">
        <v>28</v>
      </c>
      <c r="J28" s="753" t="s">
        <v>29</v>
      </c>
      <c r="K28" s="753"/>
      <c r="L28" s="754" t="s">
        <v>30</v>
      </c>
      <c r="M28" s="754"/>
      <c r="N28" s="754" t="s">
        <v>31</v>
      </c>
      <c r="O28" s="916" t="s">
        <v>32</v>
      </c>
      <c r="P28" s="916"/>
      <c r="Q28" s="916"/>
      <c r="R28" s="916"/>
      <c r="S28" s="916"/>
      <c r="T28" s="916"/>
      <c r="U28" s="916"/>
      <c r="V28" s="916"/>
      <c r="W28" s="916"/>
      <c r="X28" s="916"/>
      <c r="Y28" s="916"/>
      <c r="Z28" s="916"/>
      <c r="AA28" s="916"/>
      <c r="AB28" s="916"/>
      <c r="AC28" s="916"/>
      <c r="AD28" s="916"/>
      <c r="AE28" s="916"/>
      <c r="AF28" s="916"/>
      <c r="AG28" s="916"/>
      <c r="AH28" s="916"/>
      <c r="AI28" s="916"/>
      <c r="AJ28" s="916"/>
      <c r="AK28" s="916"/>
      <c r="AL28" s="916"/>
      <c r="AM28" s="916"/>
      <c r="AN28" s="916"/>
      <c r="AO28" s="916"/>
      <c r="AP28" s="916"/>
      <c r="AQ28" s="916"/>
      <c r="AR28" s="916"/>
      <c r="AS28" s="916"/>
      <c r="AT28" s="916"/>
      <c r="AU28" s="916"/>
      <c r="AV28" s="916"/>
      <c r="AW28" s="916"/>
      <c r="AX28" s="916"/>
      <c r="AY28" s="916"/>
      <c r="AZ28" s="916"/>
      <c r="BA28" s="916"/>
      <c r="BB28" s="916"/>
      <c r="BC28" s="916"/>
      <c r="BD28" s="916"/>
      <c r="BE28" s="916"/>
      <c r="BF28" s="916"/>
      <c r="BG28" s="916"/>
      <c r="BH28" s="916"/>
      <c r="BI28" s="916"/>
      <c r="BJ28" s="916"/>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row>
    <row r="29" spans="2:106" s="51" customFormat="1" ht="22.5" customHeight="1">
      <c r="B29" s="50"/>
      <c r="C29" s="50"/>
      <c r="D29" s="920"/>
      <c r="E29" s="921"/>
      <c r="F29" s="922"/>
      <c r="G29" s="753"/>
      <c r="H29" s="753"/>
      <c r="I29" s="753"/>
      <c r="J29" s="753"/>
      <c r="K29" s="753"/>
      <c r="L29" s="754"/>
      <c r="M29" s="754"/>
      <c r="N29" s="754"/>
      <c r="O29" s="747" t="s">
        <v>33</v>
      </c>
      <c r="P29" s="747"/>
      <c r="Q29" s="747"/>
      <c r="R29" s="747"/>
      <c r="S29" s="748" t="s">
        <v>34</v>
      </c>
      <c r="T29" s="748"/>
      <c r="U29" s="748"/>
      <c r="V29" s="748"/>
      <c r="W29" s="747" t="s">
        <v>35</v>
      </c>
      <c r="X29" s="747"/>
      <c r="Y29" s="747"/>
      <c r="Z29" s="747"/>
      <c r="AA29" s="748" t="s">
        <v>36</v>
      </c>
      <c r="AB29" s="748"/>
      <c r="AC29" s="748"/>
      <c r="AD29" s="748"/>
      <c r="AE29" s="747" t="s">
        <v>37</v>
      </c>
      <c r="AF29" s="747"/>
      <c r="AG29" s="747"/>
      <c r="AH29" s="747"/>
      <c r="AI29" s="748" t="s">
        <v>38</v>
      </c>
      <c r="AJ29" s="748"/>
      <c r="AK29" s="748"/>
      <c r="AL29" s="748"/>
      <c r="AM29" s="747" t="s">
        <v>39</v>
      </c>
      <c r="AN29" s="747"/>
      <c r="AO29" s="747"/>
      <c r="AP29" s="747"/>
      <c r="AQ29" s="748" t="s">
        <v>40</v>
      </c>
      <c r="AR29" s="748"/>
      <c r="AS29" s="748"/>
      <c r="AT29" s="748"/>
      <c r="AU29" s="747" t="s">
        <v>41</v>
      </c>
      <c r="AV29" s="747"/>
      <c r="AW29" s="747"/>
      <c r="AX29" s="747"/>
      <c r="AY29" s="748" t="s">
        <v>42</v>
      </c>
      <c r="AZ29" s="748"/>
      <c r="BA29" s="748"/>
      <c r="BB29" s="748"/>
      <c r="BC29" s="747" t="s">
        <v>43</v>
      </c>
      <c r="BD29" s="747"/>
      <c r="BE29" s="747"/>
      <c r="BF29" s="747"/>
      <c r="BG29" s="748" t="s">
        <v>44</v>
      </c>
      <c r="BH29" s="748"/>
      <c r="BI29" s="748"/>
      <c r="BJ29" s="748"/>
      <c r="BK29" s="50"/>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row>
    <row r="30" spans="2:106" s="51" customFormat="1" ht="32.25" customHeight="1">
      <c r="B30" s="50"/>
      <c r="C30" s="50"/>
      <c r="D30" s="923"/>
      <c r="E30" s="924"/>
      <c r="F30" s="925"/>
      <c r="G30" s="753"/>
      <c r="H30" s="753"/>
      <c r="I30" s="753"/>
      <c r="J30" s="414" t="s">
        <v>45</v>
      </c>
      <c r="K30" s="414" t="s">
        <v>46</v>
      </c>
      <c r="L30" s="754"/>
      <c r="M30" s="754"/>
      <c r="N30" s="754"/>
      <c r="O30" s="415">
        <v>1</v>
      </c>
      <c r="P30" s="415">
        <v>2</v>
      </c>
      <c r="Q30" s="415">
        <v>3</v>
      </c>
      <c r="R30" s="415">
        <v>4</v>
      </c>
      <c r="S30" s="416">
        <v>1</v>
      </c>
      <c r="T30" s="416">
        <v>2</v>
      </c>
      <c r="U30" s="416">
        <v>3</v>
      </c>
      <c r="V30" s="416">
        <v>4</v>
      </c>
      <c r="W30" s="415">
        <v>1</v>
      </c>
      <c r="X30" s="415">
        <v>2</v>
      </c>
      <c r="Y30" s="415">
        <v>3</v>
      </c>
      <c r="Z30" s="415">
        <v>4</v>
      </c>
      <c r="AA30" s="416">
        <v>1</v>
      </c>
      <c r="AB30" s="416">
        <v>2</v>
      </c>
      <c r="AC30" s="416">
        <v>3</v>
      </c>
      <c r="AD30" s="416">
        <v>4</v>
      </c>
      <c r="AE30" s="415">
        <v>1</v>
      </c>
      <c r="AF30" s="415">
        <v>2</v>
      </c>
      <c r="AG30" s="415">
        <v>3</v>
      </c>
      <c r="AH30" s="415">
        <v>4</v>
      </c>
      <c r="AI30" s="416">
        <v>1</v>
      </c>
      <c r="AJ30" s="416">
        <v>2</v>
      </c>
      <c r="AK30" s="416">
        <v>3</v>
      </c>
      <c r="AL30" s="416">
        <v>4</v>
      </c>
      <c r="AM30" s="415">
        <v>1</v>
      </c>
      <c r="AN30" s="415">
        <v>2</v>
      </c>
      <c r="AO30" s="415">
        <v>3</v>
      </c>
      <c r="AP30" s="415">
        <v>4</v>
      </c>
      <c r="AQ30" s="416">
        <v>1</v>
      </c>
      <c r="AR30" s="416">
        <v>2</v>
      </c>
      <c r="AS30" s="416">
        <v>3</v>
      </c>
      <c r="AT30" s="416">
        <v>4</v>
      </c>
      <c r="AU30" s="415">
        <v>1</v>
      </c>
      <c r="AV30" s="415">
        <v>2</v>
      </c>
      <c r="AW30" s="415">
        <v>3</v>
      </c>
      <c r="AX30" s="415">
        <v>4</v>
      </c>
      <c r="AY30" s="416">
        <v>1</v>
      </c>
      <c r="AZ30" s="416">
        <v>2</v>
      </c>
      <c r="BA30" s="416">
        <v>3</v>
      </c>
      <c r="BB30" s="416">
        <v>4</v>
      </c>
      <c r="BC30" s="415">
        <v>1</v>
      </c>
      <c r="BD30" s="415">
        <v>2</v>
      </c>
      <c r="BE30" s="415">
        <v>3</v>
      </c>
      <c r="BF30" s="415">
        <v>4</v>
      </c>
      <c r="BG30" s="416">
        <v>1</v>
      </c>
      <c r="BH30" s="416">
        <v>2</v>
      </c>
      <c r="BI30" s="416">
        <v>3</v>
      </c>
      <c r="BJ30" s="416">
        <v>4</v>
      </c>
      <c r="BK30" s="50"/>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row>
    <row r="31" spans="2:106" s="51" customFormat="1" ht="59.25" customHeight="1">
      <c r="B31" s="50"/>
      <c r="D31" s="755" t="s">
        <v>1678</v>
      </c>
      <c r="E31" s="756"/>
      <c r="F31" s="757"/>
      <c r="G31" s="867" t="s">
        <v>47</v>
      </c>
      <c r="H31" s="749" t="s">
        <v>48</v>
      </c>
      <c r="I31" s="750" t="s">
        <v>49</v>
      </c>
      <c r="J31" s="751">
        <v>45329</v>
      </c>
      <c r="K31" s="751">
        <v>45656</v>
      </c>
      <c r="L31" s="768" t="str">
        <f ca="1">IF(J31&gt;TODAY(),"SIN INICIAR",IF(N31=1,"TERMINADO",IF(J31&gt;0,"EN CURSO","")))</f>
        <v>EN CURSO</v>
      </c>
      <c r="M31" s="768"/>
      <c r="N31" s="769">
        <f>IFERROR(COUNTIF(O32:BJ32,"E")/COUNTIF(O31:BJ31,"P"),0)</f>
        <v>0.5</v>
      </c>
      <c r="O31" s="53"/>
      <c r="P31" s="53"/>
      <c r="Q31" s="53"/>
      <c r="R31" s="53"/>
      <c r="S31" s="54" t="s">
        <v>50</v>
      </c>
      <c r="T31" s="54"/>
      <c r="U31" s="54"/>
      <c r="V31" s="54"/>
      <c r="W31" s="53"/>
      <c r="X31" s="53"/>
      <c r="Y31" s="53"/>
      <c r="Z31" s="53"/>
      <c r="AA31" s="54"/>
      <c r="AB31" s="54"/>
      <c r="AC31" s="54"/>
      <c r="AD31" s="54"/>
      <c r="AE31" s="53"/>
      <c r="AF31" s="53"/>
      <c r="AG31" s="53"/>
      <c r="AH31" s="53" t="s">
        <v>50</v>
      </c>
      <c r="AI31" s="54"/>
      <c r="AJ31" s="54"/>
      <c r="AK31" s="54"/>
      <c r="AL31" s="54"/>
      <c r="AM31" s="53"/>
      <c r="AN31" s="53"/>
      <c r="AO31" s="53"/>
      <c r="AP31" s="53"/>
      <c r="AQ31" s="54"/>
      <c r="AR31" s="54"/>
      <c r="AS31" s="54"/>
      <c r="AT31" s="54" t="s">
        <v>50</v>
      </c>
      <c r="AU31" s="53"/>
      <c r="AV31" s="53"/>
      <c r="AW31" s="53"/>
      <c r="AX31" s="53"/>
      <c r="AY31" s="54"/>
      <c r="AZ31" s="54"/>
      <c r="BA31" s="54"/>
      <c r="BB31" s="54"/>
      <c r="BC31" s="53"/>
      <c r="BD31" s="53"/>
      <c r="BE31" s="53"/>
      <c r="BF31" s="53" t="s">
        <v>50</v>
      </c>
      <c r="BG31" s="54"/>
      <c r="BH31" s="54"/>
      <c r="BI31" s="54"/>
      <c r="BJ31" s="54"/>
      <c r="BK31" s="50"/>
      <c r="BM31" s="860"/>
      <c r="BN31" s="860"/>
      <c r="BO31" s="860"/>
      <c r="BP31" s="860"/>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row>
    <row r="32" spans="2:106" s="51" customFormat="1" ht="72" customHeight="1">
      <c r="B32" s="50"/>
      <c r="D32" s="758"/>
      <c r="E32" s="759"/>
      <c r="F32" s="760"/>
      <c r="G32" s="867"/>
      <c r="H32" s="749"/>
      <c r="I32" s="750"/>
      <c r="J32" s="752"/>
      <c r="K32" s="752"/>
      <c r="L32" s="768"/>
      <c r="M32" s="768"/>
      <c r="N32" s="770"/>
      <c r="O32" s="53"/>
      <c r="P32" s="53"/>
      <c r="Q32" s="53"/>
      <c r="R32" s="53"/>
      <c r="S32" s="54" t="s">
        <v>51</v>
      </c>
      <c r="T32" s="54"/>
      <c r="U32" s="54"/>
      <c r="V32" s="54"/>
      <c r="W32" s="53"/>
      <c r="X32" s="53"/>
      <c r="Y32" s="53"/>
      <c r="Z32" s="53"/>
      <c r="AA32" s="54"/>
      <c r="AB32" s="54"/>
      <c r="AC32" s="54"/>
      <c r="AD32" s="54"/>
      <c r="AE32" s="53"/>
      <c r="AF32" s="53"/>
      <c r="AG32" s="53"/>
      <c r="AH32" s="53" t="s">
        <v>51</v>
      </c>
      <c r="AI32" s="54"/>
      <c r="AJ32" s="54"/>
      <c r="AK32" s="54"/>
      <c r="AL32" s="54"/>
      <c r="AM32" s="53"/>
      <c r="AN32" s="53"/>
      <c r="AO32" s="53"/>
      <c r="AP32" s="53"/>
      <c r="AQ32" s="54"/>
      <c r="AR32" s="54"/>
      <c r="AS32" s="54"/>
      <c r="AT32" s="54"/>
      <c r="AU32" s="53"/>
      <c r="AV32" s="53"/>
      <c r="AW32" s="53"/>
      <c r="AX32" s="53"/>
      <c r="AY32" s="54"/>
      <c r="AZ32" s="54"/>
      <c r="BA32" s="54"/>
      <c r="BB32" s="54"/>
      <c r="BC32" s="53"/>
      <c r="BD32" s="53"/>
      <c r="BE32" s="53"/>
      <c r="BF32" s="53"/>
      <c r="BG32" s="54"/>
      <c r="BH32" s="54"/>
      <c r="BI32" s="54"/>
      <c r="BJ32" s="54"/>
      <c r="BK32" s="50"/>
      <c r="BM32" s="52"/>
      <c r="BN32" s="55"/>
      <c r="BO32" s="55"/>
      <c r="BP32" s="55"/>
      <c r="BQ32" s="55"/>
      <c r="BR32" s="55"/>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row>
    <row r="33" spans="2:106" s="51" customFormat="1" ht="72" customHeight="1">
      <c r="B33" s="50"/>
      <c r="D33" s="755" t="s">
        <v>52</v>
      </c>
      <c r="E33" s="756"/>
      <c r="F33" s="757"/>
      <c r="G33" s="761" t="s">
        <v>53</v>
      </c>
      <c r="H33" s="763" t="s">
        <v>54</v>
      </c>
      <c r="I33" s="765" t="s">
        <v>55</v>
      </c>
      <c r="J33" s="638"/>
      <c r="K33" s="638"/>
      <c r="L33" s="639"/>
      <c r="M33" s="639"/>
      <c r="N33" s="767">
        <f>IFERROR(COUNTIF(O34:BJ34,"E")/COUNTIF(O33:BJ33,"P"),0)</f>
        <v>1</v>
      </c>
      <c r="O33" s="53"/>
      <c r="P33" s="54" t="s">
        <v>50</v>
      </c>
      <c r="Q33" s="53"/>
      <c r="R33" s="53"/>
      <c r="S33" s="54"/>
      <c r="T33" s="54"/>
      <c r="U33" s="54"/>
      <c r="V33" s="54"/>
      <c r="W33" s="53"/>
      <c r="X33" s="53"/>
      <c r="Y33" s="53"/>
      <c r="Z33" s="53"/>
      <c r="AA33" s="54"/>
      <c r="AB33" s="54"/>
      <c r="AC33" s="54"/>
      <c r="AD33" s="54"/>
      <c r="AE33" s="53"/>
      <c r="AF33" s="53"/>
      <c r="AG33" s="53"/>
      <c r="AH33" s="53"/>
      <c r="AI33" s="54"/>
      <c r="AJ33" s="54"/>
      <c r="AK33" s="54"/>
      <c r="AL33" s="54"/>
      <c r="AM33" s="53"/>
      <c r="AN33" s="53"/>
      <c r="AO33" s="53"/>
      <c r="AP33" s="53"/>
      <c r="AQ33" s="54"/>
      <c r="AR33" s="54"/>
      <c r="AS33" s="54"/>
      <c r="AT33" s="54"/>
      <c r="AU33" s="53"/>
      <c r="AV33" s="53"/>
      <c r="AW33" s="53"/>
      <c r="AX33" s="53"/>
      <c r="AY33" s="54"/>
      <c r="AZ33" s="54"/>
      <c r="BA33" s="54"/>
      <c r="BB33" s="54"/>
      <c r="BC33" s="53"/>
      <c r="BD33" s="53"/>
      <c r="BE33" s="53"/>
      <c r="BF33" s="53"/>
      <c r="BG33" s="54"/>
      <c r="BH33" s="54"/>
      <c r="BI33" s="54"/>
      <c r="BJ33" s="54"/>
      <c r="BK33" s="50"/>
      <c r="BM33" s="52"/>
      <c r="BN33" s="55"/>
      <c r="BO33" s="55"/>
      <c r="BP33" s="55"/>
      <c r="BQ33" s="55"/>
      <c r="BR33" s="55"/>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row>
    <row r="34" spans="2:106" s="51" customFormat="1" ht="72" customHeight="1">
      <c r="B34" s="50"/>
      <c r="D34" s="758"/>
      <c r="E34" s="759"/>
      <c r="F34" s="760"/>
      <c r="G34" s="762"/>
      <c r="H34" s="764"/>
      <c r="I34" s="766"/>
      <c r="J34" s="638"/>
      <c r="K34" s="638"/>
      <c r="L34" s="639"/>
      <c r="M34" s="639"/>
      <c r="N34" s="767"/>
      <c r="O34" s="53"/>
      <c r="P34" s="54" t="s">
        <v>51</v>
      </c>
      <c r="Q34" s="53"/>
      <c r="R34" s="53"/>
      <c r="S34" s="54"/>
      <c r="T34" s="54"/>
      <c r="U34" s="54"/>
      <c r="V34" s="54"/>
      <c r="W34" s="53"/>
      <c r="X34" s="53"/>
      <c r="Y34" s="53"/>
      <c r="Z34" s="53"/>
      <c r="AA34" s="54"/>
      <c r="AB34" s="54"/>
      <c r="AC34" s="54"/>
      <c r="AD34" s="54"/>
      <c r="AE34" s="53"/>
      <c r="AF34" s="53"/>
      <c r="AG34" s="53"/>
      <c r="AH34" s="53"/>
      <c r="AI34" s="54"/>
      <c r="AJ34" s="54"/>
      <c r="AK34" s="54"/>
      <c r="AL34" s="54"/>
      <c r="AM34" s="53"/>
      <c r="AN34" s="53"/>
      <c r="AO34" s="53"/>
      <c r="AP34" s="53"/>
      <c r="AQ34" s="54"/>
      <c r="AR34" s="54"/>
      <c r="AS34" s="54"/>
      <c r="AT34" s="54"/>
      <c r="AU34" s="53"/>
      <c r="AV34" s="53"/>
      <c r="AW34" s="53"/>
      <c r="AX34" s="53"/>
      <c r="AY34" s="54"/>
      <c r="AZ34" s="54"/>
      <c r="BA34" s="54"/>
      <c r="BB34" s="54"/>
      <c r="BC34" s="53"/>
      <c r="BD34" s="53"/>
      <c r="BE34" s="53"/>
      <c r="BF34" s="53"/>
      <c r="BG34" s="54"/>
      <c r="BH34" s="54"/>
      <c r="BI34" s="54"/>
      <c r="BJ34" s="54"/>
      <c r="BK34" s="50"/>
      <c r="BM34" s="52"/>
      <c r="BN34" s="55"/>
      <c r="BO34" s="55"/>
      <c r="BP34" s="55"/>
      <c r="BQ34" s="55"/>
      <c r="BR34" s="55"/>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row>
    <row r="35" spans="2:106" s="51" customFormat="1" ht="72" customHeight="1">
      <c r="B35" s="50"/>
      <c r="D35" s="755" t="s">
        <v>1676</v>
      </c>
      <c r="E35" s="756"/>
      <c r="F35" s="757"/>
      <c r="G35" s="867" t="s">
        <v>47</v>
      </c>
      <c r="H35" s="749" t="s">
        <v>54</v>
      </c>
      <c r="I35" s="750" t="s">
        <v>1677</v>
      </c>
      <c r="J35" s="751">
        <v>45329</v>
      </c>
      <c r="K35" s="751">
        <v>45656</v>
      </c>
      <c r="L35" s="768" t="str">
        <f ca="1">IF(J35&gt;TODAY(),"SIN INICIAR",IF(N35=1,"TERMINADO",IF(J35&gt;0,"EN CURSO","")))</f>
        <v>TERMINADO</v>
      </c>
      <c r="M35" s="768"/>
      <c r="N35" s="767">
        <f>IFERROR(COUNTIF(O36:BJ36,"E")/COUNTIF(O35:BJ35,"P"),0)</f>
        <v>1</v>
      </c>
      <c r="O35" s="53"/>
      <c r="P35" s="53"/>
      <c r="Q35" s="53"/>
      <c r="R35" s="53"/>
      <c r="S35" s="54"/>
      <c r="T35" s="54"/>
      <c r="U35" s="54"/>
      <c r="V35" s="54"/>
      <c r="W35" s="53"/>
      <c r="X35" s="53"/>
      <c r="Y35" s="53"/>
      <c r="Z35" s="53"/>
      <c r="AA35" s="54"/>
      <c r="AB35" s="54" t="s">
        <v>50</v>
      </c>
      <c r="AC35" s="54"/>
      <c r="AD35" s="54"/>
      <c r="AE35" s="53"/>
      <c r="AF35" s="53"/>
      <c r="AG35" s="53"/>
      <c r="AH35" s="53" t="s">
        <v>50</v>
      </c>
      <c r="AI35" s="54"/>
      <c r="AJ35" s="54"/>
      <c r="AK35" s="54"/>
      <c r="AL35" s="54"/>
      <c r="AM35" s="53"/>
      <c r="AN35" s="53"/>
      <c r="AO35" s="53"/>
      <c r="AP35" s="53"/>
      <c r="AQ35" s="54"/>
      <c r="AR35" s="54"/>
      <c r="AS35" s="54"/>
      <c r="AT35" s="54"/>
      <c r="AU35" s="53"/>
      <c r="AV35" s="53"/>
      <c r="AW35" s="53"/>
      <c r="AX35" s="53"/>
      <c r="AY35" s="54"/>
      <c r="AZ35" s="54"/>
      <c r="BA35" s="54"/>
      <c r="BB35" s="54"/>
      <c r="BC35" s="53"/>
      <c r="BD35" s="53"/>
      <c r="BE35" s="53"/>
      <c r="BF35" s="53"/>
      <c r="BG35" s="54"/>
      <c r="BH35" s="54"/>
      <c r="BI35" s="54"/>
      <c r="BJ35" s="54"/>
      <c r="BK35" s="50"/>
      <c r="BM35" s="52"/>
      <c r="BN35" s="55"/>
      <c r="BO35" s="55"/>
      <c r="BP35" s="55"/>
      <c r="BQ35" s="55"/>
      <c r="BR35" s="55"/>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row>
    <row r="36" spans="2:106" s="51" customFormat="1" ht="72" customHeight="1">
      <c r="B36" s="50"/>
      <c r="D36" s="758"/>
      <c r="E36" s="759"/>
      <c r="F36" s="760"/>
      <c r="G36" s="867"/>
      <c r="H36" s="749"/>
      <c r="I36" s="750"/>
      <c r="J36" s="752"/>
      <c r="K36" s="752"/>
      <c r="L36" s="768"/>
      <c r="M36" s="768"/>
      <c r="N36" s="767"/>
      <c r="O36" s="53"/>
      <c r="P36" s="53"/>
      <c r="Q36" s="53"/>
      <c r="R36" s="53"/>
      <c r="S36" s="54"/>
      <c r="T36" s="54"/>
      <c r="U36" s="54"/>
      <c r="V36" s="54"/>
      <c r="W36" s="53"/>
      <c r="X36" s="53"/>
      <c r="Y36" s="53"/>
      <c r="Z36" s="53"/>
      <c r="AA36" s="54"/>
      <c r="AB36" s="54" t="s">
        <v>51</v>
      </c>
      <c r="AC36" s="54"/>
      <c r="AD36" s="54"/>
      <c r="AE36" s="53"/>
      <c r="AF36" s="53"/>
      <c r="AG36" s="53"/>
      <c r="AH36" s="53" t="s">
        <v>51</v>
      </c>
      <c r="AI36" s="54"/>
      <c r="AJ36" s="54"/>
      <c r="AK36" s="54"/>
      <c r="AL36" s="54"/>
      <c r="AM36" s="53"/>
      <c r="AN36" s="53"/>
      <c r="AO36" s="53"/>
      <c r="AP36" s="53"/>
      <c r="AQ36" s="54"/>
      <c r="AR36" s="54"/>
      <c r="AS36" s="54"/>
      <c r="AT36" s="54"/>
      <c r="AU36" s="53"/>
      <c r="AV36" s="53"/>
      <c r="AW36" s="53"/>
      <c r="AX36" s="53"/>
      <c r="AY36" s="54"/>
      <c r="AZ36" s="54"/>
      <c r="BA36" s="54"/>
      <c r="BB36" s="54"/>
      <c r="BC36" s="53"/>
      <c r="BD36" s="53"/>
      <c r="BE36" s="53"/>
      <c r="BF36" s="53"/>
      <c r="BG36" s="54"/>
      <c r="BH36" s="54"/>
      <c r="BI36" s="54"/>
      <c r="BJ36" s="54"/>
      <c r="BK36" s="50"/>
      <c r="BM36" s="52"/>
      <c r="BN36" s="55"/>
      <c r="BO36" s="55"/>
      <c r="BP36" s="55"/>
      <c r="BQ36" s="55"/>
      <c r="BR36" s="55"/>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row>
    <row r="37" spans="2:106" s="51" customFormat="1" ht="47.25" customHeight="1">
      <c r="B37" s="50"/>
      <c r="D37" s="861" t="s">
        <v>56</v>
      </c>
      <c r="E37" s="862"/>
      <c r="F37" s="863"/>
      <c r="G37" s="867" t="s">
        <v>47</v>
      </c>
      <c r="H37" s="749" t="s">
        <v>927</v>
      </c>
      <c r="I37" s="750" t="s">
        <v>57</v>
      </c>
      <c r="J37" s="751">
        <v>45323</v>
      </c>
      <c r="K37" s="751">
        <v>45656</v>
      </c>
      <c r="L37" s="768" t="str">
        <f ca="1">IF(J37&gt;TODAY(),"SIN INICIAR",IF(N37=1,"TERMINADO",IF(J37&gt;0,"EN CURSO","")))</f>
        <v>EN CURSO</v>
      </c>
      <c r="M37" s="768"/>
      <c r="N37" s="767">
        <f t="shared" ref="N37" si="0">IFERROR(COUNTIF(O38:BJ38,"E")/COUNTIF(O37:BJ37,"P"),0)</f>
        <v>0.27272727272727271</v>
      </c>
      <c r="O37" s="53"/>
      <c r="P37" s="53"/>
      <c r="Q37" s="53"/>
      <c r="R37" s="53"/>
      <c r="S37" s="54" t="s">
        <v>50</v>
      </c>
      <c r="T37" s="54"/>
      <c r="U37" s="54"/>
      <c r="V37" s="54"/>
      <c r="W37" s="53"/>
      <c r="X37" s="53"/>
      <c r="Y37" s="53"/>
      <c r="Z37" s="53" t="s">
        <v>50</v>
      </c>
      <c r="AA37" s="54"/>
      <c r="AB37" s="54"/>
      <c r="AC37" s="54"/>
      <c r="AD37" s="54" t="s">
        <v>50</v>
      </c>
      <c r="AE37" s="53"/>
      <c r="AF37" s="53"/>
      <c r="AG37" s="53"/>
      <c r="AH37" s="53" t="s">
        <v>50</v>
      </c>
      <c r="AI37" s="54"/>
      <c r="AJ37" s="54"/>
      <c r="AK37" s="54"/>
      <c r="AL37" s="54" t="s">
        <v>50</v>
      </c>
      <c r="AM37" s="53"/>
      <c r="AN37" s="53"/>
      <c r="AO37" s="53"/>
      <c r="AP37" s="53" t="s">
        <v>50</v>
      </c>
      <c r="AQ37" s="54"/>
      <c r="AR37" s="54"/>
      <c r="AS37" s="54"/>
      <c r="AT37" s="54" t="s">
        <v>50</v>
      </c>
      <c r="AU37" s="53"/>
      <c r="AV37" s="53"/>
      <c r="AW37" s="53"/>
      <c r="AX37" s="53" t="s">
        <v>50</v>
      </c>
      <c r="AY37" s="54"/>
      <c r="AZ37" s="54"/>
      <c r="BA37" s="54"/>
      <c r="BB37" s="54" t="s">
        <v>50</v>
      </c>
      <c r="BC37" s="53"/>
      <c r="BD37" s="53"/>
      <c r="BE37" s="53"/>
      <c r="BF37" s="53" t="s">
        <v>50</v>
      </c>
      <c r="BG37" s="54"/>
      <c r="BH37" s="54"/>
      <c r="BI37" s="54"/>
      <c r="BJ37" s="54" t="s">
        <v>50</v>
      </c>
      <c r="BK37" s="50"/>
      <c r="BM37" s="52"/>
      <c r="BN37" s="55"/>
      <c r="BO37" s="55"/>
      <c r="BP37" s="55"/>
      <c r="BQ37" s="55"/>
      <c r="BR37" s="55"/>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row>
    <row r="38" spans="2:106" s="51" customFormat="1" ht="70.5" customHeight="1">
      <c r="B38" s="50"/>
      <c r="D38" s="864"/>
      <c r="E38" s="865"/>
      <c r="F38" s="866"/>
      <c r="G38" s="867"/>
      <c r="H38" s="749"/>
      <c r="I38" s="750"/>
      <c r="J38" s="752"/>
      <c r="K38" s="752"/>
      <c r="L38" s="768"/>
      <c r="M38" s="768"/>
      <c r="N38" s="767"/>
      <c r="O38" s="53"/>
      <c r="P38" s="53"/>
      <c r="Q38" s="53"/>
      <c r="R38" s="53"/>
      <c r="S38" s="54" t="s">
        <v>51</v>
      </c>
      <c r="T38" s="54"/>
      <c r="U38" s="54"/>
      <c r="V38" s="54"/>
      <c r="W38" s="53"/>
      <c r="X38" s="53"/>
      <c r="Y38" s="53"/>
      <c r="Z38" s="53" t="s">
        <v>51</v>
      </c>
      <c r="AA38" s="54"/>
      <c r="AB38" s="54"/>
      <c r="AC38" s="54"/>
      <c r="AD38" s="54" t="s">
        <v>51</v>
      </c>
      <c r="AE38" s="53"/>
      <c r="AF38" s="53"/>
      <c r="AG38" s="53"/>
      <c r="AH38" s="53"/>
      <c r="AI38" s="54"/>
      <c r="AJ38" s="54"/>
      <c r="AK38" s="54"/>
      <c r="AL38" s="54"/>
      <c r="AM38" s="53"/>
      <c r="AN38" s="53"/>
      <c r="AO38" s="53"/>
      <c r="AP38" s="53"/>
      <c r="AQ38" s="54"/>
      <c r="AR38" s="54"/>
      <c r="AS38" s="54"/>
      <c r="AT38" s="54"/>
      <c r="AU38" s="53"/>
      <c r="AV38" s="53"/>
      <c r="AW38" s="53"/>
      <c r="AX38" s="53"/>
      <c r="AY38" s="54"/>
      <c r="AZ38" s="54"/>
      <c r="BA38" s="54"/>
      <c r="BB38" s="54"/>
      <c r="BC38" s="53"/>
      <c r="BD38" s="53"/>
      <c r="BE38" s="53"/>
      <c r="BF38" s="53"/>
      <c r="BG38" s="54"/>
      <c r="BH38" s="54"/>
      <c r="BI38" s="54"/>
      <c r="BJ38" s="54"/>
      <c r="BK38" s="50"/>
      <c r="BM38" s="52"/>
      <c r="BN38" s="55"/>
      <c r="BO38" s="55"/>
      <c r="BP38" s="55"/>
      <c r="BQ38" s="55"/>
      <c r="BR38" s="55"/>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row>
    <row r="39" spans="2:106" s="51" customFormat="1" ht="56.25" customHeight="1">
      <c r="B39" s="50"/>
      <c r="D39" s="861" t="s">
        <v>59</v>
      </c>
      <c r="E39" s="862"/>
      <c r="F39" s="863"/>
      <c r="G39" s="867" t="s">
        <v>58</v>
      </c>
      <c r="H39" s="749" t="s">
        <v>54</v>
      </c>
      <c r="I39" s="750" t="s">
        <v>57</v>
      </c>
      <c r="J39" s="751"/>
      <c r="K39" s="751"/>
      <c r="L39" s="768" t="str">
        <f t="shared" ref="L39" ca="1" si="1">IF(J39&gt;TODAY(),"SIN INICIAR",IF(N39=1,"TERMINADO",IF(J39&gt;0,"EN CURSO","")))</f>
        <v/>
      </c>
      <c r="M39" s="768"/>
      <c r="N39" s="767">
        <f t="shared" ref="N39" si="2">IFERROR(COUNTIF(O40:BJ40,"E")/COUNTIF(O39:BJ39,"P"),0)</f>
        <v>0</v>
      </c>
      <c r="O39" s="53"/>
      <c r="P39" s="53"/>
      <c r="Q39" s="53"/>
      <c r="R39" s="53"/>
      <c r="S39" s="54"/>
      <c r="T39" s="54"/>
      <c r="U39" s="54"/>
      <c r="V39" s="54"/>
      <c r="W39" s="53"/>
      <c r="X39" s="53"/>
      <c r="Y39" s="53"/>
      <c r="Z39" s="53"/>
      <c r="AA39" s="54"/>
      <c r="AB39" s="54"/>
      <c r="AC39" s="54"/>
      <c r="AD39" s="54"/>
      <c r="AE39" s="53"/>
      <c r="AF39" s="53"/>
      <c r="AG39" s="53"/>
      <c r="AH39" s="53"/>
      <c r="AI39" s="54"/>
      <c r="AJ39" s="54"/>
      <c r="AK39" s="54"/>
      <c r="AL39" s="54"/>
      <c r="AM39" s="53"/>
      <c r="AN39" s="53"/>
      <c r="AO39" s="53"/>
      <c r="AP39" s="53"/>
      <c r="AQ39" s="54"/>
      <c r="AR39" s="54"/>
      <c r="AS39" s="54"/>
      <c r="AT39" s="54"/>
      <c r="AU39" s="53"/>
      <c r="AV39" s="53"/>
      <c r="AW39" s="53"/>
      <c r="AX39" s="53"/>
      <c r="AY39" s="54"/>
      <c r="AZ39" s="54"/>
      <c r="BA39" s="54"/>
      <c r="BB39" s="54"/>
      <c r="BC39" s="53"/>
      <c r="BD39" s="53"/>
      <c r="BE39" s="53"/>
      <c r="BF39" s="53"/>
      <c r="BG39" s="54" t="s">
        <v>50</v>
      </c>
      <c r="BH39" s="54"/>
      <c r="BI39" s="54"/>
      <c r="BJ39" s="54"/>
      <c r="BK39" s="56"/>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row>
    <row r="40" spans="2:106" s="51" customFormat="1" ht="57" customHeight="1">
      <c r="B40" s="50"/>
      <c r="D40" s="864"/>
      <c r="E40" s="865"/>
      <c r="F40" s="866"/>
      <c r="G40" s="867"/>
      <c r="H40" s="749"/>
      <c r="I40" s="750"/>
      <c r="J40" s="752"/>
      <c r="K40" s="752"/>
      <c r="L40" s="768"/>
      <c r="M40" s="768"/>
      <c r="N40" s="767"/>
      <c r="O40" s="53"/>
      <c r="P40" s="53"/>
      <c r="Q40" s="53"/>
      <c r="R40" s="53"/>
      <c r="S40" s="54"/>
      <c r="T40" s="54"/>
      <c r="U40" s="54"/>
      <c r="V40" s="54"/>
      <c r="W40" s="53"/>
      <c r="X40" s="53"/>
      <c r="Y40" s="53"/>
      <c r="Z40" s="53"/>
      <c r="AA40" s="54"/>
      <c r="AB40" s="54"/>
      <c r="AC40" s="54"/>
      <c r="AD40" s="54"/>
      <c r="AE40" s="53"/>
      <c r="AF40" s="53"/>
      <c r="AG40" s="53"/>
      <c r="AH40" s="53"/>
      <c r="AI40" s="54"/>
      <c r="AJ40" s="54"/>
      <c r="AK40" s="54"/>
      <c r="AL40" s="54"/>
      <c r="AM40" s="53"/>
      <c r="AN40" s="53"/>
      <c r="AO40" s="53"/>
      <c r="AP40" s="53"/>
      <c r="AQ40" s="54"/>
      <c r="AR40" s="54"/>
      <c r="AS40" s="54"/>
      <c r="AT40" s="54"/>
      <c r="AU40" s="53"/>
      <c r="AV40" s="53"/>
      <c r="AW40" s="53"/>
      <c r="AX40" s="53"/>
      <c r="AY40" s="54"/>
      <c r="AZ40" s="54"/>
      <c r="BA40" s="54"/>
      <c r="BB40" s="54"/>
      <c r="BC40" s="53"/>
      <c r="BD40" s="53"/>
      <c r="BE40" s="53"/>
      <c r="BF40" s="53"/>
      <c r="BG40" s="54"/>
      <c r="BH40" s="54"/>
      <c r="BI40" s="54"/>
      <c r="BJ40" s="54"/>
      <c r="BK40" s="50"/>
      <c r="BM40" s="860"/>
      <c r="BN40" s="860"/>
      <c r="BO40" s="860"/>
      <c r="BP40" s="860"/>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row>
    <row r="41" spans="2:106" s="51" customFormat="1" ht="43.5" customHeight="1">
      <c r="B41" s="50"/>
      <c r="D41" s="861" t="s">
        <v>60</v>
      </c>
      <c r="E41" s="862"/>
      <c r="F41" s="863"/>
      <c r="G41" s="762" t="s">
        <v>47</v>
      </c>
      <c r="H41" s="749" t="s">
        <v>54</v>
      </c>
      <c r="I41" s="750" t="s">
        <v>61</v>
      </c>
      <c r="J41" s="751"/>
      <c r="K41" s="751"/>
      <c r="L41" s="768" t="str">
        <f t="shared" ref="L41" ca="1" si="3">IF(J41&gt;TODAY(),"SIN INICIAR",IF(N41=1,"TERMINADO",IF(J41&gt;0,"EN CURSO","")))</f>
        <v/>
      </c>
      <c r="M41" s="768"/>
      <c r="N41" s="767">
        <f t="shared" ref="N41" si="4">IFERROR(COUNTIF(O42:BJ42,"E")/COUNTIF(O41:BJ41,"P"),0)</f>
        <v>0</v>
      </c>
      <c r="O41" s="53"/>
      <c r="P41" s="53"/>
      <c r="Q41" s="53"/>
      <c r="R41" s="53"/>
      <c r="S41" s="54"/>
      <c r="T41" s="54"/>
      <c r="U41" s="54"/>
      <c r="V41" s="54"/>
      <c r="W41" s="53"/>
      <c r="X41" s="53"/>
      <c r="Y41" s="53"/>
      <c r="Z41" s="53"/>
      <c r="AA41" s="54"/>
      <c r="AB41" s="54"/>
      <c r="AC41" s="54"/>
      <c r="AD41" s="54"/>
      <c r="AE41" s="53"/>
      <c r="AF41" s="53"/>
      <c r="AG41" s="53"/>
      <c r="AH41" s="53"/>
      <c r="AI41" s="54"/>
      <c r="AJ41" s="54"/>
      <c r="AK41" s="54"/>
      <c r="AL41" s="54"/>
      <c r="AM41" s="53"/>
      <c r="AN41" s="53"/>
      <c r="AO41" s="53"/>
      <c r="AP41" s="53"/>
      <c r="AQ41" s="54"/>
      <c r="AR41" s="54"/>
      <c r="AS41" s="54"/>
      <c r="AT41" s="54"/>
      <c r="AU41" s="53"/>
      <c r="AV41" s="53"/>
      <c r="AW41" s="53"/>
      <c r="AX41" s="53"/>
      <c r="AY41" s="54"/>
      <c r="AZ41" s="54"/>
      <c r="BA41" s="54"/>
      <c r="BB41" s="54"/>
      <c r="BC41" s="53"/>
      <c r="BD41" s="53"/>
      <c r="BE41" s="53"/>
      <c r="BF41" s="53"/>
      <c r="BG41" s="54" t="s">
        <v>50</v>
      </c>
      <c r="BH41" s="54"/>
      <c r="BI41" s="54"/>
      <c r="BJ41" s="54"/>
      <c r="BK41" s="50"/>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row>
    <row r="42" spans="2:106" s="51" customFormat="1" ht="72" customHeight="1">
      <c r="B42" s="50"/>
      <c r="D42" s="864"/>
      <c r="E42" s="865"/>
      <c r="F42" s="866"/>
      <c r="G42" s="867"/>
      <c r="H42" s="749"/>
      <c r="I42" s="750"/>
      <c r="J42" s="752"/>
      <c r="K42" s="752"/>
      <c r="L42" s="768"/>
      <c r="M42" s="768"/>
      <c r="N42" s="767"/>
      <c r="O42" s="53"/>
      <c r="P42" s="53"/>
      <c r="Q42" s="53"/>
      <c r="R42" s="53"/>
      <c r="S42" s="54"/>
      <c r="T42" s="54"/>
      <c r="U42" s="54"/>
      <c r="V42" s="54"/>
      <c r="W42" s="53"/>
      <c r="X42" s="53"/>
      <c r="Y42" s="53"/>
      <c r="Z42" s="53"/>
      <c r="AA42" s="54"/>
      <c r="AB42" s="54"/>
      <c r="AC42" s="54"/>
      <c r="AD42" s="54"/>
      <c r="AE42" s="53"/>
      <c r="AF42" s="53"/>
      <c r="AG42" s="53"/>
      <c r="AH42" s="53"/>
      <c r="AI42" s="54"/>
      <c r="AJ42" s="54"/>
      <c r="AK42" s="54"/>
      <c r="AL42" s="54"/>
      <c r="AM42" s="53"/>
      <c r="AN42" s="53"/>
      <c r="AO42" s="53"/>
      <c r="AP42" s="53"/>
      <c r="AQ42" s="54"/>
      <c r="AR42" s="54"/>
      <c r="AS42" s="54"/>
      <c r="AT42" s="54"/>
      <c r="AU42" s="53"/>
      <c r="AV42" s="53"/>
      <c r="AW42" s="53"/>
      <c r="AX42" s="53"/>
      <c r="AY42" s="54"/>
      <c r="AZ42" s="54"/>
      <c r="BA42" s="54"/>
      <c r="BB42" s="54"/>
      <c r="BC42" s="53"/>
      <c r="BD42" s="53"/>
      <c r="BE42" s="53"/>
      <c r="BF42" s="53"/>
      <c r="BG42" s="54"/>
      <c r="BH42" s="54"/>
      <c r="BI42" s="54"/>
      <c r="BJ42" s="54"/>
      <c r="BK42" s="50"/>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row>
    <row r="43" spans="2:106" s="51" customFormat="1" ht="63.75" customHeight="1">
      <c r="B43" s="50"/>
      <c r="D43" s="861" t="s">
        <v>62</v>
      </c>
      <c r="E43" s="862"/>
      <c r="F43" s="863"/>
      <c r="G43" s="762" t="s">
        <v>47</v>
      </c>
      <c r="H43" s="749" t="s">
        <v>54</v>
      </c>
      <c r="I43" s="750" t="s">
        <v>63</v>
      </c>
      <c r="J43" s="751"/>
      <c r="K43" s="751"/>
      <c r="L43" s="768" t="str">
        <f t="shared" ref="L43" ca="1" si="5">IF(J43&gt;TODAY(),"SIN INICIAR",IF(N43=1,"TERMINADO",IF(J43&gt;0,"EN CURSO","")))</f>
        <v>TERMINADO</v>
      </c>
      <c r="M43" s="768"/>
      <c r="N43" s="767">
        <f t="shared" ref="N43" si="6">IFERROR(COUNTIF(O44:BJ44,"E")/COUNTIF(O43:BJ43,"P"),0)</f>
        <v>1</v>
      </c>
      <c r="O43" s="53"/>
      <c r="P43" s="53"/>
      <c r="Q43" s="53"/>
      <c r="R43" s="53"/>
      <c r="S43" s="54"/>
      <c r="T43" s="54" t="s">
        <v>50</v>
      </c>
      <c r="U43" s="54"/>
      <c r="V43" s="54"/>
      <c r="W43" s="53"/>
      <c r="X43" s="53"/>
      <c r="Y43" s="53"/>
      <c r="Z43" s="53"/>
      <c r="AA43" s="54"/>
      <c r="AB43" s="54"/>
      <c r="AC43" s="54"/>
      <c r="AD43" s="54"/>
      <c r="AE43" s="53"/>
      <c r="AF43" s="53"/>
      <c r="AG43" s="53"/>
      <c r="AH43" s="53"/>
      <c r="AI43" s="54"/>
      <c r="AJ43" s="54"/>
      <c r="AK43" s="54"/>
      <c r="AL43" s="54"/>
      <c r="AM43" s="53"/>
      <c r="AN43" s="53"/>
      <c r="AO43" s="53"/>
      <c r="AP43" s="53"/>
      <c r="AQ43" s="54"/>
      <c r="AR43" s="54"/>
      <c r="AS43" s="54"/>
      <c r="AT43" s="54"/>
      <c r="AU43" s="53"/>
      <c r="AV43" s="53"/>
      <c r="AW43" s="53"/>
      <c r="AX43" s="53"/>
      <c r="AY43" s="54"/>
      <c r="AZ43" s="54"/>
      <c r="BA43" s="54"/>
      <c r="BB43" s="54"/>
      <c r="BC43" s="53"/>
      <c r="BD43" s="53"/>
      <c r="BE43" s="53"/>
      <c r="BF43" s="53"/>
      <c r="BG43" s="54"/>
      <c r="BH43" s="54"/>
      <c r="BI43" s="54"/>
      <c r="BJ43" s="54"/>
      <c r="BK43" s="50"/>
      <c r="BM43" s="52"/>
      <c r="BN43" s="55"/>
      <c r="BO43" s="55"/>
      <c r="BP43" s="55"/>
      <c r="BQ43" s="55"/>
      <c r="BR43" s="55"/>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row>
    <row r="44" spans="2:106" s="51" customFormat="1" ht="63.75" customHeight="1">
      <c r="B44" s="50"/>
      <c r="D44" s="864"/>
      <c r="E44" s="865"/>
      <c r="F44" s="866"/>
      <c r="G44" s="867"/>
      <c r="H44" s="749"/>
      <c r="I44" s="750"/>
      <c r="J44" s="752"/>
      <c r="K44" s="752"/>
      <c r="L44" s="768"/>
      <c r="M44" s="768"/>
      <c r="N44" s="767"/>
      <c r="O44" s="53"/>
      <c r="P44" s="53"/>
      <c r="Q44" s="53"/>
      <c r="R44" s="53"/>
      <c r="S44" s="54"/>
      <c r="T44" s="54" t="s">
        <v>51</v>
      </c>
      <c r="U44" s="54"/>
      <c r="V44" s="54"/>
      <c r="W44" s="53"/>
      <c r="X44" s="53"/>
      <c r="Y44" s="53"/>
      <c r="Z44" s="53"/>
      <c r="AA44" s="54"/>
      <c r="AB44" s="54"/>
      <c r="AC44" s="54"/>
      <c r="AD44" s="54"/>
      <c r="AE44" s="53"/>
      <c r="AF44" s="53"/>
      <c r="AG44" s="53"/>
      <c r="AH44" s="53"/>
      <c r="AI44" s="54"/>
      <c r="AJ44" s="54"/>
      <c r="AK44" s="54"/>
      <c r="AL44" s="54"/>
      <c r="AM44" s="53"/>
      <c r="AN44" s="53"/>
      <c r="AO44" s="53"/>
      <c r="AP44" s="53"/>
      <c r="AQ44" s="54"/>
      <c r="AR44" s="54"/>
      <c r="AS44" s="54"/>
      <c r="AT44" s="54"/>
      <c r="AU44" s="53"/>
      <c r="AV44" s="53"/>
      <c r="AW44" s="53"/>
      <c r="AX44" s="53"/>
      <c r="AY44" s="54"/>
      <c r="AZ44" s="54"/>
      <c r="BA44" s="54"/>
      <c r="BB44" s="54"/>
      <c r="BC44" s="53"/>
      <c r="BD44" s="53"/>
      <c r="BE44" s="53"/>
      <c r="BF44" s="53"/>
      <c r="BG44" s="54"/>
      <c r="BH44" s="54"/>
      <c r="BI44" s="54"/>
      <c r="BJ44" s="54"/>
      <c r="BK44" s="50"/>
      <c r="BM44" s="52"/>
      <c r="BN44" s="55"/>
      <c r="BO44" s="55"/>
      <c r="BP44" s="55"/>
      <c r="BQ44" s="55"/>
      <c r="BR44" s="55"/>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row>
    <row r="45" spans="2:106" s="51" customFormat="1" ht="44.25" customHeight="1">
      <c r="B45" s="50"/>
      <c r="D45" s="861" t="s">
        <v>64</v>
      </c>
      <c r="E45" s="862"/>
      <c r="F45" s="863"/>
      <c r="G45" s="762" t="s">
        <v>47</v>
      </c>
      <c r="H45" s="749" t="s">
        <v>65</v>
      </c>
      <c r="I45" s="750" t="s">
        <v>66</v>
      </c>
      <c r="J45" s="751"/>
      <c r="K45" s="751"/>
      <c r="L45" s="868" t="str">
        <f t="shared" ref="L45" ca="1" si="7">IF(J45&gt;TODAY(),"SIN INICIAR",IF(N45=1,"TERMINADO",IF(J45&gt;0,"EN CURSO","")))</f>
        <v/>
      </c>
      <c r="M45" s="869"/>
      <c r="N45" s="769">
        <f t="shared" ref="N45:N47" si="8">IFERROR(COUNTIF(O46:BJ46,"E")/COUNTIF(O45:BJ45,"P"),0)</f>
        <v>0.5</v>
      </c>
      <c r="O45" s="53"/>
      <c r="P45" s="53"/>
      <c r="Q45" s="53"/>
      <c r="R45" s="53"/>
      <c r="S45" s="54"/>
      <c r="T45" s="54"/>
      <c r="U45" s="54"/>
      <c r="V45" s="54"/>
      <c r="W45" s="53"/>
      <c r="X45" s="53"/>
      <c r="Y45" s="53"/>
      <c r="Z45" s="53"/>
      <c r="AA45" s="54"/>
      <c r="AB45" s="54"/>
      <c r="AC45" s="54"/>
      <c r="AD45" s="54"/>
      <c r="AE45" s="53"/>
      <c r="AF45" s="53"/>
      <c r="AG45" s="53" t="s">
        <v>50</v>
      </c>
      <c r="AH45" s="53"/>
      <c r="AI45" s="54"/>
      <c r="AJ45" s="54"/>
      <c r="AK45" s="54"/>
      <c r="AL45" s="54"/>
      <c r="AM45" s="53"/>
      <c r="AN45" s="53"/>
      <c r="AO45" s="53"/>
      <c r="AP45" s="53"/>
      <c r="AQ45" s="54"/>
      <c r="AR45" s="54"/>
      <c r="AS45" s="54"/>
      <c r="AT45" s="54"/>
      <c r="AU45" s="53"/>
      <c r="AV45" s="53"/>
      <c r="AW45" s="53"/>
      <c r="AX45" s="53"/>
      <c r="AY45" s="54"/>
      <c r="AZ45" s="54"/>
      <c r="BA45" s="54"/>
      <c r="BB45" s="54"/>
      <c r="BC45" s="53"/>
      <c r="BD45" s="53"/>
      <c r="BE45" s="53" t="s">
        <v>50</v>
      </c>
      <c r="BF45" s="53"/>
      <c r="BG45" s="54"/>
      <c r="BH45" s="54"/>
      <c r="BI45" s="54"/>
      <c r="BJ45" s="54"/>
      <c r="BK45" s="50"/>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row>
    <row r="46" spans="2:106" s="51" customFormat="1" ht="98.25" customHeight="1">
      <c r="B46" s="50"/>
      <c r="D46" s="864"/>
      <c r="E46" s="865"/>
      <c r="F46" s="866"/>
      <c r="G46" s="867"/>
      <c r="H46" s="749"/>
      <c r="I46" s="750"/>
      <c r="J46" s="752"/>
      <c r="K46" s="752"/>
      <c r="L46" s="870"/>
      <c r="M46" s="871"/>
      <c r="N46" s="770"/>
      <c r="O46" s="53"/>
      <c r="P46" s="53"/>
      <c r="Q46" s="53"/>
      <c r="R46" s="53"/>
      <c r="S46" s="54"/>
      <c r="T46" s="54"/>
      <c r="U46" s="54"/>
      <c r="V46" s="54"/>
      <c r="W46" s="53"/>
      <c r="X46" s="53"/>
      <c r="Y46" s="53"/>
      <c r="Z46" s="53"/>
      <c r="AA46" s="54"/>
      <c r="AB46" s="54"/>
      <c r="AC46" s="54"/>
      <c r="AD46" s="54"/>
      <c r="AE46" s="53"/>
      <c r="AF46" s="53"/>
      <c r="AG46" s="53" t="s">
        <v>51</v>
      </c>
      <c r="AH46" s="53"/>
      <c r="AI46" s="54"/>
      <c r="AJ46" s="54"/>
      <c r="AK46" s="54"/>
      <c r="AL46" s="54"/>
      <c r="AM46" s="53"/>
      <c r="AN46" s="53"/>
      <c r="AO46" s="53"/>
      <c r="AP46" s="53"/>
      <c r="AQ46" s="54"/>
      <c r="AR46" s="54"/>
      <c r="AS46" s="54"/>
      <c r="AT46" s="54"/>
      <c r="AU46" s="53"/>
      <c r="AV46" s="53"/>
      <c r="AW46" s="53"/>
      <c r="AX46" s="53"/>
      <c r="AY46" s="54"/>
      <c r="AZ46" s="54"/>
      <c r="BA46" s="54"/>
      <c r="BB46" s="54"/>
      <c r="BC46" s="53"/>
      <c r="BD46" s="53"/>
      <c r="BE46" s="53"/>
      <c r="BF46" s="53"/>
      <c r="BG46" s="54"/>
      <c r="BH46" s="54"/>
      <c r="BI46" s="54"/>
      <c r="BJ46" s="54"/>
      <c r="BK46" s="50"/>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row>
    <row r="47" spans="2:106" s="51" customFormat="1" ht="56.25" customHeight="1">
      <c r="B47" s="50"/>
      <c r="D47" s="861" t="s">
        <v>67</v>
      </c>
      <c r="E47" s="862"/>
      <c r="F47" s="863"/>
      <c r="G47" s="762" t="s">
        <v>47</v>
      </c>
      <c r="H47" s="749" t="s">
        <v>54</v>
      </c>
      <c r="I47" s="750" t="s">
        <v>1679</v>
      </c>
      <c r="J47" s="751"/>
      <c r="K47" s="751"/>
      <c r="L47" s="768" t="str">
        <f t="shared" ref="L47" ca="1" si="9">IF(J47&gt;TODAY(),"SIN INICIAR",IF(N47=1,"TERMINADO",IF(J47&gt;0,"EN CURSO","")))</f>
        <v/>
      </c>
      <c r="M47" s="768"/>
      <c r="N47" s="767">
        <f t="shared" si="8"/>
        <v>0</v>
      </c>
      <c r="O47" s="53"/>
      <c r="P47" s="53"/>
      <c r="Q47" s="53"/>
      <c r="R47" s="53"/>
      <c r="S47" s="54"/>
      <c r="T47" s="54"/>
      <c r="U47" s="54"/>
      <c r="V47" s="54"/>
      <c r="W47" s="53"/>
      <c r="X47" s="53"/>
      <c r="Y47" s="53"/>
      <c r="Z47" s="53"/>
      <c r="AA47" s="54"/>
      <c r="AB47" s="54"/>
      <c r="AC47" s="54"/>
      <c r="AD47" s="54"/>
      <c r="AE47" s="53"/>
      <c r="AF47" s="53"/>
      <c r="AG47" s="53"/>
      <c r="AH47" s="53"/>
      <c r="AI47" s="54"/>
      <c r="AJ47" s="54"/>
      <c r="AK47" s="54"/>
      <c r="AL47" s="54"/>
      <c r="AM47" s="53"/>
      <c r="AN47" s="53"/>
      <c r="AO47" s="53"/>
      <c r="AP47" s="53"/>
      <c r="AQ47" s="54"/>
      <c r="AR47" s="54"/>
      <c r="AS47" s="54"/>
      <c r="AT47" s="54"/>
      <c r="AU47" s="53"/>
      <c r="AV47" s="53"/>
      <c r="AW47" s="53"/>
      <c r="AX47" s="53"/>
      <c r="AY47" s="54"/>
      <c r="AZ47" s="54"/>
      <c r="BA47" s="54"/>
      <c r="BB47" s="54"/>
      <c r="BC47" s="53"/>
      <c r="BD47" s="53"/>
      <c r="BE47" s="53"/>
      <c r="BF47" s="53"/>
      <c r="BG47" s="54" t="s">
        <v>50</v>
      </c>
      <c r="BH47" s="54"/>
      <c r="BI47" s="54"/>
      <c r="BJ47" s="54"/>
      <c r="BK47" s="56"/>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row>
    <row r="48" spans="2:106" s="51" customFormat="1" ht="57" customHeight="1">
      <c r="B48" s="50"/>
      <c r="D48" s="873"/>
      <c r="E48" s="874"/>
      <c r="F48" s="875"/>
      <c r="G48" s="761"/>
      <c r="H48" s="749"/>
      <c r="I48" s="765"/>
      <c r="J48" s="876"/>
      <c r="K48" s="876"/>
      <c r="L48" s="872"/>
      <c r="M48" s="872"/>
      <c r="N48" s="769"/>
      <c r="O48" s="533"/>
      <c r="P48" s="533"/>
      <c r="Q48" s="533"/>
      <c r="R48" s="533"/>
      <c r="S48" s="534"/>
      <c r="T48" s="534"/>
      <c r="U48" s="534"/>
      <c r="V48" s="534"/>
      <c r="W48" s="533"/>
      <c r="X48" s="533"/>
      <c r="Y48" s="533"/>
      <c r="Z48" s="533"/>
      <c r="AA48" s="534"/>
      <c r="AB48" s="534"/>
      <c r="AC48" s="534"/>
      <c r="AD48" s="534"/>
      <c r="AE48" s="533"/>
      <c r="AF48" s="533"/>
      <c r="AG48" s="533"/>
      <c r="AH48" s="533"/>
      <c r="AI48" s="534"/>
      <c r="AJ48" s="534"/>
      <c r="AK48" s="534"/>
      <c r="AL48" s="534"/>
      <c r="AM48" s="533"/>
      <c r="AN48" s="533"/>
      <c r="AO48" s="533"/>
      <c r="AP48" s="533"/>
      <c r="AQ48" s="534"/>
      <c r="AR48" s="534"/>
      <c r="AS48" s="534"/>
      <c r="AT48" s="534"/>
      <c r="AU48" s="533"/>
      <c r="AV48" s="533"/>
      <c r="AW48" s="533"/>
      <c r="AX48" s="533"/>
      <c r="AY48" s="534"/>
      <c r="AZ48" s="534"/>
      <c r="BA48" s="534"/>
      <c r="BB48" s="534"/>
      <c r="BC48" s="533"/>
      <c r="BD48" s="533"/>
      <c r="BE48" s="533"/>
      <c r="BF48" s="533"/>
      <c r="BG48" s="534"/>
      <c r="BH48" s="534"/>
      <c r="BI48" s="534"/>
      <c r="BJ48" s="534"/>
      <c r="BK48" s="50"/>
      <c r="BM48" s="860"/>
      <c r="BN48" s="860"/>
      <c r="BO48" s="860"/>
      <c r="BP48" s="860"/>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row>
    <row r="49" spans="1:106" s="58" customFormat="1" ht="37.5" customHeight="1">
      <c r="B49" s="57"/>
      <c r="C49" s="535"/>
      <c r="D49" s="877"/>
      <c r="E49" s="536"/>
      <c r="F49" s="879" t="s">
        <v>68</v>
      </c>
      <c r="G49" s="879"/>
      <c r="H49" s="879"/>
      <c r="I49" s="879"/>
      <c r="J49" s="879"/>
      <c r="K49" s="879"/>
      <c r="L49" s="879"/>
      <c r="M49" s="879"/>
      <c r="N49" s="879"/>
      <c r="O49" s="880" t="s">
        <v>33</v>
      </c>
      <c r="P49" s="880"/>
      <c r="Q49" s="880"/>
      <c r="R49" s="880"/>
      <c r="S49" s="881" t="s">
        <v>34</v>
      </c>
      <c r="T49" s="881"/>
      <c r="U49" s="881"/>
      <c r="V49" s="881"/>
      <c r="W49" s="880" t="s">
        <v>35</v>
      </c>
      <c r="X49" s="880"/>
      <c r="Y49" s="880"/>
      <c r="Z49" s="880"/>
      <c r="AA49" s="881" t="s">
        <v>36</v>
      </c>
      <c r="AB49" s="881"/>
      <c r="AC49" s="881"/>
      <c r="AD49" s="881"/>
      <c r="AE49" s="880" t="s">
        <v>37</v>
      </c>
      <c r="AF49" s="880"/>
      <c r="AG49" s="880"/>
      <c r="AH49" s="880"/>
      <c r="AI49" s="881" t="s">
        <v>38</v>
      </c>
      <c r="AJ49" s="881"/>
      <c r="AK49" s="881"/>
      <c r="AL49" s="881"/>
      <c r="AM49" s="880" t="s">
        <v>39</v>
      </c>
      <c r="AN49" s="880"/>
      <c r="AO49" s="880"/>
      <c r="AP49" s="880"/>
      <c r="AQ49" s="881" t="s">
        <v>40</v>
      </c>
      <c r="AR49" s="881"/>
      <c r="AS49" s="881"/>
      <c r="AT49" s="881"/>
      <c r="AU49" s="880" t="s">
        <v>41</v>
      </c>
      <c r="AV49" s="880"/>
      <c r="AW49" s="880"/>
      <c r="AX49" s="880"/>
      <c r="AY49" s="881" t="s">
        <v>42</v>
      </c>
      <c r="AZ49" s="881"/>
      <c r="BA49" s="881"/>
      <c r="BB49" s="881"/>
      <c r="BC49" s="880" t="s">
        <v>43</v>
      </c>
      <c r="BD49" s="880"/>
      <c r="BE49" s="880"/>
      <c r="BF49" s="880"/>
      <c r="BG49" s="881" t="s">
        <v>44</v>
      </c>
      <c r="BH49" s="881"/>
      <c r="BI49" s="881"/>
      <c r="BJ49" s="882"/>
      <c r="BK49" s="57"/>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row>
    <row r="50" spans="1:106" ht="24" customHeight="1">
      <c r="C50" s="537"/>
      <c r="D50" s="878"/>
      <c r="E50" s="59"/>
      <c r="F50" s="883" t="s">
        <v>69</v>
      </c>
      <c r="G50" s="883"/>
      <c r="H50" s="883"/>
      <c r="I50" s="883"/>
      <c r="J50" s="883"/>
      <c r="K50" s="883"/>
      <c r="L50" s="883"/>
      <c r="M50" s="883"/>
      <c r="N50" s="883"/>
      <c r="O50" s="884">
        <f>COUNTIF($O$31:$R$48,"P")</f>
        <v>1</v>
      </c>
      <c r="P50" s="884"/>
      <c r="Q50" s="884"/>
      <c r="R50" s="884"/>
      <c r="S50" s="884">
        <f>COUNTIF($S$31:$V$48,"P")</f>
        <v>3</v>
      </c>
      <c r="T50" s="884"/>
      <c r="U50" s="884"/>
      <c r="V50" s="884"/>
      <c r="W50" s="884">
        <f>COUNTIF($W$31:$Z$48,"P")</f>
        <v>1</v>
      </c>
      <c r="X50" s="884"/>
      <c r="Y50" s="884"/>
      <c r="Z50" s="884"/>
      <c r="AA50" s="884">
        <f>COUNTIF($AA$31:$AD$48,"P")</f>
        <v>2</v>
      </c>
      <c r="AB50" s="884"/>
      <c r="AC50" s="884"/>
      <c r="AD50" s="884"/>
      <c r="AE50" s="884">
        <f>COUNTIF($AE$31:$AH$48,"P")</f>
        <v>4</v>
      </c>
      <c r="AF50" s="884"/>
      <c r="AG50" s="884"/>
      <c r="AH50" s="884"/>
      <c r="AI50" s="884">
        <f>COUNTIF($AI$31:$AL$48,"P")</f>
        <v>1</v>
      </c>
      <c r="AJ50" s="884"/>
      <c r="AK50" s="884"/>
      <c r="AL50" s="884"/>
      <c r="AM50" s="884">
        <f>COUNTIF($AM$31:$AP$48,"P")</f>
        <v>1</v>
      </c>
      <c r="AN50" s="884"/>
      <c r="AO50" s="884"/>
      <c r="AP50" s="884"/>
      <c r="AQ50" s="884">
        <f>COUNTIF($AQ$31:$AT$48,"P")</f>
        <v>2</v>
      </c>
      <c r="AR50" s="884"/>
      <c r="AS50" s="884"/>
      <c r="AT50" s="884"/>
      <c r="AU50" s="884">
        <f>COUNTIF($AU$31:$AX$48,"P")</f>
        <v>1</v>
      </c>
      <c r="AV50" s="884"/>
      <c r="AW50" s="884"/>
      <c r="AX50" s="884"/>
      <c r="AY50" s="884">
        <f>COUNTIF($AY$31:$BB$48,"P")</f>
        <v>1</v>
      </c>
      <c r="AZ50" s="884"/>
      <c r="BA50" s="884"/>
      <c r="BB50" s="884"/>
      <c r="BC50" s="884">
        <f>COUNTIF($BC$31:$BF$48,"P")</f>
        <v>3</v>
      </c>
      <c r="BD50" s="884"/>
      <c r="BE50" s="884"/>
      <c r="BF50" s="884"/>
      <c r="BG50" s="884">
        <f>COUNTIF($BG$31:$BJ$48,"P")</f>
        <v>4</v>
      </c>
      <c r="BH50" s="884"/>
      <c r="BI50" s="884"/>
      <c r="BJ50" s="885"/>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row>
    <row r="51" spans="1:106" ht="24" customHeight="1">
      <c r="C51" s="537"/>
      <c r="D51" s="878"/>
      <c r="E51" s="59"/>
      <c r="F51" s="883" t="s">
        <v>70</v>
      </c>
      <c r="G51" s="883"/>
      <c r="H51" s="883"/>
      <c r="I51" s="883"/>
      <c r="J51" s="883"/>
      <c r="K51" s="883"/>
      <c r="L51" s="883"/>
      <c r="M51" s="883"/>
      <c r="N51" s="883"/>
      <c r="O51" s="884">
        <f>COUNTIF($O$31:$R$48,"E")</f>
        <v>1</v>
      </c>
      <c r="P51" s="884"/>
      <c r="Q51" s="884"/>
      <c r="R51" s="884"/>
      <c r="S51" s="884">
        <f>COUNTIF($S$31:$V$48,"E")</f>
        <v>3</v>
      </c>
      <c r="T51" s="884"/>
      <c r="U51" s="884"/>
      <c r="V51" s="884"/>
      <c r="W51" s="884">
        <f>COUNTIF($W$31:$Z$48,"E")</f>
        <v>1</v>
      </c>
      <c r="X51" s="884"/>
      <c r="Y51" s="884"/>
      <c r="Z51" s="884"/>
      <c r="AA51" s="884">
        <f>COUNTIF($AA$31:$AD$48,"E")</f>
        <v>2</v>
      </c>
      <c r="AB51" s="884"/>
      <c r="AC51" s="884"/>
      <c r="AD51" s="884"/>
      <c r="AE51" s="884">
        <f>COUNTIF($AE$31:$AH$48,"E")</f>
        <v>3</v>
      </c>
      <c r="AF51" s="884"/>
      <c r="AG51" s="884"/>
      <c r="AH51" s="884"/>
      <c r="AI51" s="884">
        <f>COUNTIF($AI$31:$AL$48,"E")</f>
        <v>0</v>
      </c>
      <c r="AJ51" s="884"/>
      <c r="AK51" s="884"/>
      <c r="AL51" s="884"/>
      <c r="AM51" s="884">
        <f>COUNTIF($AM$31:$AP$48,"E")</f>
        <v>0</v>
      </c>
      <c r="AN51" s="884"/>
      <c r="AO51" s="884"/>
      <c r="AP51" s="884"/>
      <c r="AQ51" s="884">
        <f>COUNTIF($AQ$31:$AT$48,"E")</f>
        <v>0</v>
      </c>
      <c r="AR51" s="884"/>
      <c r="AS51" s="884"/>
      <c r="AT51" s="884"/>
      <c r="AU51" s="884">
        <f>COUNTIF($AU$31:$AX$48,"E")</f>
        <v>0</v>
      </c>
      <c r="AV51" s="884"/>
      <c r="AW51" s="884"/>
      <c r="AX51" s="884"/>
      <c r="AY51" s="884">
        <f>COUNTIF($AY$31:$BB$48,"E")</f>
        <v>0</v>
      </c>
      <c r="AZ51" s="884"/>
      <c r="BA51" s="884"/>
      <c r="BB51" s="884"/>
      <c r="BC51" s="884">
        <f>COUNTIF($BC$31:$BF$48,"E")</f>
        <v>0</v>
      </c>
      <c r="BD51" s="884"/>
      <c r="BE51" s="884"/>
      <c r="BF51" s="884"/>
      <c r="BG51" s="884">
        <f>COUNTIF($BG$31:$BJ$48,"E")</f>
        <v>0</v>
      </c>
      <c r="BH51" s="884"/>
      <c r="BI51" s="884"/>
      <c r="BJ51" s="885"/>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row>
    <row r="52" spans="1:106" ht="26.25" customHeight="1">
      <c r="C52" s="537"/>
      <c r="D52" s="878"/>
      <c r="E52" s="59"/>
      <c r="F52" s="883" t="s">
        <v>71</v>
      </c>
      <c r="G52" s="883"/>
      <c r="H52" s="883"/>
      <c r="I52" s="883"/>
      <c r="J52" s="883"/>
      <c r="K52" s="883"/>
      <c r="L52" s="883"/>
      <c r="M52" s="883"/>
      <c r="N52" s="883"/>
      <c r="O52" s="886">
        <v>0.9</v>
      </c>
      <c r="P52" s="886"/>
      <c r="Q52" s="886"/>
      <c r="R52" s="886"/>
      <c r="S52" s="886">
        <v>0.9</v>
      </c>
      <c r="T52" s="886"/>
      <c r="U52" s="886"/>
      <c r="V52" s="886"/>
      <c r="W52" s="886">
        <v>0.9</v>
      </c>
      <c r="X52" s="886"/>
      <c r="Y52" s="886"/>
      <c r="Z52" s="886"/>
      <c r="AA52" s="886">
        <v>0.9</v>
      </c>
      <c r="AB52" s="886"/>
      <c r="AC52" s="886"/>
      <c r="AD52" s="886"/>
      <c r="AE52" s="886">
        <v>0.9</v>
      </c>
      <c r="AF52" s="886"/>
      <c r="AG52" s="886"/>
      <c r="AH52" s="886"/>
      <c r="AI52" s="886">
        <v>0.9</v>
      </c>
      <c r="AJ52" s="886"/>
      <c r="AK52" s="886"/>
      <c r="AL52" s="886"/>
      <c r="AM52" s="886">
        <v>0.9</v>
      </c>
      <c r="AN52" s="886"/>
      <c r="AO52" s="886"/>
      <c r="AP52" s="886"/>
      <c r="AQ52" s="886">
        <v>0.9</v>
      </c>
      <c r="AR52" s="886"/>
      <c r="AS52" s="886"/>
      <c r="AT52" s="886"/>
      <c r="AU52" s="886">
        <v>0.9</v>
      </c>
      <c r="AV52" s="886"/>
      <c r="AW52" s="886"/>
      <c r="AX52" s="886"/>
      <c r="AY52" s="886">
        <v>0.9</v>
      </c>
      <c r="AZ52" s="886"/>
      <c r="BA52" s="886"/>
      <c r="BB52" s="886"/>
      <c r="BC52" s="886">
        <v>0.9</v>
      </c>
      <c r="BD52" s="886"/>
      <c r="BE52" s="886"/>
      <c r="BF52" s="886"/>
      <c r="BG52" s="886">
        <v>0.9</v>
      </c>
      <c r="BH52" s="886"/>
      <c r="BI52" s="886"/>
      <c r="BJ52" s="887"/>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row>
    <row r="53" spans="1:106" ht="26.25" customHeight="1">
      <c r="C53" s="537"/>
      <c r="D53" s="538"/>
      <c r="E53" s="59"/>
      <c r="F53" s="883" t="s">
        <v>72</v>
      </c>
      <c r="G53" s="883"/>
      <c r="H53" s="883"/>
      <c r="I53" s="883"/>
      <c r="J53" s="883"/>
      <c r="K53" s="883"/>
      <c r="L53" s="883"/>
      <c r="M53" s="883"/>
      <c r="N53" s="883"/>
      <c r="O53" s="891">
        <f>IFERROR(O51/O50,"")</f>
        <v>1</v>
      </c>
      <c r="P53" s="891"/>
      <c r="Q53" s="891"/>
      <c r="R53" s="891"/>
      <c r="S53" s="891">
        <f>IFERROR(S51/S50,"")</f>
        <v>1</v>
      </c>
      <c r="T53" s="891"/>
      <c r="U53" s="891"/>
      <c r="V53" s="891"/>
      <c r="W53" s="891">
        <f>IFERROR(W51/W50,"")</f>
        <v>1</v>
      </c>
      <c r="X53" s="891"/>
      <c r="Y53" s="891"/>
      <c r="Z53" s="891"/>
      <c r="AA53" s="891">
        <f>IFERROR(AA51/AA50,"")</f>
        <v>1</v>
      </c>
      <c r="AB53" s="891"/>
      <c r="AC53" s="891"/>
      <c r="AD53" s="891"/>
      <c r="AE53" s="891">
        <f>IFERROR(AE51/AE50,"")</f>
        <v>0.75</v>
      </c>
      <c r="AF53" s="891"/>
      <c r="AG53" s="891"/>
      <c r="AH53" s="891"/>
      <c r="AI53" s="891">
        <f>IFERROR(AI51/AI50,"")</f>
        <v>0</v>
      </c>
      <c r="AJ53" s="891"/>
      <c r="AK53" s="891"/>
      <c r="AL53" s="891"/>
      <c r="AM53" s="891">
        <f>IFERROR(AM51/AM50,"")</f>
        <v>0</v>
      </c>
      <c r="AN53" s="891"/>
      <c r="AO53" s="891"/>
      <c r="AP53" s="891"/>
      <c r="AQ53" s="891">
        <f>IFERROR(AQ51/AQ50,"")</f>
        <v>0</v>
      </c>
      <c r="AR53" s="891"/>
      <c r="AS53" s="891"/>
      <c r="AT53" s="891"/>
      <c r="AU53" s="891">
        <f>IFERROR(AU51/AU50,"")</f>
        <v>0</v>
      </c>
      <c r="AV53" s="891"/>
      <c r="AW53" s="891"/>
      <c r="AX53" s="891"/>
      <c r="AY53" s="891">
        <f>IFERROR(AY51/AY50,"")</f>
        <v>0</v>
      </c>
      <c r="AZ53" s="891"/>
      <c r="BA53" s="891"/>
      <c r="BB53" s="891"/>
      <c r="BC53" s="891">
        <f>IFERROR(BC51/BC50,"")</f>
        <v>0</v>
      </c>
      <c r="BD53" s="891"/>
      <c r="BE53" s="891"/>
      <c r="BF53" s="891"/>
      <c r="BG53" s="891">
        <f>IFERROR(BG51/BG50,"")</f>
        <v>0</v>
      </c>
      <c r="BH53" s="891"/>
      <c r="BI53" s="891"/>
      <c r="BJ53" s="892"/>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row>
    <row r="54" spans="1:106" ht="9.75" customHeight="1">
      <c r="C54" s="537"/>
      <c r="D54" s="538"/>
      <c r="E54" s="59"/>
      <c r="F54" s="62"/>
      <c r="G54" s="62"/>
      <c r="H54" s="62"/>
      <c r="I54" s="62"/>
      <c r="J54" s="62"/>
      <c r="K54" s="62"/>
      <c r="L54" s="62"/>
      <c r="M54" s="62"/>
      <c r="N54" s="62"/>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40"/>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row>
    <row r="55" spans="1:106" ht="31.5" customHeight="1">
      <c r="C55" s="893" t="s">
        <v>73</v>
      </c>
      <c r="D55" s="894"/>
      <c r="E55" s="894"/>
      <c r="F55" s="894"/>
      <c r="G55" s="895"/>
      <c r="H55" s="896" t="s">
        <v>74</v>
      </c>
      <c r="I55" s="894"/>
      <c r="J55" s="894"/>
      <c r="K55" s="894"/>
      <c r="L55" s="894"/>
      <c r="M55" s="894"/>
      <c r="N55" s="894"/>
      <c r="O55" s="894"/>
      <c r="P55" s="894"/>
      <c r="Q55" s="894"/>
      <c r="R55" s="894"/>
      <c r="S55" s="894"/>
      <c r="T55" s="894"/>
      <c r="U55" s="894"/>
      <c r="V55" s="894"/>
      <c r="W55" s="894"/>
      <c r="X55" s="894"/>
      <c r="Y55" s="894"/>
      <c r="Z55" s="894"/>
      <c r="AA55" s="894"/>
      <c r="AB55" s="894"/>
      <c r="AC55" s="894"/>
      <c r="AD55" s="894"/>
      <c r="AE55" s="894"/>
      <c r="AF55" s="894"/>
      <c r="AG55" s="894"/>
      <c r="AH55" s="894"/>
      <c r="AI55" s="894"/>
      <c r="AJ55" s="894"/>
      <c r="AK55" s="894"/>
      <c r="AL55" s="894"/>
      <c r="AM55" s="894"/>
      <c r="AN55" s="894"/>
      <c r="AO55" s="894"/>
      <c r="AP55" s="894"/>
      <c r="AQ55" s="894"/>
      <c r="AR55" s="894"/>
      <c r="AS55" s="894"/>
      <c r="AT55" s="894"/>
      <c r="AU55" s="894"/>
      <c r="AV55" s="894"/>
      <c r="AW55" s="894"/>
      <c r="AX55" s="894"/>
      <c r="AY55" s="894"/>
      <c r="AZ55" s="894"/>
      <c r="BA55" s="894"/>
      <c r="BB55" s="894"/>
      <c r="BC55" s="894"/>
      <c r="BD55" s="894"/>
      <c r="BE55" s="894"/>
      <c r="BF55" s="894"/>
      <c r="BG55" s="894"/>
      <c r="BH55" s="894"/>
      <c r="BI55" s="894"/>
      <c r="BJ55" s="897"/>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row>
    <row r="56" spans="1:106" ht="13.5" customHeight="1">
      <c r="C56" s="541"/>
      <c r="D56" s="64"/>
      <c r="E56" s="64"/>
      <c r="F56" s="64"/>
      <c r="G56" s="65"/>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542"/>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row>
    <row r="57" spans="1:106" ht="13.5" customHeight="1">
      <c r="C57" s="537"/>
      <c r="D57" s="66"/>
      <c r="E57" s="66"/>
      <c r="F57" s="66"/>
      <c r="G57" s="67"/>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543"/>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row>
    <row r="58" spans="1:106" ht="13.5" customHeight="1">
      <c r="C58" s="537"/>
      <c r="D58" s="66"/>
      <c r="E58" s="66"/>
      <c r="F58" s="66"/>
      <c r="G58" s="67"/>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543"/>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row>
    <row r="59" spans="1:106" s="14" customFormat="1" ht="19.5" customHeight="1">
      <c r="A59" s="18"/>
      <c r="C59" s="537"/>
      <c r="D59" s="66"/>
      <c r="E59" s="888" t="s">
        <v>75</v>
      </c>
      <c r="F59" s="889"/>
      <c r="G59" s="890"/>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543"/>
      <c r="BL59" s="18"/>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68"/>
      <c r="CO59" s="68"/>
      <c r="CP59" s="68"/>
      <c r="CQ59" s="68"/>
      <c r="CR59" s="68"/>
      <c r="CS59" s="68"/>
      <c r="CT59" s="68"/>
      <c r="CU59" s="68"/>
      <c r="CV59" s="68"/>
      <c r="CW59" s="68"/>
      <c r="CX59" s="68"/>
      <c r="CY59" s="68"/>
      <c r="CZ59" s="68"/>
      <c r="DA59" s="68"/>
      <c r="DB59" s="68"/>
    </row>
    <row r="60" spans="1:106" s="14" customFormat="1" ht="13.5" customHeight="1">
      <c r="A60" s="18"/>
      <c r="C60" s="537"/>
      <c r="D60" s="66"/>
      <c r="E60" s="888"/>
      <c r="F60" s="889"/>
      <c r="G60" s="890"/>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543"/>
      <c r="BL60" s="18"/>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68"/>
      <c r="CO60" s="68"/>
      <c r="CP60" s="68"/>
      <c r="CQ60" s="68"/>
      <c r="CR60" s="68"/>
      <c r="CS60" s="68"/>
      <c r="CT60" s="68"/>
      <c r="CU60" s="68"/>
      <c r="CV60" s="68"/>
      <c r="CW60" s="68"/>
      <c r="CX60" s="68"/>
      <c r="CY60" s="68"/>
      <c r="CZ60" s="68"/>
      <c r="DA60" s="68"/>
      <c r="DB60" s="68"/>
    </row>
    <row r="61" spans="1:106" s="14" customFormat="1" ht="13.5" customHeight="1">
      <c r="A61" s="18"/>
      <c r="C61" s="537"/>
      <c r="D61" s="66"/>
      <c r="E61" s="544"/>
      <c r="F61" s="544"/>
      <c r="G61" s="69"/>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543"/>
      <c r="BL61" s="18"/>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68"/>
      <c r="CO61" s="68"/>
      <c r="CP61" s="68"/>
      <c r="CQ61" s="68"/>
      <c r="CR61" s="68"/>
      <c r="CS61" s="68"/>
      <c r="CT61" s="68"/>
      <c r="CU61" s="68"/>
      <c r="CV61" s="68"/>
      <c r="CW61" s="68"/>
      <c r="CX61" s="68"/>
      <c r="CY61" s="68"/>
      <c r="CZ61" s="68"/>
      <c r="DA61" s="68"/>
      <c r="DB61" s="68"/>
    </row>
    <row r="62" spans="1:106" s="14" customFormat="1" ht="18" customHeight="1">
      <c r="A62" s="18"/>
      <c r="C62" s="537"/>
      <c r="D62" s="66"/>
      <c r="E62" s="888" t="s">
        <v>76</v>
      </c>
      <c r="F62" s="889"/>
      <c r="G62" s="890"/>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543"/>
      <c r="BL62" s="18"/>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68"/>
      <c r="CO62" s="68"/>
      <c r="CP62" s="68"/>
      <c r="CQ62" s="68"/>
      <c r="CR62" s="68"/>
      <c r="CS62" s="68"/>
      <c r="CT62" s="68"/>
      <c r="CU62" s="68"/>
      <c r="CV62" s="68"/>
      <c r="CW62" s="68"/>
      <c r="CX62" s="68"/>
      <c r="CY62" s="68"/>
      <c r="CZ62" s="68"/>
      <c r="DA62" s="68"/>
      <c r="DB62" s="68"/>
    </row>
    <row r="63" spans="1:106" s="14" customFormat="1" ht="13.5" customHeight="1">
      <c r="A63" s="18"/>
      <c r="C63" s="537"/>
      <c r="D63" s="66"/>
      <c r="E63" s="888"/>
      <c r="F63" s="889"/>
      <c r="G63" s="890"/>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543"/>
      <c r="BL63" s="18"/>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68"/>
      <c r="CO63" s="68"/>
      <c r="CP63" s="68"/>
      <c r="CQ63" s="68"/>
      <c r="CR63" s="68"/>
      <c r="CS63" s="68"/>
      <c r="CT63" s="68"/>
      <c r="CU63" s="68"/>
      <c r="CV63" s="68"/>
      <c r="CW63" s="68"/>
      <c r="CX63" s="68"/>
      <c r="CY63" s="68"/>
      <c r="CZ63" s="68"/>
      <c r="DA63" s="68"/>
      <c r="DB63" s="68"/>
    </row>
    <row r="64" spans="1:106" s="14" customFormat="1" ht="13.5" customHeight="1">
      <c r="A64" s="18"/>
      <c r="C64" s="537"/>
      <c r="D64" s="66"/>
      <c r="E64" s="544"/>
      <c r="F64" s="544"/>
      <c r="G64" s="69"/>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543"/>
      <c r="BL64" s="18"/>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68"/>
      <c r="CO64" s="68"/>
      <c r="CP64" s="68"/>
      <c r="CQ64" s="68"/>
      <c r="CR64" s="68"/>
      <c r="CS64" s="68"/>
      <c r="CT64" s="68"/>
      <c r="CU64" s="68"/>
      <c r="CV64" s="68"/>
      <c r="CW64" s="68"/>
      <c r="CX64" s="68"/>
      <c r="CY64" s="68"/>
      <c r="CZ64" s="68"/>
      <c r="DA64" s="68"/>
      <c r="DB64" s="68"/>
    </row>
    <row r="65" spans="1:106" s="14" customFormat="1" ht="19.5" customHeight="1">
      <c r="A65" s="18"/>
      <c r="C65" s="537"/>
      <c r="D65" s="66"/>
      <c r="E65" s="888" t="s">
        <v>77</v>
      </c>
      <c r="F65" s="889"/>
      <c r="G65" s="890"/>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543"/>
      <c r="BL65" s="18"/>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68"/>
      <c r="CO65" s="68"/>
      <c r="CP65" s="68"/>
      <c r="CQ65" s="68"/>
      <c r="CR65" s="68"/>
      <c r="CS65" s="68"/>
      <c r="CT65" s="68"/>
      <c r="CU65" s="68"/>
      <c r="CV65" s="68"/>
      <c r="CW65" s="68"/>
      <c r="CX65" s="68"/>
      <c r="CY65" s="68"/>
      <c r="CZ65" s="68"/>
      <c r="DA65" s="68"/>
      <c r="DB65" s="68"/>
    </row>
    <row r="66" spans="1:106" s="14" customFormat="1" ht="13.5" customHeight="1">
      <c r="A66" s="18"/>
      <c r="C66" s="537"/>
      <c r="D66" s="66"/>
      <c r="E66" s="888"/>
      <c r="F66" s="889"/>
      <c r="G66" s="890"/>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543"/>
      <c r="BL66" s="18"/>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68"/>
      <c r="CO66" s="68"/>
      <c r="CP66" s="68"/>
      <c r="CQ66" s="68"/>
      <c r="CR66" s="68"/>
      <c r="CS66" s="68"/>
      <c r="CT66" s="68"/>
      <c r="CU66" s="68"/>
      <c r="CV66" s="68"/>
      <c r="CW66" s="68"/>
      <c r="CX66" s="68"/>
      <c r="CY66" s="68"/>
      <c r="CZ66" s="68"/>
      <c r="DA66" s="68"/>
      <c r="DB66" s="68"/>
    </row>
    <row r="67" spans="1:106" s="14" customFormat="1" ht="13.5" customHeight="1">
      <c r="A67" s="18"/>
      <c r="C67" s="537"/>
      <c r="D67" s="66"/>
      <c r="E67" s="544"/>
      <c r="F67" s="544"/>
      <c r="G67" s="69"/>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543"/>
      <c r="BL67" s="18"/>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68"/>
      <c r="CO67" s="68"/>
      <c r="CP67" s="68"/>
      <c r="CQ67" s="68"/>
      <c r="CR67" s="68"/>
      <c r="CS67" s="68"/>
      <c r="CT67" s="68"/>
      <c r="CU67" s="68"/>
      <c r="CV67" s="68"/>
      <c r="CW67" s="68"/>
      <c r="CX67" s="68"/>
      <c r="CY67" s="68"/>
      <c r="CZ67" s="68"/>
      <c r="DA67" s="68"/>
      <c r="DB67" s="68"/>
    </row>
    <row r="68" spans="1:106" s="14" customFormat="1" ht="19.5" customHeight="1">
      <c r="A68" s="18"/>
      <c r="C68" s="537"/>
      <c r="D68" s="66"/>
      <c r="E68" s="888" t="s">
        <v>78</v>
      </c>
      <c r="F68" s="889"/>
      <c r="G68" s="890"/>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543"/>
      <c r="BL68" s="18"/>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68"/>
      <c r="CO68" s="68"/>
      <c r="CP68" s="68"/>
      <c r="CQ68" s="68"/>
      <c r="CR68" s="68"/>
      <c r="CS68" s="68"/>
      <c r="CT68" s="68"/>
      <c r="CU68" s="68"/>
      <c r="CV68" s="68"/>
      <c r="CW68" s="68"/>
      <c r="CX68" s="68"/>
      <c r="CY68" s="68"/>
      <c r="CZ68" s="68"/>
      <c r="DA68" s="68"/>
      <c r="DB68" s="68"/>
    </row>
    <row r="69" spans="1:106" s="14" customFormat="1" ht="13.5" customHeight="1">
      <c r="A69" s="18"/>
      <c r="C69" s="537"/>
      <c r="D69" s="66"/>
      <c r="E69" s="888"/>
      <c r="F69" s="889"/>
      <c r="G69" s="890"/>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543"/>
      <c r="BL69" s="18"/>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68"/>
      <c r="CO69" s="68"/>
      <c r="CP69" s="68"/>
      <c r="CQ69" s="68"/>
      <c r="CR69" s="68"/>
      <c r="CS69" s="68"/>
      <c r="CT69" s="68"/>
      <c r="CU69" s="68"/>
      <c r="CV69" s="68"/>
      <c r="CW69" s="68"/>
      <c r="CX69" s="68"/>
      <c r="CY69" s="68"/>
      <c r="CZ69" s="68"/>
      <c r="DA69" s="68"/>
      <c r="DB69" s="68"/>
    </row>
    <row r="70" spans="1:106" s="14" customFormat="1" ht="13.5" customHeight="1">
      <c r="A70" s="18"/>
      <c r="C70" s="537"/>
      <c r="D70" s="66"/>
      <c r="E70" s="66"/>
      <c r="F70" s="66"/>
      <c r="G70" s="67"/>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543"/>
      <c r="BL70" s="18"/>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68"/>
      <c r="CO70" s="68"/>
      <c r="CP70" s="68"/>
      <c r="CQ70" s="68"/>
      <c r="CR70" s="68"/>
      <c r="CS70" s="68"/>
      <c r="CT70" s="68"/>
      <c r="CU70" s="68"/>
      <c r="CV70" s="68"/>
      <c r="CW70" s="68"/>
      <c r="CX70" s="68"/>
      <c r="CY70" s="68"/>
      <c r="CZ70" s="68"/>
      <c r="DA70" s="68"/>
      <c r="DB70" s="68"/>
    </row>
    <row r="71" spans="1:106">
      <c r="C71" s="545"/>
      <c r="D71" s="546"/>
      <c r="E71" s="546"/>
      <c r="F71" s="546"/>
      <c r="G71" s="546"/>
      <c r="H71" s="546"/>
      <c r="I71" s="546"/>
      <c r="J71" s="546"/>
      <c r="K71" s="546"/>
      <c r="L71" s="546"/>
      <c r="M71" s="546"/>
      <c r="N71" s="546"/>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8"/>
    </row>
    <row r="88" spans="7:8" ht="46.5" customHeight="1">
      <c r="G88" s="70" t="s">
        <v>79</v>
      </c>
      <c r="H88" s="70" t="s">
        <v>80</v>
      </c>
    </row>
    <row r="89" spans="7:8" ht="56.25" customHeight="1">
      <c r="G89" s="71">
        <f>COUNTIF(O31:BJ48,"P")</f>
        <v>24</v>
      </c>
      <c r="H89" s="71">
        <f>COUNTIF(O31:BJ48,"E")</f>
        <v>10</v>
      </c>
    </row>
    <row r="91" spans="7:8" ht="50.25" customHeight="1">
      <c r="G91" s="70" t="s">
        <v>81</v>
      </c>
      <c r="H91" s="70" t="s">
        <v>71</v>
      </c>
    </row>
    <row r="92" spans="7:8" ht="54" customHeight="1">
      <c r="G92" s="72">
        <f>H89/G89</f>
        <v>0.41666666666666669</v>
      </c>
      <c r="H92" s="73">
        <v>1</v>
      </c>
    </row>
  </sheetData>
  <mergeCells count="216">
    <mergeCell ref="G35:G36"/>
    <mergeCell ref="H35:H36"/>
    <mergeCell ref="I35:I36"/>
    <mergeCell ref="J35:J36"/>
    <mergeCell ref="K35:K36"/>
    <mergeCell ref="L35:M36"/>
    <mergeCell ref="N35:N36"/>
    <mergeCell ref="C3:F6"/>
    <mergeCell ref="G3:AY6"/>
    <mergeCell ref="N28:N30"/>
    <mergeCell ref="O28:BJ28"/>
    <mergeCell ref="O29:R29"/>
    <mergeCell ref="S29:V29"/>
    <mergeCell ref="W29:Z29"/>
    <mergeCell ref="AA29:AD29"/>
    <mergeCell ref="AE29:AH29"/>
    <mergeCell ref="AI29:AL29"/>
    <mergeCell ref="AM29:AP29"/>
    <mergeCell ref="AQ29:AT29"/>
    <mergeCell ref="D28:F30"/>
    <mergeCell ref="G28:G30"/>
    <mergeCell ref="H28:H30"/>
    <mergeCell ref="I28:I30"/>
    <mergeCell ref="AZ3:BJ6"/>
    <mergeCell ref="D41:F42"/>
    <mergeCell ref="G41:G42"/>
    <mergeCell ref="H41:H42"/>
    <mergeCell ref="I41:I42"/>
    <mergeCell ref="J41:J42"/>
    <mergeCell ref="K41:K42"/>
    <mergeCell ref="L41:M42"/>
    <mergeCell ref="N41:N42"/>
    <mergeCell ref="I37:I38"/>
    <mergeCell ref="J37:J38"/>
    <mergeCell ref="K37:K38"/>
    <mergeCell ref="L39:M40"/>
    <mergeCell ref="N39:N40"/>
    <mergeCell ref="E59:G60"/>
    <mergeCell ref="E62:G63"/>
    <mergeCell ref="E65:G66"/>
    <mergeCell ref="E68:G69"/>
    <mergeCell ref="AQ53:AT53"/>
    <mergeCell ref="AU53:AX53"/>
    <mergeCell ref="AY53:BB53"/>
    <mergeCell ref="BC53:BF53"/>
    <mergeCell ref="BG53:BJ53"/>
    <mergeCell ref="C55:G55"/>
    <mergeCell ref="H55:BJ55"/>
    <mergeCell ref="F53:N53"/>
    <mergeCell ref="O53:R53"/>
    <mergeCell ref="S53:V53"/>
    <mergeCell ref="W53:Z53"/>
    <mergeCell ref="AA53:AD53"/>
    <mergeCell ref="AE53:AH53"/>
    <mergeCell ref="AI53:AL53"/>
    <mergeCell ref="AM53:AP53"/>
    <mergeCell ref="AQ51:AT51"/>
    <mergeCell ref="AU51:AX51"/>
    <mergeCell ref="AY51:BB51"/>
    <mergeCell ref="BC51:BF51"/>
    <mergeCell ref="BG51:BJ51"/>
    <mergeCell ref="F52:N52"/>
    <mergeCell ref="O52:R52"/>
    <mergeCell ref="S52:V52"/>
    <mergeCell ref="W52:Z52"/>
    <mergeCell ref="AA52:AD52"/>
    <mergeCell ref="BC52:BF52"/>
    <mergeCell ref="BG52:BJ52"/>
    <mergeCell ref="AQ52:AT52"/>
    <mergeCell ref="AU52:AX52"/>
    <mergeCell ref="AY52:BB52"/>
    <mergeCell ref="D51:D52"/>
    <mergeCell ref="F51:N51"/>
    <mergeCell ref="O51:R51"/>
    <mergeCell ref="S51:V51"/>
    <mergeCell ref="W51:Z51"/>
    <mergeCell ref="AA51:AD51"/>
    <mergeCell ref="AE51:AH51"/>
    <mergeCell ref="AI51:AL51"/>
    <mergeCell ref="AM51:AP51"/>
    <mergeCell ref="AE52:AH52"/>
    <mergeCell ref="AI52:AL52"/>
    <mergeCell ref="AM52:AP52"/>
    <mergeCell ref="AI49:AL49"/>
    <mergeCell ref="AM49:AP49"/>
    <mergeCell ref="AQ49:AT49"/>
    <mergeCell ref="BG50:BJ50"/>
    <mergeCell ref="AI50:AL50"/>
    <mergeCell ref="AM50:AP50"/>
    <mergeCell ref="AQ50:AT50"/>
    <mergeCell ref="AU50:AX50"/>
    <mergeCell ref="AY50:BB50"/>
    <mergeCell ref="BC50:BF50"/>
    <mergeCell ref="BM48:BP48"/>
    <mergeCell ref="D47:F48"/>
    <mergeCell ref="G47:G48"/>
    <mergeCell ref="H47:H48"/>
    <mergeCell ref="I47:I48"/>
    <mergeCell ref="J47:J48"/>
    <mergeCell ref="K47:K48"/>
    <mergeCell ref="D49:D50"/>
    <mergeCell ref="F49:N49"/>
    <mergeCell ref="O49:R49"/>
    <mergeCell ref="S49:V49"/>
    <mergeCell ref="AU49:AX49"/>
    <mergeCell ref="AY49:BB49"/>
    <mergeCell ref="BC49:BF49"/>
    <mergeCell ref="BG49:BJ49"/>
    <mergeCell ref="F50:N50"/>
    <mergeCell ref="O50:R50"/>
    <mergeCell ref="S50:V50"/>
    <mergeCell ref="W50:Z50"/>
    <mergeCell ref="AA50:AD50"/>
    <mergeCell ref="AE50:AH50"/>
    <mergeCell ref="W49:Z49"/>
    <mergeCell ref="AA49:AD49"/>
    <mergeCell ref="AE49:AH49"/>
    <mergeCell ref="D45:F46"/>
    <mergeCell ref="G45:G46"/>
    <mergeCell ref="H45:H46"/>
    <mergeCell ref="I45:I46"/>
    <mergeCell ref="J45:J46"/>
    <mergeCell ref="K45:K46"/>
    <mergeCell ref="L45:M46"/>
    <mergeCell ref="N45:N46"/>
    <mergeCell ref="L47:M48"/>
    <mergeCell ref="N47:N48"/>
    <mergeCell ref="BM31:BP31"/>
    <mergeCell ref="D43:F44"/>
    <mergeCell ref="G43:G44"/>
    <mergeCell ref="H43:H44"/>
    <mergeCell ref="I43:I44"/>
    <mergeCell ref="J43:J44"/>
    <mergeCell ref="K43:K44"/>
    <mergeCell ref="L43:M44"/>
    <mergeCell ref="N43:N44"/>
    <mergeCell ref="L37:M38"/>
    <mergeCell ref="N37:N38"/>
    <mergeCell ref="D37:F38"/>
    <mergeCell ref="G37:G38"/>
    <mergeCell ref="H37:H38"/>
    <mergeCell ref="D31:F32"/>
    <mergeCell ref="G31:G32"/>
    <mergeCell ref="BM40:BP40"/>
    <mergeCell ref="D39:F40"/>
    <mergeCell ref="G39:G40"/>
    <mergeCell ref="H39:H40"/>
    <mergeCell ref="I39:I40"/>
    <mergeCell ref="J39:J40"/>
    <mergeCell ref="K39:K40"/>
    <mergeCell ref="D35:F36"/>
    <mergeCell ref="CB24:CF24"/>
    <mergeCell ref="CI24:CM24"/>
    <mergeCell ref="CC25:CE25"/>
    <mergeCell ref="CF25:CI25"/>
    <mergeCell ref="CJ25:CL25"/>
    <mergeCell ref="C26:BJ26"/>
    <mergeCell ref="CA21:CM21"/>
    <mergeCell ref="N22:AA23"/>
    <mergeCell ref="AE22:AH23"/>
    <mergeCell ref="AI22:BJ23"/>
    <mergeCell ref="CB22:CF22"/>
    <mergeCell ref="CI22:CM22"/>
    <mergeCell ref="CC23:CE23"/>
    <mergeCell ref="CF23:CI23"/>
    <mergeCell ref="CJ23:CL23"/>
    <mergeCell ref="H19:K23"/>
    <mergeCell ref="L19:L23"/>
    <mergeCell ref="N20:AA20"/>
    <mergeCell ref="AE20:AH20"/>
    <mergeCell ref="AI20:BJ20"/>
    <mergeCell ref="N21:AA21"/>
    <mergeCell ref="AE21:AH21"/>
    <mergeCell ref="AI21:BJ21"/>
    <mergeCell ref="AE17:AH19"/>
    <mergeCell ref="D8:F8"/>
    <mergeCell ref="G8:H8"/>
    <mergeCell ref="I8:K8"/>
    <mergeCell ref="L14:AC14"/>
    <mergeCell ref="D16:AC16"/>
    <mergeCell ref="D11:AC11"/>
    <mergeCell ref="AI17:BJ19"/>
    <mergeCell ref="D14:F14"/>
    <mergeCell ref="G14:K14"/>
    <mergeCell ref="AI13:BJ13"/>
    <mergeCell ref="D18:E18"/>
    <mergeCell ref="H18:K18"/>
    <mergeCell ref="N18:AC18"/>
    <mergeCell ref="D19:D23"/>
    <mergeCell ref="E19:E23"/>
    <mergeCell ref="F19:F23"/>
    <mergeCell ref="G19:G23"/>
    <mergeCell ref="AE14:AH16"/>
    <mergeCell ref="AI14:BJ16"/>
    <mergeCell ref="AE11:BJ11"/>
    <mergeCell ref="D13:F13"/>
    <mergeCell ref="G13:K13"/>
    <mergeCell ref="L13:AC13"/>
    <mergeCell ref="AE13:AH13"/>
    <mergeCell ref="BC29:BF29"/>
    <mergeCell ref="BG29:BJ29"/>
    <mergeCell ref="H31:H32"/>
    <mergeCell ref="I31:I32"/>
    <mergeCell ref="J31:J32"/>
    <mergeCell ref="K31:K32"/>
    <mergeCell ref="J28:K29"/>
    <mergeCell ref="L28:M30"/>
    <mergeCell ref="D33:F34"/>
    <mergeCell ref="G33:G34"/>
    <mergeCell ref="H33:H34"/>
    <mergeCell ref="I33:I34"/>
    <mergeCell ref="N33:N34"/>
    <mergeCell ref="L31:M32"/>
    <mergeCell ref="N31:N32"/>
    <mergeCell ref="AU29:AX29"/>
    <mergeCell ref="AY29:BB29"/>
  </mergeCells>
  <conditionalFormatting sqref="L31 L35 L37">
    <cfRule type="containsText" dxfId="755" priority="67" operator="containsText" text="SIN ">
      <formula>NOT(ISERROR(SEARCH("SIN ",L31)))</formula>
    </cfRule>
    <cfRule type="containsText" dxfId="754" priority="68" operator="containsText" text="NO INICIADO">
      <formula>NOT(ISERROR(SEARCH("NO INICIADO",L31)))</formula>
    </cfRule>
    <cfRule type="containsText" dxfId="753" priority="69" operator="containsText" text="EN CURSO">
      <formula>NOT(ISERROR(SEARCH("EN CURSO",L31)))</formula>
    </cfRule>
    <cfRule type="containsText" dxfId="752" priority="70" operator="containsText" text="TERMINADO">
      <formula>NOT(ISERROR(SEARCH("TERMINADO",L31)))</formula>
    </cfRule>
  </conditionalFormatting>
  <conditionalFormatting sqref="L39 L41">
    <cfRule type="containsText" dxfId="751" priority="30" operator="containsText" text="NO INICIADO">
      <formula>NOT(ISERROR(SEARCH("NO INICIADO",L39)))</formula>
    </cfRule>
    <cfRule type="containsText" dxfId="750" priority="29" operator="containsText" text="SIN ">
      <formula>NOT(ISERROR(SEARCH("SIN ",L39)))</formula>
    </cfRule>
    <cfRule type="containsText" dxfId="749" priority="31" operator="containsText" text="EN CURSO">
      <formula>NOT(ISERROR(SEARCH("EN CURSO",L39)))</formula>
    </cfRule>
    <cfRule type="containsText" dxfId="748" priority="32" operator="containsText" text="TERMINADO">
      <formula>NOT(ISERROR(SEARCH("TERMINADO",L39)))</formula>
    </cfRule>
  </conditionalFormatting>
  <conditionalFormatting sqref="L43">
    <cfRule type="containsText" dxfId="747" priority="81" operator="containsText" text="EN CURSO">
      <formula>NOT(ISERROR(SEARCH("EN CURSO",L43)))</formula>
    </cfRule>
    <cfRule type="containsText" dxfId="746" priority="80" operator="containsText" text="NO INICIADO">
      <formula>NOT(ISERROR(SEARCH("NO INICIADO",L43)))</formula>
    </cfRule>
    <cfRule type="containsText" dxfId="745" priority="79" operator="containsText" text="SIN ">
      <formula>NOT(ISERROR(SEARCH("SIN ",L43)))</formula>
    </cfRule>
    <cfRule type="containsText" dxfId="744" priority="82" operator="containsText" text="TERMINADO">
      <formula>NOT(ISERROR(SEARCH("TERMINADO",L43)))</formula>
    </cfRule>
  </conditionalFormatting>
  <conditionalFormatting sqref="L45 L47">
    <cfRule type="containsText" dxfId="743" priority="74" operator="containsText" text="TERMINADO">
      <formula>NOT(ISERROR(SEARCH("TERMINADO",L45)))</formula>
    </cfRule>
    <cfRule type="containsText" dxfId="742" priority="73" operator="containsText" text="EN CURSO">
      <formula>NOT(ISERROR(SEARCH("EN CURSO",L45)))</formula>
    </cfRule>
    <cfRule type="containsText" dxfId="741" priority="72" operator="containsText" text="NO INICIADO">
      <formula>NOT(ISERROR(SEARCH("NO INICIADO",L45)))</formula>
    </cfRule>
    <cfRule type="containsText" dxfId="740" priority="71" operator="containsText" text="SIN ">
      <formula>NOT(ISERROR(SEARCH("SIN ",L45)))</formula>
    </cfRule>
  </conditionalFormatting>
  <conditionalFormatting sqref="N35 N33 N31">
    <cfRule type="colorScale" priority="83">
      <colorScale>
        <cfvo type="min"/>
        <cfvo type="percent" val="50"/>
        <cfvo type="max"/>
        <color rgb="FFFF0000"/>
        <color rgb="FFFFFF00"/>
        <color rgb="FF92D050"/>
      </colorScale>
    </cfRule>
  </conditionalFormatting>
  <conditionalFormatting sqref="N37:N48 N35 N33 N31">
    <cfRule type="colorScale" priority="1230">
      <colorScale>
        <cfvo type="min"/>
        <cfvo type="percentile" val="50"/>
        <cfvo type="max"/>
        <color rgb="FFF8696B"/>
        <color rgb="FFFFEB84"/>
        <color rgb="FF63BE7B"/>
      </colorScale>
    </cfRule>
  </conditionalFormatting>
  <conditionalFormatting sqref="N41 N37 N39">
    <cfRule type="colorScale" priority="40">
      <colorScale>
        <cfvo type="min"/>
        <cfvo type="percent" val="50"/>
        <cfvo type="max"/>
        <color rgb="FFFF0000"/>
        <color rgb="FFFFFF00"/>
        <color rgb="FF92D050"/>
      </colorScale>
    </cfRule>
  </conditionalFormatting>
  <conditionalFormatting sqref="N45 N43 N47">
    <cfRule type="colorScale" priority="1064">
      <colorScale>
        <cfvo type="min"/>
        <cfvo type="percent" val="50"/>
        <cfvo type="max"/>
        <color rgb="FFFF0000"/>
        <color rgb="FFFFFF00"/>
        <color rgb="FF92D050"/>
      </colorScale>
    </cfRule>
  </conditionalFormatting>
  <conditionalFormatting sqref="O32:AL32 O33:O34 Q33:AL34 P34 O36:AL36">
    <cfRule type="containsText" dxfId="739" priority="85" operator="containsText" text="C">
      <formula>NOT(ISERROR(SEARCH("C",O32)))</formula>
    </cfRule>
    <cfRule type="containsText" dxfId="738" priority="86" operator="containsText" text="R">
      <formula>NOT(ISERROR(SEARCH("R",O32)))</formula>
    </cfRule>
    <cfRule type="containsText" dxfId="737" priority="87" operator="containsText" text="P">
      <formula>NOT(ISERROR(SEARCH("P",O32)))</formula>
    </cfRule>
    <cfRule type="containsText" dxfId="736" priority="84" operator="containsText" text="E">
      <formula>NOT(ISERROR(SEARCH("E",O32)))</formula>
    </cfRule>
  </conditionalFormatting>
  <conditionalFormatting sqref="O31:BJ31 O35:BJ35">
    <cfRule type="containsText" dxfId="735" priority="98" operator="containsText" text="P">
      <formula>NOT(ISERROR(SEARCH("P",O31)))</formula>
    </cfRule>
    <cfRule type="containsText" dxfId="734" priority="97" operator="containsText" text="R">
      <formula>NOT(ISERROR(SEARCH("R",O31)))</formula>
    </cfRule>
    <cfRule type="containsText" dxfId="733" priority="96" operator="containsText" text="C">
      <formula>NOT(ISERROR(SEARCH("C",O31)))</formula>
    </cfRule>
  </conditionalFormatting>
  <conditionalFormatting sqref="O37:BJ37 O39:BK39 O41:BJ41">
    <cfRule type="containsText" dxfId="732" priority="8" operator="containsText" text="R">
      <formula>NOT(ISERROR(SEARCH("R",O37)))</formula>
    </cfRule>
    <cfRule type="containsText" dxfId="731" priority="7" operator="containsText" text="C">
      <formula>NOT(ISERROR(SEARCH("C",O37)))</formula>
    </cfRule>
    <cfRule type="containsText" dxfId="730" priority="9" operator="containsText" text="P">
      <formula>NOT(ISERROR(SEARCH("P",O37)))</formula>
    </cfRule>
  </conditionalFormatting>
  <conditionalFormatting sqref="O38:BJ38 O40:BJ40 O42:BJ42">
    <cfRule type="containsText" dxfId="729" priority="10" operator="containsText" text="E">
      <formula>NOT(ISERROR(SEARCH("E",O38)))</formula>
    </cfRule>
  </conditionalFormatting>
  <conditionalFormatting sqref="O38:BJ38 O40:BJ40 O42:BJ43">
    <cfRule type="containsText" dxfId="728" priority="13" operator="containsText" text="P">
      <formula>NOT(ISERROR(SEARCH("P",O38)))</formula>
    </cfRule>
    <cfRule type="containsText" dxfId="727" priority="11" operator="containsText" text="C">
      <formula>NOT(ISERROR(SEARCH("C",O38)))</formula>
    </cfRule>
    <cfRule type="containsText" dxfId="726" priority="12" operator="containsText" text="R">
      <formula>NOT(ISERROR(SEARCH("R",O38)))</formula>
    </cfRule>
  </conditionalFormatting>
  <conditionalFormatting sqref="O44:BJ44 O46:BJ46 O48:BJ48">
    <cfRule type="containsText" dxfId="725" priority="47" operator="containsText" text="P">
      <formula>NOT(ISERROR(SEARCH("P",O44)))</formula>
    </cfRule>
    <cfRule type="containsText" dxfId="724" priority="45" operator="containsText" text="C">
      <formula>NOT(ISERROR(SEARCH("C",O44)))</formula>
    </cfRule>
    <cfRule type="containsText" dxfId="723" priority="46" operator="containsText" text="R">
      <formula>NOT(ISERROR(SEARCH("R",O44)))</formula>
    </cfRule>
    <cfRule type="containsText" dxfId="722" priority="44" operator="containsText" text="E">
      <formula>NOT(ISERROR(SEARCH("E",O44)))</formula>
    </cfRule>
  </conditionalFormatting>
  <conditionalFormatting sqref="O45:BJ45 O47:BK47">
    <cfRule type="containsText" dxfId="721" priority="41" operator="containsText" text="C">
      <formula>NOT(ISERROR(SEARCH("C",O45)))</formula>
    </cfRule>
    <cfRule type="containsText" dxfId="720" priority="43" operator="containsText" text="P">
      <formula>NOT(ISERROR(SEARCH("P",O45)))</formula>
    </cfRule>
    <cfRule type="containsText" dxfId="719" priority="42" operator="containsText" text="R">
      <formula>NOT(ISERROR(SEARCH("R",O45)))</formula>
    </cfRule>
  </conditionalFormatting>
  <conditionalFormatting sqref="P33">
    <cfRule type="containsText" dxfId="718" priority="3" operator="containsText" text="P">
      <formula>NOT(ISERROR(SEARCH("P",P33)))</formula>
    </cfRule>
    <cfRule type="containsText" dxfId="717" priority="2" operator="containsText" text="R">
      <formula>NOT(ISERROR(SEARCH("R",P33)))</formula>
    </cfRule>
    <cfRule type="containsText" dxfId="716" priority="1" operator="containsText" text="C">
      <formula>NOT(ISERROR(SEARCH("C",P33)))</formula>
    </cfRule>
  </conditionalFormatting>
  <conditionalFormatting sqref="AM32:AP34 AM36:AP36">
    <cfRule type="containsText" dxfId="715" priority="6" operator="containsText" text="P">
      <formula>NOT(ISERROR(SEARCH("P",AM32)))</formula>
    </cfRule>
    <cfRule type="containsText" dxfId="714" priority="5" operator="containsText" text="R">
      <formula>NOT(ISERROR(SEARCH("R",AM32)))</formula>
    </cfRule>
    <cfRule type="containsText" dxfId="713" priority="4" operator="containsText" text="C">
      <formula>NOT(ISERROR(SEARCH("C",AM32)))</formula>
    </cfRule>
  </conditionalFormatting>
  <conditionalFormatting sqref="AQ32:BJ34 AQ36:BJ36">
    <cfRule type="containsText" dxfId="712" priority="75" operator="containsText" text="E">
      <formula>NOT(ISERROR(SEARCH("E",AQ32)))</formula>
    </cfRule>
    <cfRule type="containsText" dxfId="711" priority="78" operator="containsText" text="P">
      <formula>NOT(ISERROR(SEARCH("P",AQ32)))</formula>
    </cfRule>
    <cfRule type="containsText" dxfId="710" priority="77" operator="containsText" text="R">
      <formula>NOT(ISERROR(SEARCH("R",AQ32)))</formula>
    </cfRule>
    <cfRule type="containsText" dxfId="709" priority="76" operator="containsText" text="C">
      <formula>NOT(ISERROR(SEARCH("C",AQ32)))</formula>
    </cfRule>
  </conditionalFormatting>
  <conditionalFormatting sqref="CJ23:CL23">
    <cfRule type="cellIs" dxfId="708" priority="99" operator="between">
      <formula>0.8</formula>
      <formula>1</formula>
    </cfRule>
    <cfRule type="cellIs" dxfId="707" priority="100" operator="between">
      <formula>0.51</formula>
      <formula>0.75</formula>
    </cfRule>
    <cfRule type="cellIs" dxfId="706" priority="101" operator="between">
      <formula>0.86</formula>
      <formula>1</formula>
    </cfRule>
    <cfRule type="cellIs" dxfId="705" priority="103" operator="between">
      <formula>0.51</formula>
      <formula>0.75</formula>
    </cfRule>
    <cfRule type="cellIs" dxfId="704" priority="104" operator="between">
      <formula>0.41</formula>
      <formula>0.5</formula>
    </cfRule>
    <cfRule type="cellIs" dxfId="703" priority="105" operator="between">
      <formula>0</formula>
      <formula>0.4</formula>
    </cfRule>
    <cfRule type="cellIs" dxfId="702" priority="106" stopIfTrue="1" operator="lessThan">
      <formula>#REF!</formula>
    </cfRule>
    <cfRule type="cellIs" dxfId="701" priority="107" stopIfTrue="1" operator="greaterThanOrEqual">
      <formula>#REF!</formula>
    </cfRule>
    <cfRule type="cellIs" dxfId="700" priority="102" operator="between">
      <formula>0.76</formula>
      <formula>0.8</formula>
    </cfRule>
  </conditionalFormatting>
  <printOptions horizontalCentered="1"/>
  <pageMargins left="0.39370078740157483" right="0.43307086614173229" top="0.43307086614173229" bottom="0.70866141732283472" header="0.39370078740157483" footer="0.55118110236220474"/>
  <pageSetup scale="16" fitToHeight="0" orientation="landscape" r:id="rId1"/>
  <headerFooter scaleWithDoc="0" alignWithMargins="0">
    <oddFooter xml:space="preserve">&amp;L&amp;"Arial,Negrita"&amp;9
&amp;R&amp;"Arial,Negrita"&amp;9 
</oddFooter>
  </headerFooter>
  <colBreaks count="1" manualBreakCount="1">
    <brk id="63"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2BE93-06CF-4310-A21A-E7B311A59A9B}">
  <sheetPr>
    <tabColor theme="1" tint="0.14999847407452621"/>
  </sheetPr>
  <dimension ref="B2:G27"/>
  <sheetViews>
    <sheetView topLeftCell="A8" zoomScaleNormal="100" workbookViewId="0">
      <selection activeCell="J13" sqref="J13"/>
    </sheetView>
  </sheetViews>
  <sheetFormatPr baseColWidth="10" defaultColWidth="12.42578125" defaultRowHeight="15.75"/>
  <cols>
    <col min="1" max="1" width="12.42578125" style="328"/>
    <col min="2" max="2" width="6.140625" style="328" customWidth="1"/>
    <col min="3" max="3" width="67" style="328" customWidth="1"/>
    <col min="4" max="7" width="7.28515625" style="406" customWidth="1"/>
    <col min="8" max="16384" width="12.42578125" style="328"/>
  </cols>
  <sheetData>
    <row r="2" spans="2:7" ht="26.1" customHeight="1">
      <c r="B2" s="1830" t="s">
        <v>1417</v>
      </c>
      <c r="C2" s="1830"/>
      <c r="D2" s="1830" t="s">
        <v>1418</v>
      </c>
      <c r="E2" s="1830"/>
      <c r="F2" s="1830"/>
      <c r="G2" s="1830"/>
    </row>
    <row r="3" spans="2:7" ht="78">
      <c r="B3" s="1830"/>
      <c r="C3" s="1830"/>
      <c r="D3" s="401" t="s">
        <v>1419</v>
      </c>
      <c r="E3" s="401" t="s">
        <v>1420</v>
      </c>
      <c r="F3" s="401" t="s">
        <v>1421</v>
      </c>
      <c r="G3" s="402" t="s">
        <v>1422</v>
      </c>
    </row>
    <row r="4" spans="2:7">
      <c r="B4" s="403">
        <v>1</v>
      </c>
      <c r="C4" s="404" t="str">
        <f>'Planeación PDT'!B5</f>
        <v>Planeación</v>
      </c>
      <c r="D4" s="403" t="s">
        <v>86</v>
      </c>
      <c r="E4" s="403" t="s">
        <v>86</v>
      </c>
      <c r="F4" s="403" t="s">
        <v>86</v>
      </c>
      <c r="G4" s="403"/>
    </row>
    <row r="5" spans="2:7">
      <c r="B5" s="403">
        <v>2</v>
      </c>
      <c r="C5" s="404" t="str">
        <f>'Planeación PDT'!B13</f>
        <v>Requisitos Legales y otros requisitos</v>
      </c>
      <c r="D5" s="403" t="s">
        <v>86</v>
      </c>
      <c r="E5" s="403" t="s">
        <v>86</v>
      </c>
      <c r="F5" s="403" t="s">
        <v>86</v>
      </c>
      <c r="G5" s="403"/>
    </row>
    <row r="6" spans="2:7">
      <c r="B6" s="403">
        <v>3</v>
      </c>
      <c r="C6" s="404" t="str">
        <f>'Planeación PDT'!B25</f>
        <v>Documentación del SG-SST</v>
      </c>
      <c r="D6" s="403" t="s">
        <v>86</v>
      </c>
      <c r="E6" s="403" t="s">
        <v>86</v>
      </c>
      <c r="F6" s="403" t="s">
        <v>86</v>
      </c>
      <c r="G6" s="403"/>
    </row>
    <row r="7" spans="2:7">
      <c r="B7" s="403">
        <v>4</v>
      </c>
      <c r="C7" s="404" t="str">
        <f>'Planeación PDT'!B36</f>
        <v>IPEREC y Controles Operacionales</v>
      </c>
      <c r="D7" s="403" t="s">
        <v>86</v>
      </c>
      <c r="E7" s="403" t="s">
        <v>86</v>
      </c>
      <c r="F7" s="403" t="s">
        <v>86</v>
      </c>
      <c r="G7" s="403"/>
    </row>
    <row r="8" spans="2:7">
      <c r="B8" s="403">
        <v>5</v>
      </c>
      <c r="C8" s="404" t="str">
        <f>'Planeación PDT'!B39</f>
        <v>Consulta y Participación</v>
      </c>
      <c r="D8" s="403" t="s">
        <v>86</v>
      </c>
      <c r="E8" s="403" t="s">
        <v>86</v>
      </c>
      <c r="F8" s="403"/>
      <c r="G8" s="403"/>
    </row>
    <row r="9" spans="2:7">
      <c r="B9" s="403">
        <v>6</v>
      </c>
      <c r="C9" s="404" t="str">
        <f>'Planeación PDT'!B41</f>
        <v>Comité de Convivencia Laboral</v>
      </c>
      <c r="D9" s="403" t="s">
        <v>86</v>
      </c>
      <c r="E9" s="403" t="s">
        <v>86</v>
      </c>
      <c r="F9" s="403"/>
      <c r="G9" s="403"/>
    </row>
    <row r="10" spans="2:7">
      <c r="B10" s="403">
        <v>7</v>
      </c>
      <c r="C10" s="404" t="str">
        <f>'Planeación PDT'!B44</f>
        <v>COPASST</v>
      </c>
      <c r="D10" s="403" t="s">
        <v>86</v>
      </c>
      <c r="E10" s="403" t="s">
        <v>86</v>
      </c>
      <c r="F10" s="403"/>
      <c r="G10" s="403"/>
    </row>
    <row r="11" spans="2:7">
      <c r="B11" s="403">
        <v>8</v>
      </c>
      <c r="C11" s="404" t="str">
        <f>'Planeación PDT'!B51</f>
        <v xml:space="preserve">Sala de Lactancia </v>
      </c>
      <c r="D11" s="403" t="s">
        <v>86</v>
      </c>
      <c r="E11" s="403" t="s">
        <v>86</v>
      </c>
      <c r="F11" s="403"/>
      <c r="G11" s="403"/>
    </row>
    <row r="12" spans="2:7">
      <c r="B12" s="403">
        <v>9</v>
      </c>
      <c r="C12" s="404" t="str">
        <f>'Planeación PDT'!B54</f>
        <v>Capacitación y Entrenamiento</v>
      </c>
      <c r="D12" s="403" t="s">
        <v>86</v>
      </c>
      <c r="E12" s="403" t="s">
        <v>86</v>
      </c>
      <c r="F12" s="403" t="s">
        <v>86</v>
      </c>
      <c r="G12" s="403" t="s">
        <v>86</v>
      </c>
    </row>
    <row r="13" spans="2:7">
      <c r="B13" s="403">
        <v>10</v>
      </c>
      <c r="C13" s="404" t="str">
        <f>'Planeación PDT'!B60</f>
        <v>Elementos de Protección</v>
      </c>
      <c r="D13" s="403" t="s">
        <v>86</v>
      </c>
      <c r="E13" s="403" t="s">
        <v>86</v>
      </c>
      <c r="F13" s="403" t="s">
        <v>86</v>
      </c>
      <c r="G13" s="403" t="s">
        <v>86</v>
      </c>
    </row>
    <row r="14" spans="2:7">
      <c r="B14" s="403">
        <v>11</v>
      </c>
      <c r="C14" s="404" t="str">
        <f>'Planeación PDT'!B61</f>
        <v>Infraestructura y mantenimiento</v>
      </c>
      <c r="D14" s="403" t="s">
        <v>86</v>
      </c>
      <c r="E14" s="403" t="s">
        <v>86</v>
      </c>
      <c r="F14" s="403"/>
      <c r="G14" s="403" t="s">
        <v>86</v>
      </c>
    </row>
    <row r="15" spans="2:7">
      <c r="B15" s="403">
        <v>12</v>
      </c>
      <c r="C15" s="404" t="str">
        <f>'Planeación PDT'!B64</f>
        <v>Gestión del cambio</v>
      </c>
      <c r="D15" s="403" t="s">
        <v>86</v>
      </c>
      <c r="E15" s="403" t="s">
        <v>86</v>
      </c>
      <c r="F15" s="403"/>
      <c r="G15" s="403" t="s">
        <v>86</v>
      </c>
    </row>
    <row r="16" spans="2:7">
      <c r="B16" s="411">
        <v>13</v>
      </c>
      <c r="C16" s="532" t="str">
        <f>'Planeación PDT'!B66</f>
        <v>Plan Estratégico de Seguridad Vial</v>
      </c>
      <c r="D16" s="531" t="s">
        <v>86</v>
      </c>
      <c r="E16" s="531" t="s">
        <v>86</v>
      </c>
      <c r="F16" s="531" t="s">
        <v>86</v>
      </c>
      <c r="G16" s="531"/>
    </row>
    <row r="17" spans="2:7">
      <c r="B17" s="403">
        <v>14</v>
      </c>
      <c r="C17" s="404" t="str">
        <f>'Planeación PDT'!B78</f>
        <v>Programa de Prevención y vigilancia de Riesgo Biomecánico</v>
      </c>
      <c r="D17" s="403" t="s">
        <v>86</v>
      </c>
      <c r="E17" s="403" t="s">
        <v>86</v>
      </c>
      <c r="F17" s="403" t="s">
        <v>86</v>
      </c>
      <c r="G17" s="403" t="s">
        <v>86</v>
      </c>
    </row>
    <row r="18" spans="2:7">
      <c r="B18" s="403">
        <v>15</v>
      </c>
      <c r="C18" s="404" t="str">
        <f>'Planeación PDT'!B88</f>
        <v>Programa de Prevención y vigilancia de Riesgo Psicosocial</v>
      </c>
      <c r="D18" s="403" t="s">
        <v>86</v>
      </c>
      <c r="E18" s="403" t="s">
        <v>86</v>
      </c>
      <c r="F18" s="403" t="s">
        <v>86</v>
      </c>
      <c r="G18" s="403" t="s">
        <v>86</v>
      </c>
    </row>
    <row r="19" spans="2:7">
      <c r="B19" s="403">
        <v>16</v>
      </c>
      <c r="C19" s="404" t="str">
        <f>'Planeación PDT'!B95</f>
        <v>Programa de Prevención de Riesgo Público</v>
      </c>
      <c r="D19" s="403" t="s">
        <v>86</v>
      </c>
      <c r="E19" s="403" t="s">
        <v>86</v>
      </c>
      <c r="F19" s="403" t="s">
        <v>86</v>
      </c>
      <c r="G19" s="403" t="s">
        <v>86</v>
      </c>
    </row>
    <row r="20" spans="2:7">
      <c r="B20" s="403">
        <v>17</v>
      </c>
      <c r="C20" s="404" t="str">
        <f>'Planeación PDT'!B97</f>
        <v>Programa de reincorporación laboral</v>
      </c>
      <c r="D20" s="403" t="s">
        <v>86</v>
      </c>
      <c r="E20" s="403" t="s">
        <v>86</v>
      </c>
      <c r="F20" s="403" t="s">
        <v>86</v>
      </c>
      <c r="G20" s="403" t="s">
        <v>86</v>
      </c>
    </row>
    <row r="21" spans="2:7">
      <c r="B21" s="403">
        <v>18</v>
      </c>
      <c r="C21" s="404" t="str">
        <f>'Planeación PDT'!B99</f>
        <v>Programa del Entorno Laboral Saludable</v>
      </c>
      <c r="D21" s="403" t="s">
        <v>86</v>
      </c>
      <c r="E21" s="403" t="s">
        <v>86</v>
      </c>
      <c r="F21" s="403" t="s">
        <v>86</v>
      </c>
      <c r="G21" s="403" t="s">
        <v>86</v>
      </c>
    </row>
    <row r="22" spans="2:7">
      <c r="B22" s="403">
        <v>19</v>
      </c>
      <c r="C22" s="404" t="str">
        <f>'Planeación PDT'!B103</f>
        <v>Teletrabajo</v>
      </c>
      <c r="D22" s="403" t="s">
        <v>86</v>
      </c>
      <c r="E22" s="403" t="s">
        <v>86</v>
      </c>
      <c r="F22" s="403" t="s">
        <v>86</v>
      </c>
      <c r="G22" s="403" t="s">
        <v>86</v>
      </c>
    </row>
    <row r="23" spans="2:7">
      <c r="B23" s="403">
        <v>20</v>
      </c>
      <c r="C23" s="404" t="str">
        <f>'Planeación PDT'!B106</f>
        <v>Gestión SST para Contratistas</v>
      </c>
      <c r="D23" s="403" t="s">
        <v>86</v>
      </c>
      <c r="E23" s="403" t="s">
        <v>86</v>
      </c>
      <c r="F23" s="403"/>
      <c r="G23" s="403"/>
    </row>
    <row r="24" spans="2:7">
      <c r="B24" s="403">
        <v>21</v>
      </c>
      <c r="C24" s="404" t="str">
        <f>'Planeación PDT'!B107</f>
        <v>Emergencias y Contingencias</v>
      </c>
      <c r="D24" s="403" t="s">
        <v>86</v>
      </c>
      <c r="E24" s="403" t="s">
        <v>86</v>
      </c>
      <c r="F24" s="403"/>
      <c r="G24" s="403" t="s">
        <v>86</v>
      </c>
    </row>
    <row r="25" spans="2:7">
      <c r="B25" s="403">
        <v>23</v>
      </c>
      <c r="C25" s="404" t="str">
        <f>'Planeación PDT'!B115</f>
        <v>Incidentes, Accidentes, Enfermedad Laboral</v>
      </c>
      <c r="D25" s="403" t="s">
        <v>86</v>
      </c>
      <c r="E25" s="403" t="s">
        <v>86</v>
      </c>
      <c r="F25" s="403"/>
      <c r="G25" s="403" t="s">
        <v>86</v>
      </c>
    </row>
    <row r="26" spans="2:7">
      <c r="B26" s="403">
        <v>24</v>
      </c>
      <c r="C26" s="404" t="str">
        <f>'Planeación PDT'!B122</f>
        <v>Seguimiento y Mejora</v>
      </c>
      <c r="D26" s="403" t="s">
        <v>86</v>
      </c>
      <c r="E26" s="403" t="s">
        <v>86</v>
      </c>
      <c r="F26" s="403" t="s">
        <v>86</v>
      </c>
      <c r="G26" s="403" t="s">
        <v>86</v>
      </c>
    </row>
    <row r="27" spans="2:7">
      <c r="B27" s="405"/>
    </row>
  </sheetData>
  <mergeCells count="2">
    <mergeCell ref="B2:C3"/>
    <mergeCell ref="D2:G2"/>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2F2E6-3F55-4C42-B0C7-16EA5F31E633}">
  <sheetPr codeName="Hoja43">
    <tabColor rgb="FF00FF00"/>
  </sheetPr>
  <dimension ref="B2:I24"/>
  <sheetViews>
    <sheetView workbookViewId="0">
      <selection activeCell="E33" sqref="E33"/>
    </sheetView>
  </sheetViews>
  <sheetFormatPr baseColWidth="10" defaultColWidth="11.42578125" defaultRowHeight="15"/>
  <cols>
    <col min="9" max="9" width="11.42578125" customWidth="1"/>
  </cols>
  <sheetData>
    <row r="2" spans="2:3">
      <c r="B2" t="s">
        <v>82</v>
      </c>
      <c r="C2" t="s">
        <v>83</v>
      </c>
    </row>
    <row r="3" spans="2:3">
      <c r="B3" s="74">
        <v>0.1</v>
      </c>
      <c r="C3">
        <v>1</v>
      </c>
    </row>
    <row r="4" spans="2:3">
      <c r="B4" s="74">
        <v>0.2</v>
      </c>
      <c r="C4">
        <v>1</v>
      </c>
    </row>
    <row r="5" spans="2:3">
      <c r="B5" s="74">
        <v>0.3</v>
      </c>
      <c r="C5">
        <v>1</v>
      </c>
    </row>
    <row r="6" spans="2:3">
      <c r="B6" s="74">
        <v>0.4</v>
      </c>
      <c r="C6">
        <v>1</v>
      </c>
    </row>
    <row r="7" spans="2:3">
      <c r="B7" s="74">
        <v>0.5</v>
      </c>
      <c r="C7">
        <v>1</v>
      </c>
    </row>
    <row r="8" spans="2:3">
      <c r="B8" s="74">
        <v>0.6</v>
      </c>
      <c r="C8">
        <v>1</v>
      </c>
    </row>
    <row r="9" spans="2:3">
      <c r="B9" s="74">
        <v>0.7</v>
      </c>
      <c r="C9">
        <v>1</v>
      </c>
    </row>
    <row r="10" spans="2:3">
      <c r="B10" s="74">
        <v>0.8</v>
      </c>
      <c r="C10">
        <v>1</v>
      </c>
    </row>
    <row r="11" spans="2:3">
      <c r="B11" s="74">
        <v>0.9</v>
      </c>
      <c r="C11">
        <v>1</v>
      </c>
    </row>
    <row r="12" spans="2:3">
      <c r="B12" s="74">
        <v>1</v>
      </c>
      <c r="C12">
        <v>9</v>
      </c>
    </row>
    <row r="16" spans="2:3">
      <c r="B16" t="s">
        <v>84</v>
      </c>
      <c r="C16" t="e">
        <f>G24*3.1416</f>
        <v>#REF!</v>
      </c>
    </row>
    <row r="18" spans="2:9">
      <c r="B18" t="s">
        <v>85</v>
      </c>
      <c r="C18" t="s">
        <v>86</v>
      </c>
      <c r="D18" t="s">
        <v>87</v>
      </c>
    </row>
    <row r="19" spans="2:9">
      <c r="B19" t="s">
        <v>88</v>
      </c>
      <c r="C19">
        <v>0</v>
      </c>
      <c r="D19">
        <v>0</v>
      </c>
    </row>
    <row r="20" spans="2:9">
      <c r="B20" t="s">
        <v>89</v>
      </c>
      <c r="C20" t="e">
        <f>COS(C16)*-1</f>
        <v>#REF!</v>
      </c>
      <c r="D20" t="e">
        <f>SIN(C16)</f>
        <v>#REF!</v>
      </c>
    </row>
    <row r="24" spans="2:9">
      <c r="F24" t="s">
        <v>90</v>
      </c>
      <c r="G24" s="74" t="e">
        <f>#REF!</f>
        <v>#REF!</v>
      </c>
      <c r="I24" s="4"/>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72AD0-B13A-4A21-AA58-010FB52FCFFD}">
  <sheetPr codeName="Hoja45">
    <tabColor theme="5"/>
  </sheetPr>
  <dimension ref="B1:AC46"/>
  <sheetViews>
    <sheetView showGridLines="0" topLeftCell="A2" zoomScale="60" zoomScaleNormal="60" workbookViewId="0">
      <selection activeCell="AI7" sqref="AI7"/>
    </sheetView>
  </sheetViews>
  <sheetFormatPr baseColWidth="10" defaultColWidth="11.42578125" defaultRowHeight="15"/>
  <cols>
    <col min="1" max="1" width="1.140625" style="1" customWidth="1"/>
    <col min="2" max="3" width="11.42578125" style="1"/>
    <col min="4" max="4" width="14.42578125" style="1" customWidth="1"/>
    <col min="5" max="21" width="11.42578125" style="1"/>
    <col min="22" max="22" width="12.140625" style="1" customWidth="1"/>
    <col min="23" max="23" width="23.42578125" style="1" customWidth="1"/>
    <col min="24" max="25" width="11.42578125" style="1"/>
    <col min="26" max="26" width="8.42578125" style="1" customWidth="1"/>
    <col min="27" max="27" width="1.7109375" style="1" customWidth="1"/>
    <col min="28" max="28" width="24.42578125" style="1" customWidth="1"/>
    <col min="29" max="29" width="32.42578125" style="1" customWidth="1"/>
    <col min="30" max="16384" width="11.42578125" style="1"/>
  </cols>
  <sheetData>
    <row r="1" spans="2:29" ht="15" customHeight="1" thickBot="1"/>
    <row r="2" spans="2:29" s="154" customFormat="1" ht="30.75" customHeight="1">
      <c r="B2" s="1789" t="s">
        <v>1091</v>
      </c>
      <c r="C2" s="1790"/>
      <c r="D2" s="1790"/>
      <c r="E2" s="1791"/>
      <c r="F2" s="1831" t="s">
        <v>1423</v>
      </c>
      <c r="G2" s="1832"/>
      <c r="H2" s="1832"/>
      <c r="I2" s="1832"/>
      <c r="J2" s="1832"/>
      <c r="K2" s="1832"/>
      <c r="L2" s="1832"/>
      <c r="M2" s="1832"/>
      <c r="N2" s="1832"/>
      <c r="O2" s="1832"/>
      <c r="P2" s="1832"/>
      <c r="Q2" s="1832"/>
      <c r="R2" s="1832"/>
      <c r="S2" s="1832"/>
      <c r="T2" s="1832"/>
      <c r="U2" s="1832"/>
      <c r="V2" s="1832"/>
      <c r="W2" s="1832"/>
      <c r="X2" s="1832"/>
      <c r="Y2" s="1832"/>
      <c r="Z2" s="1832"/>
      <c r="AA2" s="1833"/>
      <c r="AB2" s="737"/>
      <c r="AC2" s="731"/>
    </row>
    <row r="3" spans="2:29" s="154" customFormat="1" ht="30.75" customHeight="1">
      <c r="B3" s="1792"/>
      <c r="C3" s="1793"/>
      <c r="D3" s="1793"/>
      <c r="E3" s="1794"/>
      <c r="F3" s="1834"/>
      <c r="G3" s="1835"/>
      <c r="H3" s="1835"/>
      <c r="I3" s="1835"/>
      <c r="J3" s="1835"/>
      <c r="K3" s="1835"/>
      <c r="L3" s="1835"/>
      <c r="M3" s="1835"/>
      <c r="N3" s="1835"/>
      <c r="O3" s="1835"/>
      <c r="P3" s="1835"/>
      <c r="Q3" s="1835"/>
      <c r="R3" s="1835"/>
      <c r="S3" s="1835"/>
      <c r="T3" s="1835"/>
      <c r="U3" s="1835"/>
      <c r="V3" s="1835"/>
      <c r="W3" s="1835"/>
      <c r="X3" s="1835"/>
      <c r="Y3" s="1835"/>
      <c r="Z3" s="1835"/>
      <c r="AA3" s="1836"/>
      <c r="AB3" s="732"/>
      <c r="AC3" s="733"/>
    </row>
    <row r="4" spans="2:29" s="154" customFormat="1" ht="30.75" customHeight="1">
      <c r="B4" s="1792"/>
      <c r="C4" s="1793"/>
      <c r="D4" s="1793"/>
      <c r="E4" s="1794"/>
      <c r="F4" s="1834"/>
      <c r="G4" s="1835"/>
      <c r="H4" s="1835"/>
      <c r="I4" s="1835"/>
      <c r="J4" s="1835"/>
      <c r="K4" s="1835"/>
      <c r="L4" s="1835"/>
      <c r="M4" s="1835"/>
      <c r="N4" s="1835"/>
      <c r="O4" s="1835"/>
      <c r="P4" s="1835"/>
      <c r="Q4" s="1835"/>
      <c r="R4" s="1835"/>
      <c r="S4" s="1835"/>
      <c r="T4" s="1835"/>
      <c r="U4" s="1835"/>
      <c r="V4" s="1835"/>
      <c r="W4" s="1835"/>
      <c r="X4" s="1835"/>
      <c r="Y4" s="1835"/>
      <c r="Z4" s="1835"/>
      <c r="AA4" s="1836"/>
      <c r="AB4" s="732"/>
      <c r="AC4" s="733"/>
    </row>
    <row r="5" spans="2:29" s="155" customFormat="1" ht="30.75" customHeight="1" thickBot="1">
      <c r="B5" s="1795"/>
      <c r="C5" s="1796"/>
      <c r="D5" s="1796"/>
      <c r="E5" s="1797"/>
      <c r="F5" s="1837"/>
      <c r="G5" s="1838"/>
      <c r="H5" s="1838"/>
      <c r="I5" s="1838"/>
      <c r="J5" s="1838"/>
      <c r="K5" s="1838"/>
      <c r="L5" s="1838"/>
      <c r="M5" s="1838"/>
      <c r="N5" s="1838"/>
      <c r="O5" s="1838"/>
      <c r="P5" s="1838"/>
      <c r="Q5" s="1838"/>
      <c r="R5" s="1838"/>
      <c r="S5" s="1838"/>
      <c r="T5" s="1838"/>
      <c r="U5" s="1838"/>
      <c r="V5" s="1838"/>
      <c r="W5" s="1838"/>
      <c r="X5" s="1838"/>
      <c r="Y5" s="1838"/>
      <c r="Z5" s="1838"/>
      <c r="AA5" s="1839"/>
      <c r="AB5" s="734"/>
      <c r="AC5" s="736"/>
    </row>
    <row r="6" spans="2:29" ht="18" customHeight="1">
      <c r="B6" s="687"/>
      <c r="AC6" s="688"/>
    </row>
    <row r="7" spans="2:29" ht="17.25" customHeight="1">
      <c r="B7" s="687"/>
      <c r="AC7" s="688"/>
    </row>
    <row r="8" spans="2:29">
      <c r="B8" s="687"/>
      <c r="AC8" s="688"/>
    </row>
    <row r="9" spans="2:29">
      <c r="B9" s="687"/>
      <c r="AC9" s="688"/>
    </row>
    <row r="10" spans="2:29" ht="66" customHeight="1">
      <c r="B10" s="687"/>
      <c r="AC10" s="688"/>
    </row>
    <row r="11" spans="2:29">
      <c r="B11" s="687"/>
      <c r="AC11" s="688"/>
    </row>
    <row r="12" spans="2:29">
      <c r="B12" s="687"/>
      <c r="AC12" s="688"/>
    </row>
    <row r="13" spans="2:29">
      <c r="B13" s="687"/>
      <c r="AC13" s="688"/>
    </row>
    <row r="14" spans="2:29">
      <c r="B14" s="687"/>
      <c r="AC14" s="688"/>
    </row>
    <row r="15" spans="2:29">
      <c r="B15" s="687"/>
      <c r="AC15" s="688"/>
    </row>
    <row r="16" spans="2:29">
      <c r="B16" s="687"/>
      <c r="AC16" s="688"/>
    </row>
    <row r="17" spans="2:29">
      <c r="B17" s="687"/>
      <c r="AC17" s="688"/>
    </row>
    <row r="18" spans="2:29">
      <c r="B18" s="687"/>
      <c r="AC18" s="688"/>
    </row>
    <row r="19" spans="2:29">
      <c r="B19" s="687"/>
      <c r="AC19" s="688"/>
    </row>
    <row r="20" spans="2:29">
      <c r="B20" s="687"/>
      <c r="AC20" s="688"/>
    </row>
    <row r="21" spans="2:29">
      <c r="B21" s="687"/>
      <c r="AC21" s="688"/>
    </row>
    <row r="22" spans="2:29">
      <c r="B22" s="687"/>
      <c r="AC22" s="688"/>
    </row>
    <row r="23" spans="2:29">
      <c r="B23" s="687"/>
      <c r="AC23" s="688"/>
    </row>
    <row r="24" spans="2:29">
      <c r="B24" s="687"/>
      <c r="AC24" s="688"/>
    </row>
    <row r="25" spans="2:29">
      <c r="B25" s="687"/>
      <c r="AC25" s="688"/>
    </row>
    <row r="26" spans="2:29">
      <c r="B26" s="687"/>
      <c r="AC26" s="688"/>
    </row>
    <row r="27" spans="2:29">
      <c r="B27" s="687"/>
      <c r="AC27" s="688"/>
    </row>
    <row r="28" spans="2:29">
      <c r="B28" s="687"/>
      <c r="AC28" s="688"/>
    </row>
    <row r="29" spans="2:29">
      <c r="B29" s="687"/>
      <c r="AC29" s="688"/>
    </row>
    <row r="30" spans="2:29">
      <c r="B30" s="687"/>
      <c r="AC30" s="688"/>
    </row>
    <row r="31" spans="2:29">
      <c r="B31" s="687"/>
      <c r="AC31" s="688"/>
    </row>
    <row r="32" spans="2:29">
      <c r="B32" s="687"/>
      <c r="AC32" s="688"/>
    </row>
    <row r="33" spans="2:29">
      <c r="B33" s="687"/>
      <c r="AC33" s="688"/>
    </row>
    <row r="34" spans="2:29">
      <c r="B34" s="687"/>
      <c r="AC34" s="688"/>
    </row>
    <row r="35" spans="2:29" ht="15.75" thickBot="1">
      <c r="B35" s="689"/>
      <c r="C35" s="690"/>
      <c r="D35" s="690"/>
      <c r="E35" s="690"/>
      <c r="F35" s="690"/>
      <c r="G35" s="690"/>
      <c r="H35" s="690"/>
      <c r="I35" s="690"/>
      <c r="J35" s="690"/>
      <c r="K35" s="690"/>
      <c r="L35" s="690"/>
      <c r="M35" s="690"/>
      <c r="N35" s="690"/>
      <c r="O35" s="690"/>
      <c r="P35" s="690"/>
      <c r="Q35" s="690"/>
      <c r="R35" s="690"/>
      <c r="S35" s="690"/>
      <c r="T35" s="690"/>
      <c r="U35" s="690"/>
      <c r="V35" s="690"/>
      <c r="W35" s="690"/>
      <c r="X35" s="690"/>
      <c r="Y35" s="690"/>
      <c r="Z35" s="690"/>
      <c r="AA35" s="690"/>
      <c r="AB35" s="690"/>
      <c r="AC35" s="691"/>
    </row>
    <row r="46" spans="2:29" ht="7.5" customHeight="1"/>
  </sheetData>
  <mergeCells count="3">
    <mergeCell ref="B2:E5"/>
    <mergeCell ref="AB2:AC5"/>
    <mergeCell ref="F2:AA5"/>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68B3-3E9A-4B31-AFC2-F01C14BCDE3B}">
  <sheetPr codeName="Hoja1">
    <tabColor theme="5" tint="0.39997558519241921"/>
  </sheetPr>
  <dimension ref="B1:V16"/>
  <sheetViews>
    <sheetView showGridLines="0" view="pageBreakPreview" zoomScale="55" zoomScaleNormal="77" zoomScaleSheetLayoutView="55" workbookViewId="0">
      <selection activeCell="S12" sqref="S12"/>
    </sheetView>
  </sheetViews>
  <sheetFormatPr baseColWidth="10" defaultColWidth="11.42578125" defaultRowHeight="15"/>
  <cols>
    <col min="1" max="1" width="0.7109375" customWidth="1"/>
    <col min="2" max="2" width="78.140625" customWidth="1"/>
    <col min="3" max="22" width="19.42578125" customWidth="1"/>
  </cols>
  <sheetData>
    <row r="1" spans="2:22" ht="34.5" customHeight="1">
      <c r="B1" s="1842" t="s">
        <v>1091</v>
      </c>
      <c r="C1" s="1863" t="s">
        <v>1424</v>
      </c>
      <c r="D1" s="1864"/>
      <c r="E1" s="1864"/>
      <c r="F1" s="1864"/>
      <c r="G1" s="1864"/>
      <c r="H1" s="1864"/>
      <c r="I1" s="1864"/>
      <c r="J1" s="1864"/>
      <c r="K1" s="1864"/>
      <c r="L1" s="1864"/>
      <c r="M1" s="1864"/>
      <c r="N1" s="1864"/>
      <c r="O1" s="1864"/>
      <c r="P1" s="1864"/>
      <c r="Q1" s="1864"/>
      <c r="R1" s="1864"/>
      <c r="S1" s="1864"/>
      <c r="T1" s="1865"/>
      <c r="U1" s="1857"/>
      <c r="V1" s="1858"/>
    </row>
    <row r="2" spans="2:22" ht="33.75" customHeight="1">
      <c r="B2" s="1843"/>
      <c r="C2" s="1866"/>
      <c r="D2" s="1867"/>
      <c r="E2" s="1867"/>
      <c r="F2" s="1867"/>
      <c r="G2" s="1867"/>
      <c r="H2" s="1867"/>
      <c r="I2" s="1867"/>
      <c r="J2" s="1867"/>
      <c r="K2" s="1867"/>
      <c r="L2" s="1867"/>
      <c r="M2" s="1867"/>
      <c r="N2" s="1867"/>
      <c r="O2" s="1867"/>
      <c r="P2" s="1867"/>
      <c r="Q2" s="1867"/>
      <c r="R2" s="1867"/>
      <c r="S2" s="1867"/>
      <c r="T2" s="1868"/>
      <c r="U2" s="1859"/>
      <c r="V2" s="1860"/>
    </row>
    <row r="3" spans="2:22" ht="34.5" customHeight="1">
      <c r="B3" s="1843"/>
      <c r="C3" s="1866"/>
      <c r="D3" s="1867"/>
      <c r="E3" s="1867"/>
      <c r="F3" s="1867"/>
      <c r="G3" s="1867"/>
      <c r="H3" s="1867"/>
      <c r="I3" s="1867"/>
      <c r="J3" s="1867"/>
      <c r="K3" s="1867"/>
      <c r="L3" s="1867"/>
      <c r="M3" s="1867"/>
      <c r="N3" s="1867"/>
      <c r="O3" s="1867"/>
      <c r="P3" s="1867"/>
      <c r="Q3" s="1867"/>
      <c r="R3" s="1867"/>
      <c r="S3" s="1867"/>
      <c r="T3" s="1868"/>
      <c r="U3" s="1859"/>
      <c r="V3" s="1860"/>
    </row>
    <row r="4" spans="2:22" ht="34.5" customHeight="1" thickBot="1">
      <c r="B4" s="1844"/>
      <c r="C4" s="1869"/>
      <c r="D4" s="1870"/>
      <c r="E4" s="1870"/>
      <c r="F4" s="1870"/>
      <c r="G4" s="1870"/>
      <c r="H4" s="1870"/>
      <c r="I4" s="1870"/>
      <c r="J4" s="1870"/>
      <c r="K4" s="1870"/>
      <c r="L4" s="1870"/>
      <c r="M4" s="1870"/>
      <c r="N4" s="1870"/>
      <c r="O4" s="1870"/>
      <c r="P4" s="1870"/>
      <c r="Q4" s="1870"/>
      <c r="R4" s="1870"/>
      <c r="S4" s="1870"/>
      <c r="T4" s="1871"/>
      <c r="U4" s="1861"/>
      <c r="V4" s="1862"/>
    </row>
    <row r="5" spans="2:22" ht="16.5" customHeight="1" thickBot="1">
      <c r="B5" s="156"/>
    </row>
    <row r="6" spans="2:22" ht="30" customHeight="1" thickBot="1">
      <c r="B6" s="1840" t="s">
        <v>1425</v>
      </c>
      <c r="C6" s="1854" t="s">
        <v>1426</v>
      </c>
      <c r="D6" s="1855"/>
      <c r="E6" s="1855"/>
      <c r="F6" s="1855"/>
      <c r="G6" s="1855"/>
      <c r="H6" s="1855"/>
      <c r="I6" s="1855"/>
      <c r="J6" s="1855"/>
      <c r="K6" s="1855"/>
      <c r="L6" s="1855"/>
      <c r="M6" s="1855"/>
      <c r="N6" s="1855"/>
      <c r="O6" s="1855"/>
      <c r="P6" s="1855"/>
      <c r="Q6" s="1855"/>
      <c r="R6" s="1855"/>
      <c r="S6" s="1855"/>
      <c r="T6" s="1855"/>
      <c r="U6" s="1855"/>
      <c r="V6" s="1856"/>
    </row>
    <row r="7" spans="2:22" ht="30.75" customHeight="1">
      <c r="B7" s="1841"/>
      <c r="C7" s="1851" t="s">
        <v>1427</v>
      </c>
      <c r="D7" s="1852"/>
      <c r="E7" s="1852"/>
      <c r="F7" s="1853" t="s">
        <v>1428</v>
      </c>
      <c r="G7" s="1853"/>
      <c r="H7" s="1853"/>
      <c r="I7" s="1848" t="s">
        <v>1429</v>
      </c>
      <c r="J7" s="1849"/>
      <c r="K7" s="1849"/>
      <c r="L7" s="1850"/>
      <c r="M7" s="1846" t="s">
        <v>1430</v>
      </c>
      <c r="N7" s="1846"/>
      <c r="O7" s="1847" t="s">
        <v>1431</v>
      </c>
      <c r="P7" s="1847"/>
      <c r="Q7" s="1845" t="s">
        <v>1432</v>
      </c>
      <c r="R7" s="1845"/>
      <c r="S7" s="1845"/>
      <c r="T7" s="1845"/>
      <c r="U7" s="1845"/>
      <c r="V7" s="1845"/>
    </row>
    <row r="8" spans="2:22" ht="81.75" customHeight="1">
      <c r="B8" s="552" t="s">
        <v>1433</v>
      </c>
      <c r="C8" s="612" t="s">
        <v>1434</v>
      </c>
      <c r="D8" s="613" t="s">
        <v>1705</v>
      </c>
      <c r="E8" s="613" t="s">
        <v>1708</v>
      </c>
      <c r="F8" s="614" t="s">
        <v>1435</v>
      </c>
      <c r="G8" s="614" t="s">
        <v>1709</v>
      </c>
      <c r="H8" s="614" t="s">
        <v>1436</v>
      </c>
      <c r="I8" s="615" t="s">
        <v>1437</v>
      </c>
      <c r="J8" s="615" t="s">
        <v>1438</v>
      </c>
      <c r="K8" s="615" t="s">
        <v>1439</v>
      </c>
      <c r="L8" s="615" t="s">
        <v>1440</v>
      </c>
      <c r="M8" s="616" t="s">
        <v>1441</v>
      </c>
      <c r="N8" s="616" t="s">
        <v>1443</v>
      </c>
      <c r="O8" s="617" t="s">
        <v>1444</v>
      </c>
      <c r="P8" s="617" t="s">
        <v>1445</v>
      </c>
      <c r="Q8" s="615" t="s">
        <v>1446</v>
      </c>
      <c r="R8" s="615" t="s">
        <v>1447</v>
      </c>
      <c r="S8" s="615" t="s">
        <v>1442</v>
      </c>
      <c r="T8" s="615" t="s">
        <v>1257</v>
      </c>
      <c r="U8" s="615" t="s">
        <v>1448</v>
      </c>
      <c r="V8" s="615" t="s">
        <v>1449</v>
      </c>
    </row>
    <row r="9" spans="2:22" ht="34.5" customHeight="1" thickBot="1">
      <c r="B9" s="553"/>
      <c r="C9" s="606" t="s">
        <v>1450</v>
      </c>
      <c r="D9" s="607" t="s">
        <v>1451</v>
      </c>
      <c r="E9" s="607" t="s">
        <v>1451</v>
      </c>
      <c r="F9" s="608" t="s">
        <v>1451</v>
      </c>
      <c r="G9" s="608" t="s">
        <v>1450</v>
      </c>
      <c r="H9" s="608" t="s">
        <v>1450</v>
      </c>
      <c r="I9" s="609" t="s">
        <v>1451</v>
      </c>
      <c r="J9" s="609" t="s">
        <v>1452</v>
      </c>
      <c r="K9" s="609" t="s">
        <v>1451</v>
      </c>
      <c r="L9" s="609" t="s">
        <v>1452</v>
      </c>
      <c r="M9" s="610" t="s">
        <v>1451</v>
      </c>
      <c r="N9" s="610" t="s">
        <v>1451</v>
      </c>
      <c r="O9" s="611" t="s">
        <v>1451</v>
      </c>
      <c r="P9" s="611" t="s">
        <v>1451</v>
      </c>
      <c r="Q9" s="609" t="s">
        <v>1453</v>
      </c>
      <c r="R9" s="609" t="s">
        <v>1453</v>
      </c>
      <c r="S9" s="609" t="s">
        <v>1453</v>
      </c>
      <c r="T9" s="609" t="s">
        <v>1450</v>
      </c>
      <c r="U9" s="609" t="s">
        <v>1450</v>
      </c>
      <c r="V9" s="609" t="s">
        <v>1453</v>
      </c>
    </row>
    <row r="10" spans="2:22" ht="76.5" customHeight="1">
      <c r="B10" s="554" t="s">
        <v>1454</v>
      </c>
      <c r="C10" s="627" t="s">
        <v>86</v>
      </c>
      <c r="D10" s="627" t="s">
        <v>86</v>
      </c>
      <c r="E10" s="627" t="s">
        <v>86</v>
      </c>
      <c r="F10" s="627" t="s">
        <v>86</v>
      </c>
      <c r="G10" s="627" t="s">
        <v>86</v>
      </c>
      <c r="H10" s="627" t="s">
        <v>86</v>
      </c>
      <c r="I10" s="627"/>
      <c r="J10" s="627"/>
      <c r="K10" s="627"/>
      <c r="L10" s="627"/>
      <c r="M10" s="627" t="s">
        <v>86</v>
      </c>
      <c r="N10" s="627"/>
      <c r="O10" s="627" t="s">
        <v>86</v>
      </c>
      <c r="P10" s="627" t="s">
        <v>86</v>
      </c>
      <c r="Q10" s="627"/>
      <c r="R10" s="627"/>
      <c r="S10" s="627"/>
      <c r="T10" s="627" t="s">
        <v>86</v>
      </c>
      <c r="U10" s="627"/>
      <c r="V10" s="627"/>
    </row>
    <row r="11" spans="2:22" ht="76.5" customHeight="1">
      <c r="B11" s="641" t="s">
        <v>1710</v>
      </c>
      <c r="C11" s="627" t="s">
        <v>86</v>
      </c>
      <c r="D11" s="627" t="s">
        <v>86</v>
      </c>
      <c r="E11" s="627" t="s">
        <v>86</v>
      </c>
      <c r="F11" s="627" t="s">
        <v>86</v>
      </c>
      <c r="G11" s="627" t="s">
        <v>86</v>
      </c>
      <c r="H11" s="627" t="s">
        <v>86</v>
      </c>
      <c r="I11" s="627"/>
      <c r="J11" s="627"/>
      <c r="K11" s="627"/>
      <c r="L11" s="627"/>
      <c r="M11" s="627" t="s">
        <v>86</v>
      </c>
      <c r="N11" s="627"/>
      <c r="O11" s="627" t="s">
        <v>86</v>
      </c>
      <c r="P11" s="627" t="s">
        <v>86</v>
      </c>
      <c r="Q11" s="627"/>
      <c r="R11" s="627"/>
      <c r="S11" s="627"/>
      <c r="T11" s="627" t="s">
        <v>86</v>
      </c>
      <c r="U11" s="627" t="s">
        <v>86</v>
      </c>
      <c r="V11" s="627"/>
    </row>
    <row r="12" spans="2:22" ht="76.5" customHeight="1">
      <c r="B12" s="555" t="s">
        <v>1455</v>
      </c>
      <c r="C12" s="627" t="s">
        <v>86</v>
      </c>
      <c r="D12" s="627" t="s">
        <v>86</v>
      </c>
      <c r="E12" s="627" t="s">
        <v>86</v>
      </c>
      <c r="F12" s="627" t="s">
        <v>86</v>
      </c>
      <c r="G12" s="627"/>
      <c r="H12" s="627" t="s">
        <v>86</v>
      </c>
      <c r="I12" s="627"/>
      <c r="J12" s="627"/>
      <c r="K12" s="627"/>
      <c r="L12" s="627"/>
      <c r="M12" s="627" t="s">
        <v>86</v>
      </c>
      <c r="N12" s="627" t="s">
        <v>86</v>
      </c>
      <c r="O12" s="627" t="s">
        <v>86</v>
      </c>
      <c r="P12" s="627" t="s">
        <v>86</v>
      </c>
      <c r="Q12" s="627"/>
      <c r="R12" s="627"/>
      <c r="S12" s="627"/>
      <c r="T12" s="627" t="s">
        <v>86</v>
      </c>
      <c r="U12" s="627" t="s">
        <v>86</v>
      </c>
      <c r="V12" s="627"/>
    </row>
    <row r="13" spans="2:22" ht="76.5" customHeight="1">
      <c r="B13" s="555" t="s">
        <v>1238</v>
      </c>
      <c r="C13" s="627" t="s">
        <v>86</v>
      </c>
      <c r="D13" s="627" t="s">
        <v>86</v>
      </c>
      <c r="E13" s="627" t="s">
        <v>86</v>
      </c>
      <c r="F13" s="627" t="s">
        <v>86</v>
      </c>
      <c r="G13" s="627"/>
      <c r="H13" s="627" t="s">
        <v>86</v>
      </c>
      <c r="I13" s="627"/>
      <c r="J13" s="627"/>
      <c r="K13" s="627"/>
      <c r="L13" s="627"/>
      <c r="M13" s="627" t="s">
        <v>86</v>
      </c>
      <c r="N13" s="627" t="s">
        <v>86</v>
      </c>
      <c r="O13" s="627" t="s">
        <v>86</v>
      </c>
      <c r="P13" s="627" t="s">
        <v>86</v>
      </c>
      <c r="Q13" s="627"/>
      <c r="R13" s="627"/>
      <c r="S13" s="627"/>
      <c r="T13" s="627" t="s">
        <v>86</v>
      </c>
      <c r="U13" s="627" t="s">
        <v>86</v>
      </c>
      <c r="V13" s="627"/>
    </row>
    <row r="14" spans="2:22" ht="76.5" customHeight="1">
      <c r="B14" s="555" t="s">
        <v>898</v>
      </c>
      <c r="C14" s="627" t="s">
        <v>86</v>
      </c>
      <c r="D14" s="627" t="s">
        <v>86</v>
      </c>
      <c r="E14" s="627" t="s">
        <v>86</v>
      </c>
      <c r="F14" s="627" t="s">
        <v>86</v>
      </c>
      <c r="G14" s="627" t="s">
        <v>86</v>
      </c>
      <c r="H14" s="627"/>
      <c r="I14" s="627" t="s">
        <v>86</v>
      </c>
      <c r="J14" s="627" t="s">
        <v>86</v>
      </c>
      <c r="K14" s="627" t="s">
        <v>86</v>
      </c>
      <c r="L14" s="627" t="s">
        <v>86</v>
      </c>
      <c r="M14" s="627" t="s">
        <v>86</v>
      </c>
      <c r="N14" s="627" t="s">
        <v>86</v>
      </c>
      <c r="O14" s="627" t="s">
        <v>86</v>
      </c>
      <c r="P14" s="627" t="s">
        <v>86</v>
      </c>
      <c r="Q14" s="627" t="s">
        <v>86</v>
      </c>
      <c r="R14" s="627" t="s">
        <v>86</v>
      </c>
      <c r="S14" s="627" t="s">
        <v>86</v>
      </c>
      <c r="T14" s="627" t="s">
        <v>86</v>
      </c>
      <c r="U14" s="627" t="s">
        <v>86</v>
      </c>
      <c r="V14" s="627" t="s">
        <v>86</v>
      </c>
    </row>
    <row r="15" spans="2:22" ht="76.5" customHeight="1" thickBot="1">
      <c r="B15" s="679" t="s">
        <v>1456</v>
      </c>
      <c r="C15" s="680" t="s">
        <v>86</v>
      </c>
      <c r="D15" s="680" t="s">
        <v>86</v>
      </c>
      <c r="E15" s="680" t="s">
        <v>86</v>
      </c>
      <c r="F15" s="680" t="s">
        <v>86</v>
      </c>
      <c r="G15" s="680"/>
      <c r="H15" s="680"/>
      <c r="I15" s="680"/>
      <c r="J15" s="680"/>
      <c r="K15" s="680" t="s">
        <v>86</v>
      </c>
      <c r="L15" s="680"/>
      <c r="M15" s="680" t="s">
        <v>86</v>
      </c>
      <c r="N15" s="680" t="s">
        <v>86</v>
      </c>
      <c r="O15" s="680" t="s">
        <v>86</v>
      </c>
      <c r="P15" s="680" t="s">
        <v>86</v>
      </c>
      <c r="Q15" s="680"/>
      <c r="R15" s="680"/>
      <c r="S15" s="680"/>
      <c r="T15" s="680" t="s">
        <v>86</v>
      </c>
      <c r="U15" s="680" t="s">
        <v>86</v>
      </c>
      <c r="V15" s="680"/>
    </row>
    <row r="16" spans="2:22" ht="50.25" customHeight="1" thickBot="1">
      <c r="B16" s="681" t="s">
        <v>1834</v>
      </c>
      <c r="C16" s="682"/>
      <c r="D16" s="682"/>
      <c r="E16" s="682"/>
      <c r="F16" s="682"/>
      <c r="G16" s="682"/>
      <c r="H16" s="682"/>
      <c r="I16" s="682"/>
      <c r="J16" s="682"/>
      <c r="K16" s="682"/>
      <c r="L16" s="682"/>
      <c r="M16" s="682"/>
      <c r="N16" s="682"/>
      <c r="O16" s="682"/>
      <c r="P16" s="682"/>
      <c r="Q16" s="682"/>
      <c r="R16" s="682"/>
      <c r="S16" s="682"/>
      <c r="T16" s="682"/>
      <c r="U16" s="682"/>
      <c r="V16" s="683"/>
    </row>
  </sheetData>
  <mergeCells count="11">
    <mergeCell ref="B6:B7"/>
    <mergeCell ref="B1:B4"/>
    <mergeCell ref="Q7:V7"/>
    <mergeCell ref="M7:N7"/>
    <mergeCell ref="O7:P7"/>
    <mergeCell ref="I7:L7"/>
    <mergeCell ref="C7:E7"/>
    <mergeCell ref="F7:H7"/>
    <mergeCell ref="C6:V6"/>
    <mergeCell ref="U1:V4"/>
    <mergeCell ref="C1:T4"/>
  </mergeCells>
  <phoneticPr fontId="81" type="noConversion"/>
  <dataValidations count="1">
    <dataValidation type="list" allowBlank="1" showInputMessage="1" showErrorMessage="1" sqref="C9:V9" xr:uid="{08E3DFE8-3EF7-4753-8756-8AE0B5F0BDC6}">
      <formula1>"Charla,Inducción,Capacitación,Divulgación,Curso,Reunion Informativa"</formula1>
    </dataValidation>
  </dataValidations>
  <pageMargins left="0.70866141732283472" right="0.70866141732283472" top="0.74803149606299213" bottom="0.74803149606299213" header="0.31496062992125984" footer="0.31496062992125984"/>
  <pageSetup paperSize="9" scale="1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A4136-8FAA-40C0-AAF3-4C9A49141935}">
  <sheetPr codeName="Hoja48">
    <tabColor theme="5" tint="0.39997558519241921"/>
  </sheetPr>
  <dimension ref="B1:AK33"/>
  <sheetViews>
    <sheetView view="pageBreakPreview" zoomScale="85" zoomScaleNormal="100" zoomScaleSheetLayoutView="85" workbookViewId="0">
      <selection activeCell="C13" sqref="C13"/>
    </sheetView>
  </sheetViews>
  <sheetFormatPr baseColWidth="10" defaultColWidth="11.42578125" defaultRowHeight="14.25"/>
  <cols>
    <col min="1" max="1" width="1" style="75" customWidth="1"/>
    <col min="2" max="2" width="1.42578125" style="75" customWidth="1"/>
    <col min="3" max="3" width="28.7109375" style="75" customWidth="1"/>
    <col min="4" max="4" width="12.7109375" style="75" customWidth="1"/>
    <col min="5" max="5" width="13.85546875" style="75" customWidth="1"/>
    <col min="6" max="7" width="15.42578125" style="75" customWidth="1"/>
    <col min="8" max="8" width="13.85546875" style="75" customWidth="1"/>
    <col min="9" max="9" width="13" style="75" customWidth="1"/>
    <col min="10" max="10" width="10" style="75" customWidth="1"/>
    <col min="11" max="11" width="11.28515625" style="75" customWidth="1"/>
    <col min="12" max="12" width="14.42578125" style="75" customWidth="1"/>
    <col min="13" max="13" width="17.42578125" style="75" customWidth="1"/>
    <col min="14" max="14" width="13.42578125" style="75" customWidth="1"/>
    <col min="15" max="15" width="11.42578125" style="75" customWidth="1"/>
    <col min="16" max="16" width="14.425781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4" customHeight="1">
      <c r="B3" s="76"/>
      <c r="C3" s="1872"/>
      <c r="D3" s="1873"/>
      <c r="E3" s="1874"/>
      <c r="F3" s="1722" t="s">
        <v>1704</v>
      </c>
      <c r="G3" s="1723"/>
      <c r="H3" s="1723"/>
      <c r="I3" s="1723"/>
      <c r="J3" s="1723"/>
      <c r="K3" s="1723"/>
      <c r="L3" s="1723"/>
      <c r="M3" s="1724"/>
      <c r="N3" s="926"/>
      <c r="O3" s="927"/>
      <c r="P3" s="928"/>
      <c r="Q3" s="76"/>
    </row>
    <row r="4" spans="2:37" ht="23.25" customHeight="1">
      <c r="B4" s="76"/>
      <c r="C4" s="1875"/>
      <c r="D4" s="935"/>
      <c r="E4" s="1876"/>
      <c r="F4" s="1725"/>
      <c r="G4" s="1726"/>
      <c r="H4" s="1726"/>
      <c r="I4" s="1726"/>
      <c r="J4" s="1726"/>
      <c r="K4" s="1726"/>
      <c r="L4" s="1726"/>
      <c r="M4" s="1727"/>
      <c r="N4" s="929"/>
      <c r="O4" s="930"/>
      <c r="P4" s="931"/>
      <c r="Q4" s="76"/>
    </row>
    <row r="5" spans="2:37" ht="21.75" customHeight="1">
      <c r="B5" s="76"/>
      <c r="C5" s="1875"/>
      <c r="D5" s="935"/>
      <c r="E5" s="1876"/>
      <c r="F5" s="1725" t="s">
        <v>1457</v>
      </c>
      <c r="G5" s="1726"/>
      <c r="H5" s="1726"/>
      <c r="I5" s="1726"/>
      <c r="J5" s="1726"/>
      <c r="K5" s="1726"/>
      <c r="L5" s="1726"/>
      <c r="M5" s="1727"/>
      <c r="N5" s="929"/>
      <c r="O5" s="930"/>
      <c r="P5" s="931"/>
      <c r="Q5" s="76"/>
    </row>
    <row r="6" spans="2:37" ht="21.75" customHeight="1" thickBot="1">
      <c r="B6" s="76"/>
      <c r="C6" s="1877"/>
      <c r="D6" s="1878"/>
      <c r="E6" s="1879"/>
      <c r="F6" s="1728"/>
      <c r="G6" s="1729"/>
      <c r="H6" s="1729"/>
      <c r="I6" s="1729"/>
      <c r="J6" s="1729"/>
      <c r="K6" s="1729"/>
      <c r="L6" s="1729"/>
      <c r="M6" s="1730"/>
      <c r="N6" s="932"/>
      <c r="O6" s="933"/>
      <c r="P6" s="934"/>
      <c r="Q6" s="76"/>
    </row>
    <row r="7" spans="2:37" s="77" customFormat="1" ht="6.75" customHeight="1">
      <c r="I7" s="81"/>
      <c r="J7" s="81"/>
      <c r="R7" s="78"/>
      <c r="S7" s="78"/>
      <c r="T7" s="78"/>
      <c r="U7" s="78"/>
      <c r="V7" s="78"/>
      <c r="W7" s="78"/>
      <c r="X7" s="78"/>
      <c r="Y7" s="78"/>
      <c r="Z7" s="78"/>
      <c r="AA7" s="78"/>
      <c r="AB7" s="78"/>
      <c r="AC7" s="78"/>
      <c r="AD7" s="78"/>
      <c r="AE7" s="78"/>
      <c r="AF7" s="78"/>
      <c r="AG7" s="78"/>
      <c r="AH7" s="78"/>
      <c r="AI7" s="78"/>
      <c r="AJ7" s="78"/>
      <c r="AK7" s="78"/>
    </row>
    <row r="8" spans="2:37" s="77" customFormat="1" ht="9" customHeight="1" thickBot="1">
      <c r="C8" s="84"/>
      <c r="D8" s="194"/>
      <c r="E8" s="194"/>
      <c r="F8" s="194"/>
      <c r="G8" s="194"/>
      <c r="H8" s="194"/>
      <c r="I8" s="194"/>
      <c r="J8" s="195"/>
      <c r="K8" s="194"/>
      <c r="L8" s="194"/>
      <c r="M8" s="194"/>
      <c r="N8" s="194"/>
      <c r="O8" s="194"/>
      <c r="P8" s="194"/>
      <c r="R8" s="87"/>
      <c r="S8" s="83"/>
      <c r="T8" s="78"/>
      <c r="U8" s="78"/>
      <c r="V8" s="78"/>
      <c r="W8" s="78"/>
      <c r="X8" s="78"/>
      <c r="Y8" s="78"/>
      <c r="Z8" s="78"/>
      <c r="AA8" s="78"/>
      <c r="AB8" s="78"/>
      <c r="AC8" s="78"/>
      <c r="AD8" s="78"/>
      <c r="AE8" s="78"/>
      <c r="AF8" s="78"/>
      <c r="AG8" s="78"/>
      <c r="AH8" s="78"/>
      <c r="AI8" s="78"/>
      <c r="AJ8" s="78"/>
      <c r="AK8" s="78"/>
    </row>
    <row r="9" spans="2:37" s="77" customFormat="1" ht="20.25" customHeight="1">
      <c r="C9" s="1389" t="s">
        <v>92</v>
      </c>
      <c r="D9" s="1390"/>
      <c r="E9" s="1390"/>
      <c r="F9" s="1390"/>
      <c r="G9" s="1390"/>
      <c r="H9" s="1390"/>
      <c r="I9" s="1390"/>
      <c r="J9" s="1390"/>
      <c r="K9" s="1390"/>
      <c r="L9" s="1390"/>
      <c r="M9" s="1390"/>
      <c r="N9" s="1390"/>
      <c r="O9" s="1390"/>
      <c r="P9" s="1391"/>
      <c r="R9" s="78"/>
      <c r="S9" s="83"/>
      <c r="T9" s="78"/>
      <c r="U9" s="78"/>
      <c r="V9" s="78"/>
      <c r="W9" s="78"/>
      <c r="X9" s="78"/>
      <c r="Y9" s="78"/>
      <c r="Z9" s="78"/>
      <c r="AA9" s="78"/>
      <c r="AB9" s="78"/>
      <c r="AC9" s="78"/>
      <c r="AD9" s="78"/>
      <c r="AE9" s="78"/>
      <c r="AF9" s="78"/>
      <c r="AG9" s="78"/>
      <c r="AH9" s="78"/>
      <c r="AI9" s="78"/>
      <c r="AJ9" s="78"/>
      <c r="AK9" s="78"/>
    </row>
    <row r="10" spans="2:37" s="77" customFormat="1" ht="4.5" customHeight="1">
      <c r="C10" s="84"/>
      <c r="D10" s="194"/>
      <c r="E10" s="194"/>
      <c r="F10" s="194"/>
      <c r="G10" s="194"/>
      <c r="H10" s="194"/>
      <c r="I10" s="194"/>
      <c r="J10" s="195"/>
      <c r="K10" s="194"/>
      <c r="L10" s="194"/>
      <c r="M10" s="194"/>
      <c r="N10" s="194"/>
      <c r="O10" s="194"/>
      <c r="P10" s="194"/>
      <c r="R10" s="78"/>
      <c r="S10" s="83"/>
      <c r="T10" s="78"/>
      <c r="U10" s="78"/>
      <c r="V10" s="78"/>
      <c r="W10" s="78"/>
      <c r="X10" s="78"/>
      <c r="Y10" s="78"/>
      <c r="Z10" s="78"/>
      <c r="AA10" s="78"/>
      <c r="AB10" s="78"/>
      <c r="AC10" s="78"/>
      <c r="AD10" s="78"/>
      <c r="AE10" s="78"/>
      <c r="AF10" s="78"/>
      <c r="AG10" s="78"/>
      <c r="AH10" s="78"/>
      <c r="AI10" s="78"/>
      <c r="AJ10" s="78"/>
      <c r="AK10" s="78"/>
    </row>
    <row r="11" spans="2:37" s="77" customFormat="1" ht="14.25" customHeight="1">
      <c r="C11" s="84"/>
      <c r="D11" s="256" t="s">
        <v>33</v>
      </c>
      <c r="E11" s="256" t="s">
        <v>34</v>
      </c>
      <c r="F11" s="256" t="s">
        <v>35</v>
      </c>
      <c r="G11" s="256" t="s">
        <v>36</v>
      </c>
      <c r="H11" s="256" t="s">
        <v>37</v>
      </c>
      <c r="I11" s="257" t="s">
        <v>38</v>
      </c>
      <c r="J11" s="256" t="s">
        <v>39</v>
      </c>
      <c r="K11" s="256" t="s">
        <v>40</v>
      </c>
      <c r="L11" s="256" t="s">
        <v>41</v>
      </c>
      <c r="M11" s="256" t="s">
        <v>42</v>
      </c>
      <c r="N11" s="256" t="s">
        <v>43</v>
      </c>
      <c r="O11" s="258" t="s">
        <v>44</v>
      </c>
      <c r="P11" s="259" t="s">
        <v>93</v>
      </c>
      <c r="R11" s="78"/>
      <c r="S11" s="83"/>
      <c r="T11" s="78"/>
      <c r="U11" s="78"/>
      <c r="V11" s="78"/>
      <c r="W11" s="78"/>
      <c r="X11" s="78"/>
      <c r="Y11" s="78"/>
      <c r="Z11" s="78"/>
      <c r="AA11" s="78"/>
      <c r="AB11" s="78"/>
      <c r="AC11" s="78"/>
      <c r="AD11" s="78"/>
      <c r="AE11" s="78"/>
      <c r="AF11" s="78"/>
      <c r="AG11" s="78"/>
      <c r="AH11" s="78"/>
      <c r="AI11" s="78"/>
      <c r="AJ11" s="78"/>
      <c r="AK11" s="78"/>
    </row>
    <row r="12" spans="2:37" s="77" customFormat="1" ht="28.5" customHeight="1">
      <c r="C12" s="151" t="s">
        <v>1706</v>
      </c>
      <c r="D12" s="149"/>
      <c r="E12" s="149"/>
      <c r="F12" s="149"/>
      <c r="G12" s="149"/>
      <c r="H12" s="149"/>
      <c r="I12" s="150"/>
      <c r="J12" s="149"/>
      <c r="K12" s="149"/>
      <c r="L12" s="149"/>
      <c r="M12" s="149"/>
      <c r="N12" s="149"/>
      <c r="O12" s="82"/>
      <c r="P12" s="260">
        <f>SUM(D12:O12)</f>
        <v>0</v>
      </c>
      <c r="R12" s="78"/>
      <c r="S12" s="83"/>
      <c r="T12" s="78"/>
      <c r="U12" s="78"/>
      <c r="V12" s="78"/>
      <c r="W12" s="78"/>
      <c r="X12" s="78"/>
      <c r="Y12" s="78"/>
      <c r="Z12" s="78"/>
      <c r="AA12" s="78"/>
      <c r="AB12" s="78"/>
      <c r="AC12" s="78"/>
      <c r="AD12" s="78"/>
      <c r="AE12" s="78"/>
      <c r="AF12" s="78"/>
      <c r="AG12" s="78"/>
      <c r="AH12" s="78"/>
      <c r="AI12" s="78"/>
      <c r="AJ12" s="78"/>
      <c r="AK12" s="78"/>
    </row>
    <row r="13" spans="2:37" s="77" customFormat="1" ht="28.5" customHeight="1">
      <c r="C13" s="151" t="s">
        <v>1707</v>
      </c>
      <c r="D13" s="149"/>
      <c r="E13" s="149"/>
      <c r="F13" s="149"/>
      <c r="G13" s="149"/>
      <c r="H13" s="149"/>
      <c r="I13" s="150"/>
      <c r="J13" s="149"/>
      <c r="K13" s="149"/>
      <c r="L13" s="149"/>
      <c r="M13" s="149"/>
      <c r="N13" s="149"/>
      <c r="O13" s="82"/>
      <c r="P13" s="260">
        <f>SUM(D13:O13)</f>
        <v>0</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152" t="s">
        <v>94</v>
      </c>
      <c r="D14" s="153" t="e">
        <f>D12/D13</f>
        <v>#DIV/0!</v>
      </c>
      <c r="E14" s="153" t="e">
        <f t="shared" ref="E14:O14" si="0">E12/E13</f>
        <v>#DIV/0!</v>
      </c>
      <c r="F14" s="153" t="e">
        <f t="shared" si="0"/>
        <v>#DIV/0!</v>
      </c>
      <c r="G14" s="153" t="e">
        <f t="shared" si="0"/>
        <v>#DIV/0!</v>
      </c>
      <c r="H14" s="153" t="e">
        <f t="shared" si="0"/>
        <v>#DIV/0!</v>
      </c>
      <c r="I14" s="153" t="e">
        <f t="shared" si="0"/>
        <v>#DIV/0!</v>
      </c>
      <c r="J14" s="153" t="e">
        <f t="shared" si="0"/>
        <v>#DIV/0!</v>
      </c>
      <c r="K14" s="153" t="e">
        <f t="shared" si="0"/>
        <v>#DIV/0!</v>
      </c>
      <c r="L14" s="153" t="e">
        <f t="shared" si="0"/>
        <v>#DIV/0!</v>
      </c>
      <c r="M14" s="153" t="e">
        <f t="shared" si="0"/>
        <v>#DIV/0!</v>
      </c>
      <c r="N14" s="153" t="e">
        <f t="shared" si="0"/>
        <v>#DIV/0!</v>
      </c>
      <c r="O14" s="153" t="e">
        <f t="shared" si="0"/>
        <v>#DIV/0!</v>
      </c>
      <c r="P14" s="255" t="e">
        <f>SUM(D14:O14)</f>
        <v>#DIV/0!</v>
      </c>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152" t="s">
        <v>71</v>
      </c>
      <c r="D15" s="153">
        <v>0.95</v>
      </c>
      <c r="E15" s="153">
        <v>0.95</v>
      </c>
      <c r="F15" s="153">
        <v>0.95</v>
      </c>
      <c r="G15" s="153">
        <v>0.95</v>
      </c>
      <c r="H15" s="153">
        <v>0.95</v>
      </c>
      <c r="I15" s="153">
        <v>0.95</v>
      </c>
      <c r="J15" s="153">
        <v>0.95</v>
      </c>
      <c r="K15" s="153">
        <v>0.95</v>
      </c>
      <c r="L15" s="153">
        <v>0.95</v>
      </c>
      <c r="M15" s="153">
        <v>0.95</v>
      </c>
      <c r="N15" s="153">
        <v>0.95</v>
      </c>
      <c r="O15" s="153">
        <v>0.95</v>
      </c>
      <c r="P15" s="255">
        <v>0.95</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5"/>
      <c r="E16" s="85"/>
      <c r="F16" s="85"/>
      <c r="G16" s="85"/>
      <c r="H16" s="85"/>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8.25" customHeight="1">
      <c r="B32" s="76"/>
      <c r="C32" s="76"/>
      <c r="D32" s="76"/>
      <c r="E32" s="76"/>
      <c r="F32" s="76"/>
      <c r="G32" s="76"/>
      <c r="H32" s="76"/>
      <c r="I32" s="76"/>
      <c r="J32" s="76"/>
      <c r="K32" s="76"/>
      <c r="L32" s="76"/>
      <c r="M32" s="76"/>
      <c r="N32" s="76"/>
      <c r="O32" s="76"/>
      <c r="P32" s="76"/>
      <c r="Q32" s="76"/>
    </row>
    <row r="33" spans="2:17">
      <c r="B33" s="76"/>
      <c r="C33" s="76"/>
      <c r="D33" s="76"/>
      <c r="E33" s="76"/>
      <c r="F33" s="935"/>
      <c r="G33" s="935"/>
      <c r="H33" s="935"/>
      <c r="I33" s="76"/>
      <c r="J33" s="76"/>
      <c r="K33" s="76"/>
      <c r="L33" s="76"/>
      <c r="M33" s="76"/>
      <c r="N33" s="76"/>
      <c r="O33" s="76"/>
      <c r="P33" s="76"/>
      <c r="Q33" s="76"/>
    </row>
  </sheetData>
  <mergeCells count="5">
    <mergeCell ref="C3:E6"/>
    <mergeCell ref="F3:M6"/>
    <mergeCell ref="N3:P6"/>
    <mergeCell ref="C9:P9"/>
    <mergeCell ref="F33:H33"/>
  </mergeCells>
  <printOptions horizontalCentered="1"/>
  <pageMargins left="0.31496062992125984" right="0.31496062992125984" top="0.74803149606299213" bottom="0.35433070866141736" header="0.31496062992125984" footer="0.31496062992125984"/>
  <pageSetup scale="45"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BC913-6B49-4770-8780-862142864495}">
  <sheetPr>
    <tabColor theme="9" tint="0.39997558519241921"/>
  </sheetPr>
  <dimension ref="B1:V51"/>
  <sheetViews>
    <sheetView showGridLines="0" zoomScale="55" zoomScaleNormal="55" workbookViewId="0"/>
  </sheetViews>
  <sheetFormatPr baseColWidth="10" defaultColWidth="11.42578125" defaultRowHeight="15"/>
  <cols>
    <col min="1" max="1" width="1.140625" style="1" customWidth="1"/>
    <col min="2" max="2" width="3.42578125" style="1" customWidth="1"/>
    <col min="3" max="3" width="48.42578125" style="1" customWidth="1"/>
    <col min="4" max="4" width="14.42578125" style="1" customWidth="1"/>
    <col min="5" max="8" width="11.42578125" style="1"/>
    <col min="9" max="9" width="44.140625" style="1" customWidth="1"/>
    <col min="10" max="10" width="56.85546875" style="1" customWidth="1"/>
    <col min="11" max="12" width="11.42578125" style="1"/>
    <col min="13" max="13" width="40.28515625" style="1" customWidth="1"/>
    <col min="14" max="14" width="24.140625" style="1" customWidth="1"/>
    <col min="15" max="17" width="11.42578125" style="1"/>
    <col min="18" max="18" width="12.140625" style="1" customWidth="1"/>
    <col min="19" max="19" width="23.42578125" style="1" customWidth="1"/>
    <col min="20" max="21" width="11.42578125" style="1"/>
    <col min="22" max="22" width="8.42578125" style="1" customWidth="1"/>
    <col min="23" max="23" width="1.7109375" style="1" customWidth="1"/>
    <col min="24" max="16384" width="11.42578125" style="1"/>
  </cols>
  <sheetData>
    <row r="1" spans="2:22" ht="15" customHeight="1" thickBot="1"/>
    <row r="2" spans="2:22" s="154" customFormat="1" ht="30.75" customHeight="1">
      <c r="B2" s="1880"/>
      <c r="C2" s="1881"/>
      <c r="D2" s="737" t="s">
        <v>1458</v>
      </c>
      <c r="E2" s="730"/>
      <c r="F2" s="730"/>
      <c r="G2" s="730"/>
      <c r="H2" s="730"/>
      <c r="I2" s="730"/>
      <c r="J2" s="730"/>
      <c r="K2" s="730"/>
      <c r="L2" s="731"/>
      <c r="M2" s="737"/>
      <c r="N2" s="731"/>
    </row>
    <row r="3" spans="2:22" s="154" customFormat="1" ht="30.75" customHeight="1">
      <c r="B3" s="1882"/>
      <c r="C3" s="1883"/>
      <c r="D3" s="732"/>
      <c r="E3" s="697"/>
      <c r="F3" s="697"/>
      <c r="G3" s="697"/>
      <c r="H3" s="697"/>
      <c r="I3" s="697"/>
      <c r="J3" s="697"/>
      <c r="K3" s="697"/>
      <c r="L3" s="733"/>
      <c r="M3" s="732"/>
      <c r="N3" s="733"/>
    </row>
    <row r="4" spans="2:22" s="154" customFormat="1" ht="30.75" customHeight="1">
      <c r="B4" s="1884"/>
      <c r="C4" s="1885"/>
      <c r="D4" s="732"/>
      <c r="E4" s="697"/>
      <c r="F4" s="697"/>
      <c r="G4" s="697"/>
      <c r="H4" s="697"/>
      <c r="I4" s="697"/>
      <c r="J4" s="697"/>
      <c r="K4" s="697"/>
      <c r="L4" s="733"/>
      <c r="M4" s="732"/>
      <c r="N4" s="733"/>
    </row>
    <row r="5" spans="2:22" s="155" customFormat="1" ht="30.75" customHeight="1" thickBot="1">
      <c r="B5" s="1886"/>
      <c r="C5" s="1887"/>
      <c r="D5" s="734"/>
      <c r="E5" s="735"/>
      <c r="F5" s="735"/>
      <c r="G5" s="735"/>
      <c r="H5" s="735"/>
      <c r="I5" s="735"/>
      <c r="J5" s="735"/>
      <c r="K5" s="735"/>
      <c r="L5" s="736"/>
      <c r="M5" s="734"/>
      <c r="N5" s="736"/>
    </row>
    <row r="6" spans="2:22" s="155" customFormat="1" ht="12" customHeight="1">
      <c r="B6" s="196"/>
      <c r="C6" s="196"/>
      <c r="D6" s="198"/>
      <c r="E6" s="198"/>
      <c r="F6" s="198"/>
      <c r="G6" s="198"/>
      <c r="H6" s="198"/>
      <c r="I6" s="198"/>
      <c r="J6" s="198"/>
      <c r="K6" s="198"/>
      <c r="L6" s="198"/>
      <c r="M6" s="198"/>
      <c r="N6" s="198"/>
    </row>
    <row r="7" spans="2:22" ht="54" customHeight="1">
      <c r="B7" s="236"/>
      <c r="C7" s="237"/>
      <c r="D7" s="237"/>
      <c r="E7" s="237"/>
      <c r="F7" s="237"/>
      <c r="G7" s="237"/>
      <c r="H7" s="237"/>
      <c r="I7" s="237"/>
      <c r="J7" s="237"/>
      <c r="K7" s="237"/>
      <c r="L7" s="237"/>
      <c r="M7" s="237"/>
      <c r="N7" s="238"/>
      <c r="S7" s="1155"/>
      <c r="T7" s="1155"/>
      <c r="U7" s="1155"/>
      <c r="V7" s="1155"/>
    </row>
    <row r="8" spans="2:22" ht="17.25" customHeight="1">
      <c r="B8" s="239"/>
      <c r="N8" s="6"/>
    </row>
    <row r="9" spans="2:22">
      <c r="B9" s="239"/>
      <c r="N9" s="6"/>
    </row>
    <row r="10" spans="2:22">
      <c r="B10" s="239"/>
      <c r="N10" s="6"/>
    </row>
    <row r="11" spans="2:22">
      <c r="B11" s="239"/>
      <c r="N11" s="6"/>
    </row>
    <row r="12" spans="2:22">
      <c r="B12" s="239"/>
      <c r="N12" s="6"/>
    </row>
    <row r="13" spans="2:22">
      <c r="B13" s="239"/>
      <c r="N13" s="6"/>
    </row>
    <row r="14" spans="2:22">
      <c r="B14" s="239"/>
      <c r="N14" s="6"/>
    </row>
    <row r="15" spans="2:22">
      <c r="B15" s="239"/>
      <c r="N15" s="6"/>
    </row>
    <row r="16" spans="2:22">
      <c r="B16" s="239"/>
      <c r="N16" s="6"/>
    </row>
    <row r="17" spans="2:14">
      <c r="B17" s="239"/>
      <c r="N17" s="6"/>
    </row>
    <row r="18" spans="2:14">
      <c r="B18" s="239"/>
      <c r="N18" s="6"/>
    </row>
    <row r="19" spans="2:14">
      <c r="B19" s="239"/>
      <c r="N19" s="6"/>
    </row>
    <row r="20" spans="2:14">
      <c r="B20" s="239"/>
      <c r="N20" s="6"/>
    </row>
    <row r="21" spans="2:14">
      <c r="B21" s="239"/>
      <c r="N21" s="6"/>
    </row>
    <row r="22" spans="2:14">
      <c r="B22" s="239"/>
      <c r="N22" s="6"/>
    </row>
    <row r="23" spans="2:14">
      <c r="B23" s="239"/>
      <c r="N23" s="6"/>
    </row>
    <row r="24" spans="2:14">
      <c r="B24" s="239"/>
      <c r="N24" s="6"/>
    </row>
    <row r="25" spans="2:14">
      <c r="B25" s="239"/>
      <c r="N25" s="6"/>
    </row>
    <row r="26" spans="2:14">
      <c r="B26" s="239"/>
      <c r="N26" s="6"/>
    </row>
    <row r="27" spans="2:14">
      <c r="B27" s="239"/>
      <c r="N27" s="6"/>
    </row>
    <row r="28" spans="2:14">
      <c r="B28" s="239"/>
      <c r="N28" s="6"/>
    </row>
    <row r="29" spans="2:14">
      <c r="B29" s="239"/>
      <c r="N29" s="6"/>
    </row>
    <row r="30" spans="2:14">
      <c r="B30" s="239"/>
      <c r="N30" s="6"/>
    </row>
    <row r="31" spans="2:14">
      <c r="B31" s="239"/>
      <c r="N31" s="6"/>
    </row>
    <row r="32" spans="2:14">
      <c r="B32" s="239"/>
      <c r="N32" s="6"/>
    </row>
    <row r="33" spans="2:14">
      <c r="B33" s="239"/>
      <c r="N33" s="6"/>
    </row>
    <row r="34" spans="2:14">
      <c r="B34" s="239"/>
      <c r="N34" s="6"/>
    </row>
    <row r="35" spans="2:14">
      <c r="B35" s="240"/>
      <c r="C35" s="241"/>
      <c r="D35" s="241"/>
      <c r="E35" s="241"/>
      <c r="F35" s="241"/>
      <c r="G35" s="241"/>
      <c r="H35" s="241"/>
      <c r="I35" s="241"/>
      <c r="J35" s="241"/>
      <c r="K35" s="241"/>
      <c r="L35" s="241"/>
      <c r="M35" s="241"/>
      <c r="N35" s="242"/>
    </row>
    <row r="51" ht="7.5" customHeight="1"/>
  </sheetData>
  <mergeCells count="4">
    <mergeCell ref="B2:C5"/>
    <mergeCell ref="D2:L5"/>
    <mergeCell ref="M2:N5"/>
    <mergeCell ref="S7:V7"/>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68986-5F21-48B1-828E-3895F845CD2A}">
  <sheetPr>
    <tabColor theme="9" tint="0.39997558519241921"/>
    <pageSetUpPr fitToPage="1"/>
  </sheetPr>
  <dimension ref="B1:P29"/>
  <sheetViews>
    <sheetView showGridLines="0" view="pageBreakPreview" zoomScale="80" zoomScaleNormal="70" zoomScaleSheetLayoutView="80" workbookViewId="0">
      <selection activeCell="H3" sqref="H3:I6"/>
    </sheetView>
  </sheetViews>
  <sheetFormatPr baseColWidth="10" defaultColWidth="11.42578125" defaultRowHeight="14.25"/>
  <cols>
    <col min="1" max="1" width="2" style="9" customWidth="1"/>
    <col min="2" max="2" width="2.42578125" style="9" customWidth="1"/>
    <col min="3" max="3" width="49.85546875" style="9" customWidth="1"/>
    <col min="4" max="4" width="28" style="9" customWidth="1"/>
    <col min="5" max="5" width="26.140625" style="9" customWidth="1"/>
    <col min="6" max="6" width="21.42578125" style="9" customWidth="1"/>
    <col min="7" max="7" width="6.42578125" style="9" customWidth="1"/>
    <col min="8" max="8" width="26.28515625" style="9" customWidth="1"/>
    <col min="9" max="9" width="16.42578125" style="9" customWidth="1"/>
    <col min="10" max="10" width="1.42578125" style="9" customWidth="1"/>
    <col min="11" max="16384" width="11.42578125" style="9"/>
  </cols>
  <sheetData>
    <row r="1" spans="2:16" ht="9.75" customHeight="1"/>
    <row r="2" spans="2:16" ht="15" thickBot="1"/>
    <row r="3" spans="2:16" s="154" customFormat="1" ht="30.75" customHeight="1">
      <c r="B3" s="155"/>
      <c r="C3" s="1888"/>
      <c r="D3" s="737" t="s">
        <v>1459</v>
      </c>
      <c r="E3" s="730"/>
      <c r="F3" s="730"/>
      <c r="G3" s="731"/>
      <c r="H3" s="737"/>
      <c r="I3" s="731"/>
      <c r="J3" s="158"/>
      <c r="K3" s="158"/>
      <c r="L3" s="158"/>
      <c r="M3" s="158"/>
      <c r="N3" s="158"/>
      <c r="O3" s="158"/>
      <c r="P3" s="158"/>
    </row>
    <row r="4" spans="2:16" s="154" customFormat="1" ht="30.75" customHeight="1">
      <c r="B4" s="155"/>
      <c r="C4" s="1889"/>
      <c r="D4" s="732"/>
      <c r="E4" s="697"/>
      <c r="F4" s="697"/>
      <c r="G4" s="733"/>
      <c r="H4" s="732"/>
      <c r="I4" s="733"/>
      <c r="J4" s="158"/>
      <c r="K4" s="158"/>
      <c r="L4" s="158"/>
      <c r="M4" s="158"/>
      <c r="N4" s="158"/>
      <c r="O4" s="158"/>
      <c r="P4" s="158"/>
    </row>
    <row r="5" spans="2:16" s="154" customFormat="1" ht="30.75" customHeight="1">
      <c r="B5" s="155"/>
      <c r="C5" s="1889"/>
      <c r="D5" s="732"/>
      <c r="E5" s="697"/>
      <c r="F5" s="697"/>
      <c r="G5" s="733"/>
      <c r="H5" s="732"/>
      <c r="I5" s="733"/>
      <c r="J5" s="158"/>
      <c r="K5" s="158"/>
      <c r="L5" s="158"/>
      <c r="M5" s="158"/>
      <c r="N5" s="158"/>
      <c r="O5" s="158"/>
      <c r="P5" s="158"/>
    </row>
    <row r="6" spans="2:16" s="155" customFormat="1" ht="30.75" customHeight="1" thickBot="1">
      <c r="C6" s="1890"/>
      <c r="D6" s="734"/>
      <c r="E6" s="735"/>
      <c r="F6" s="735"/>
      <c r="G6" s="736"/>
      <c r="H6" s="734"/>
      <c r="I6" s="736"/>
      <c r="J6" s="158"/>
      <c r="K6" s="158"/>
      <c r="L6" s="158"/>
      <c r="M6" s="158"/>
      <c r="N6" s="158"/>
      <c r="O6" s="158"/>
      <c r="P6" s="158"/>
    </row>
    <row r="7" spans="2:16" ht="14.25" customHeight="1">
      <c r="C7" s="10"/>
      <c r="D7" s="11"/>
      <c r="E7" s="11"/>
      <c r="F7" s="11"/>
      <c r="G7" s="11"/>
      <c r="H7" s="11"/>
      <c r="I7" s="11"/>
    </row>
    <row r="8" spans="2:16" ht="12.75" customHeight="1">
      <c r="C8" s="1891"/>
      <c r="D8" s="1892"/>
      <c r="E8" s="1892"/>
      <c r="F8" s="1892"/>
      <c r="G8" s="1892"/>
      <c r="H8" s="1892"/>
      <c r="I8" s="1893"/>
    </row>
    <row r="9" spans="2:16" ht="72" customHeight="1">
      <c r="C9" s="1894"/>
      <c r="D9" s="1895"/>
      <c r="E9" s="1895"/>
      <c r="F9" s="1895"/>
      <c r="G9" s="1895"/>
      <c r="H9" s="1895"/>
      <c r="I9" s="1896"/>
    </row>
    <row r="10" spans="2:16" ht="98.25" customHeight="1">
      <c r="C10" s="1894"/>
      <c r="D10" s="1895"/>
      <c r="E10" s="1895"/>
      <c r="F10" s="1895"/>
      <c r="G10" s="1895"/>
      <c r="H10" s="1895"/>
      <c r="I10" s="1896"/>
    </row>
    <row r="11" spans="2:16" ht="12.75" customHeight="1">
      <c r="C11" s="1894"/>
      <c r="D11" s="1895"/>
      <c r="E11" s="1895"/>
      <c r="F11" s="1895"/>
      <c r="G11" s="1895"/>
      <c r="H11" s="1895"/>
      <c r="I11" s="1896"/>
    </row>
    <row r="12" spans="2:16" ht="21" customHeight="1">
      <c r="C12" s="1894"/>
      <c r="D12" s="1895"/>
      <c r="E12" s="1895"/>
      <c r="F12" s="1895"/>
      <c r="G12" s="1895"/>
      <c r="H12" s="1895"/>
      <c r="I12" s="1896"/>
    </row>
    <row r="13" spans="2:16" ht="12.75" customHeight="1">
      <c r="C13" s="1894"/>
      <c r="D13" s="1895"/>
      <c r="E13" s="1895"/>
      <c r="F13" s="1895"/>
      <c r="G13" s="1895"/>
      <c r="H13" s="1895"/>
      <c r="I13" s="1896"/>
    </row>
    <row r="14" spans="2:16" ht="75.75" customHeight="1">
      <c r="C14" s="1894"/>
      <c r="D14" s="1895"/>
      <c r="E14" s="1895"/>
      <c r="F14" s="1895"/>
      <c r="G14" s="1895"/>
      <c r="H14" s="1895"/>
      <c r="I14" s="1896"/>
    </row>
    <row r="15" spans="2:16" ht="72" customHeight="1">
      <c r="C15" s="1894"/>
      <c r="D15" s="1895"/>
      <c r="E15" s="1895"/>
      <c r="F15" s="1895"/>
      <c r="G15" s="1895"/>
      <c r="H15" s="1895"/>
      <c r="I15" s="1896"/>
    </row>
    <row r="16" spans="2:16" ht="98.25" customHeight="1">
      <c r="C16" s="1894"/>
      <c r="D16" s="1895"/>
      <c r="E16" s="1895"/>
      <c r="F16" s="1895"/>
      <c r="G16" s="1895"/>
      <c r="H16" s="1895"/>
      <c r="I16" s="1896"/>
    </row>
    <row r="17" spans="3:9" ht="12.75" customHeight="1">
      <c r="C17" s="1894"/>
      <c r="D17" s="1895"/>
      <c r="E17" s="1895"/>
      <c r="F17" s="1895"/>
      <c r="G17" s="1895"/>
      <c r="H17" s="1895"/>
      <c r="I17" s="1896"/>
    </row>
    <row r="18" spans="3:9" ht="21" customHeight="1">
      <c r="C18" s="1894"/>
      <c r="D18" s="1895"/>
      <c r="E18" s="1895"/>
      <c r="F18" s="1895"/>
      <c r="G18" s="1895"/>
      <c r="H18" s="1895"/>
      <c r="I18" s="1896"/>
    </row>
    <row r="19" spans="3:9" ht="12.75" customHeight="1">
      <c r="C19" s="1894"/>
      <c r="D19" s="1895"/>
      <c r="E19" s="1895"/>
      <c r="F19" s="1895"/>
      <c r="G19" s="1895"/>
      <c r="H19" s="1895"/>
      <c r="I19" s="1896"/>
    </row>
    <row r="20" spans="3:9" ht="75.75" customHeight="1">
      <c r="C20" s="1894"/>
      <c r="D20" s="1895"/>
      <c r="E20" s="1895"/>
      <c r="F20" s="1895"/>
      <c r="G20" s="1895"/>
      <c r="H20" s="1895"/>
      <c r="I20" s="1896"/>
    </row>
    <row r="21" spans="3:9" ht="72" customHeight="1">
      <c r="C21" s="1894"/>
      <c r="D21" s="1895"/>
      <c r="E21" s="1895"/>
      <c r="F21" s="1895"/>
      <c r="G21" s="1895"/>
      <c r="H21" s="1895"/>
      <c r="I21" s="1896"/>
    </row>
    <row r="22" spans="3:9" ht="98.25" customHeight="1">
      <c r="C22" s="1894"/>
      <c r="D22" s="1895"/>
      <c r="E22" s="1895"/>
      <c r="F22" s="1895"/>
      <c r="G22" s="1895"/>
      <c r="H22" s="1895"/>
      <c r="I22" s="1896"/>
    </row>
    <row r="23" spans="3:9" ht="12.75" customHeight="1">
      <c r="C23" s="1894"/>
      <c r="D23" s="1895"/>
      <c r="E23" s="1895"/>
      <c r="F23" s="1895"/>
      <c r="G23" s="1895"/>
      <c r="H23" s="1895"/>
      <c r="I23" s="1896"/>
    </row>
    <row r="24" spans="3:9" ht="21" customHeight="1">
      <c r="C24" s="1894"/>
      <c r="D24" s="1895"/>
      <c r="E24" s="1895"/>
      <c r="F24" s="1895"/>
      <c r="G24" s="1895"/>
      <c r="H24" s="1895"/>
      <c r="I24" s="1896"/>
    </row>
    <row r="25" spans="3:9" ht="12.75" customHeight="1">
      <c r="C25" s="1894"/>
      <c r="D25" s="1895"/>
      <c r="E25" s="1895"/>
      <c r="F25" s="1895"/>
      <c r="G25" s="1895"/>
      <c r="H25" s="1895"/>
      <c r="I25" s="1896"/>
    </row>
    <row r="26" spans="3:9" ht="45.75" customHeight="1">
      <c r="C26" s="1897"/>
      <c r="D26" s="1898"/>
      <c r="E26" s="1898"/>
      <c r="F26" s="1898"/>
      <c r="G26" s="1898"/>
      <c r="H26" s="1898"/>
      <c r="I26" s="1899"/>
    </row>
    <row r="27" spans="3:9" ht="5.25" customHeight="1">
      <c r="C27" s="159"/>
      <c r="D27" s="159"/>
      <c r="E27" s="159"/>
      <c r="F27" s="159"/>
      <c r="G27" s="159"/>
      <c r="H27" s="159"/>
      <c r="I27" s="159"/>
    </row>
    <row r="28" spans="3:9" ht="8.25" customHeight="1">
      <c r="C28" s="160"/>
      <c r="D28" s="160"/>
      <c r="E28" s="160"/>
      <c r="F28" s="160"/>
      <c r="G28" s="160"/>
      <c r="H28" s="160"/>
      <c r="I28" s="160"/>
    </row>
    <row r="29" spans="3:9">
      <c r="C29" s="160"/>
      <c r="D29" s="160"/>
      <c r="E29" s="160"/>
      <c r="F29" s="160"/>
      <c r="G29" s="160"/>
      <c r="H29" s="160"/>
      <c r="I29" s="160"/>
    </row>
  </sheetData>
  <mergeCells count="4">
    <mergeCell ref="C3:C6"/>
    <mergeCell ref="D3:G6"/>
    <mergeCell ref="H3:I6"/>
    <mergeCell ref="C8:I26"/>
  </mergeCells>
  <printOptions horizontalCentered="1"/>
  <pageMargins left="0.78740157480314965" right="0.78740157480314965" top="0.39370078740157483" bottom="0.78740157480314965" header="0.31496062992125984" footer="0.98425196850393704"/>
  <pageSetup scale="49" fitToHeight="0" orientation="portrait" r:id="rId1"/>
  <headerFooter scaleWithDoc="0"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45168-F406-48CE-9552-3E22C8B521F1}">
  <sheetPr>
    <tabColor theme="9" tint="0.39997558519241921"/>
    <pageSetUpPr fitToPage="1"/>
  </sheetPr>
  <dimension ref="B1:P29"/>
  <sheetViews>
    <sheetView showGridLines="0" view="pageBreakPreview" zoomScale="80" zoomScaleNormal="70" zoomScaleSheetLayoutView="80" workbookViewId="0">
      <selection activeCell="H3" sqref="H3:I6"/>
    </sheetView>
  </sheetViews>
  <sheetFormatPr baseColWidth="10" defaultColWidth="11.42578125" defaultRowHeight="14.25"/>
  <cols>
    <col min="1" max="1" width="2" style="9" customWidth="1"/>
    <col min="2" max="2" width="2.42578125" style="9" customWidth="1"/>
    <col min="3" max="3" width="49.85546875" style="9" customWidth="1"/>
    <col min="4" max="4" width="28" style="9" customWidth="1"/>
    <col min="5" max="5" width="26.140625" style="9" customWidth="1"/>
    <col min="6" max="6" width="21.42578125" style="9" customWidth="1"/>
    <col min="7" max="7" width="6.42578125" style="9" customWidth="1"/>
    <col min="8" max="8" width="26.28515625" style="9" customWidth="1"/>
    <col min="9" max="9" width="16.42578125" style="9" customWidth="1"/>
    <col min="10" max="10" width="1.42578125" style="9" customWidth="1"/>
    <col min="11" max="16384" width="11.42578125" style="9"/>
  </cols>
  <sheetData>
    <row r="1" spans="2:16" ht="9.75" customHeight="1"/>
    <row r="2" spans="2:16" ht="15" thickBot="1"/>
    <row r="3" spans="2:16" s="154" customFormat="1" ht="30.75" customHeight="1">
      <c r="B3" s="155"/>
      <c r="C3" s="1888"/>
      <c r="D3" s="737" t="s">
        <v>1460</v>
      </c>
      <c r="E3" s="730"/>
      <c r="F3" s="730"/>
      <c r="G3" s="731"/>
      <c r="H3" s="737"/>
      <c r="I3" s="731"/>
      <c r="J3" s="158"/>
      <c r="K3" s="158"/>
      <c r="L3" s="158"/>
      <c r="M3" s="158"/>
      <c r="N3" s="158"/>
      <c r="O3" s="158"/>
      <c r="P3" s="158"/>
    </row>
    <row r="4" spans="2:16" s="154" customFormat="1" ht="30.75" customHeight="1">
      <c r="B4" s="155"/>
      <c r="C4" s="1889"/>
      <c r="D4" s="732"/>
      <c r="E4" s="697"/>
      <c r="F4" s="697"/>
      <c r="G4" s="733"/>
      <c r="H4" s="732"/>
      <c r="I4" s="733"/>
      <c r="J4" s="158"/>
      <c r="K4" s="158"/>
      <c r="L4" s="158"/>
      <c r="M4" s="158"/>
      <c r="N4" s="158"/>
      <c r="O4" s="158"/>
      <c r="P4" s="158"/>
    </row>
    <row r="5" spans="2:16" s="154" customFormat="1" ht="30.75" customHeight="1">
      <c r="B5" s="155"/>
      <c r="C5" s="1889"/>
      <c r="D5" s="732"/>
      <c r="E5" s="697"/>
      <c r="F5" s="697"/>
      <c r="G5" s="733"/>
      <c r="H5" s="732"/>
      <c r="I5" s="733"/>
      <c r="J5" s="158"/>
      <c r="K5" s="158"/>
      <c r="L5" s="158"/>
      <c r="M5" s="158"/>
      <c r="N5" s="158"/>
      <c r="O5" s="158"/>
      <c r="P5" s="158"/>
    </row>
    <row r="6" spans="2:16" s="155" customFormat="1" ht="30.75" customHeight="1" thickBot="1">
      <c r="C6" s="1890"/>
      <c r="D6" s="734"/>
      <c r="E6" s="735"/>
      <c r="F6" s="735"/>
      <c r="G6" s="736"/>
      <c r="H6" s="734"/>
      <c r="I6" s="736"/>
      <c r="J6" s="158"/>
      <c r="K6" s="158"/>
      <c r="L6" s="158"/>
      <c r="M6" s="158"/>
      <c r="N6" s="158"/>
      <c r="O6" s="158"/>
      <c r="P6" s="158"/>
    </row>
    <row r="7" spans="2:16" ht="14.25" customHeight="1">
      <c r="C7" s="10"/>
      <c r="D7" s="11"/>
      <c r="E7" s="11"/>
      <c r="F7" s="11"/>
      <c r="G7" s="11"/>
      <c r="H7" s="11"/>
      <c r="I7" s="11"/>
    </row>
    <row r="8" spans="2:16" ht="12.75" customHeight="1">
      <c r="C8" s="1891"/>
      <c r="D8" s="1892"/>
      <c r="E8" s="1892"/>
      <c r="F8" s="1892"/>
      <c r="G8" s="1892"/>
      <c r="H8" s="1892"/>
      <c r="I8" s="1893"/>
    </row>
    <row r="9" spans="2:16" ht="72" customHeight="1">
      <c r="C9" s="1894"/>
      <c r="D9" s="1895"/>
      <c r="E9" s="1895"/>
      <c r="F9" s="1895"/>
      <c r="G9" s="1895"/>
      <c r="H9" s="1895"/>
      <c r="I9" s="1896"/>
    </row>
    <row r="10" spans="2:16" ht="98.25" customHeight="1">
      <c r="C10" s="1894"/>
      <c r="D10" s="1895"/>
      <c r="E10" s="1895"/>
      <c r="F10" s="1895"/>
      <c r="G10" s="1895"/>
      <c r="H10" s="1895"/>
      <c r="I10" s="1896"/>
    </row>
    <row r="11" spans="2:16" ht="12.75" customHeight="1">
      <c r="C11" s="1894"/>
      <c r="D11" s="1895"/>
      <c r="E11" s="1895"/>
      <c r="F11" s="1895"/>
      <c r="G11" s="1895"/>
      <c r="H11" s="1895"/>
      <c r="I11" s="1896"/>
    </row>
    <row r="12" spans="2:16" ht="21" customHeight="1">
      <c r="C12" s="1894"/>
      <c r="D12" s="1895"/>
      <c r="E12" s="1895"/>
      <c r="F12" s="1895"/>
      <c r="G12" s="1895"/>
      <c r="H12" s="1895"/>
      <c r="I12" s="1896"/>
    </row>
    <row r="13" spans="2:16" ht="12.75" customHeight="1">
      <c r="C13" s="1894"/>
      <c r="D13" s="1895"/>
      <c r="E13" s="1895"/>
      <c r="F13" s="1895"/>
      <c r="G13" s="1895"/>
      <c r="H13" s="1895"/>
      <c r="I13" s="1896"/>
    </row>
    <row r="14" spans="2:16" ht="75.75" customHeight="1">
      <c r="C14" s="1894"/>
      <c r="D14" s="1895"/>
      <c r="E14" s="1895"/>
      <c r="F14" s="1895"/>
      <c r="G14" s="1895"/>
      <c r="H14" s="1895"/>
      <c r="I14" s="1896"/>
    </row>
    <row r="15" spans="2:16" ht="72" customHeight="1">
      <c r="C15" s="1894"/>
      <c r="D15" s="1895"/>
      <c r="E15" s="1895"/>
      <c r="F15" s="1895"/>
      <c r="G15" s="1895"/>
      <c r="H15" s="1895"/>
      <c r="I15" s="1896"/>
    </row>
    <row r="16" spans="2:16" ht="98.25" customHeight="1">
      <c r="C16" s="1894"/>
      <c r="D16" s="1895"/>
      <c r="E16" s="1895"/>
      <c r="F16" s="1895"/>
      <c r="G16" s="1895"/>
      <c r="H16" s="1895"/>
      <c r="I16" s="1896"/>
    </row>
    <row r="17" spans="3:9" ht="12.75" customHeight="1">
      <c r="C17" s="1894"/>
      <c r="D17" s="1895"/>
      <c r="E17" s="1895"/>
      <c r="F17" s="1895"/>
      <c r="G17" s="1895"/>
      <c r="H17" s="1895"/>
      <c r="I17" s="1896"/>
    </row>
    <row r="18" spans="3:9" ht="21" customHeight="1">
      <c r="C18" s="1894"/>
      <c r="D18" s="1895"/>
      <c r="E18" s="1895"/>
      <c r="F18" s="1895"/>
      <c r="G18" s="1895"/>
      <c r="H18" s="1895"/>
      <c r="I18" s="1896"/>
    </row>
    <row r="19" spans="3:9" ht="12.75" customHeight="1">
      <c r="C19" s="1894"/>
      <c r="D19" s="1895"/>
      <c r="E19" s="1895"/>
      <c r="F19" s="1895"/>
      <c r="G19" s="1895"/>
      <c r="H19" s="1895"/>
      <c r="I19" s="1896"/>
    </row>
    <row r="20" spans="3:9" ht="75.75" customHeight="1">
      <c r="C20" s="1894"/>
      <c r="D20" s="1895"/>
      <c r="E20" s="1895"/>
      <c r="F20" s="1895"/>
      <c r="G20" s="1895"/>
      <c r="H20" s="1895"/>
      <c r="I20" s="1896"/>
    </row>
    <row r="21" spans="3:9" ht="72" customHeight="1">
      <c r="C21" s="1894"/>
      <c r="D21" s="1895"/>
      <c r="E21" s="1895"/>
      <c r="F21" s="1895"/>
      <c r="G21" s="1895"/>
      <c r="H21" s="1895"/>
      <c r="I21" s="1896"/>
    </row>
    <row r="22" spans="3:9" ht="98.25" customHeight="1">
      <c r="C22" s="1894"/>
      <c r="D22" s="1895"/>
      <c r="E22" s="1895"/>
      <c r="F22" s="1895"/>
      <c r="G22" s="1895"/>
      <c r="H22" s="1895"/>
      <c r="I22" s="1896"/>
    </row>
    <row r="23" spans="3:9" ht="12.75" customHeight="1">
      <c r="C23" s="1894"/>
      <c r="D23" s="1895"/>
      <c r="E23" s="1895"/>
      <c r="F23" s="1895"/>
      <c r="G23" s="1895"/>
      <c r="H23" s="1895"/>
      <c r="I23" s="1896"/>
    </row>
    <row r="24" spans="3:9" ht="21" customHeight="1">
      <c r="C24" s="1894"/>
      <c r="D24" s="1895"/>
      <c r="E24" s="1895"/>
      <c r="F24" s="1895"/>
      <c r="G24" s="1895"/>
      <c r="H24" s="1895"/>
      <c r="I24" s="1896"/>
    </row>
    <row r="25" spans="3:9" ht="12.75" customHeight="1">
      <c r="C25" s="1894"/>
      <c r="D25" s="1895"/>
      <c r="E25" s="1895"/>
      <c r="F25" s="1895"/>
      <c r="G25" s="1895"/>
      <c r="H25" s="1895"/>
      <c r="I25" s="1896"/>
    </row>
    <row r="26" spans="3:9" ht="45.75" customHeight="1">
      <c r="C26" s="1897"/>
      <c r="D26" s="1898"/>
      <c r="E26" s="1898"/>
      <c r="F26" s="1898"/>
      <c r="G26" s="1898"/>
      <c r="H26" s="1898"/>
      <c r="I26" s="1899"/>
    </row>
    <row r="27" spans="3:9" ht="5.25" customHeight="1">
      <c r="C27" s="159"/>
      <c r="D27" s="159"/>
      <c r="E27" s="159"/>
      <c r="F27" s="159"/>
      <c r="G27" s="159"/>
      <c r="H27" s="159"/>
      <c r="I27" s="159"/>
    </row>
    <row r="28" spans="3:9" ht="8.25" customHeight="1">
      <c r="C28" s="160"/>
      <c r="D28" s="160"/>
      <c r="E28" s="160"/>
      <c r="F28" s="160"/>
      <c r="G28" s="160"/>
      <c r="H28" s="160"/>
      <c r="I28" s="160"/>
    </row>
    <row r="29" spans="3:9">
      <c r="C29" s="160"/>
      <c r="D29" s="160"/>
      <c r="E29" s="160"/>
      <c r="F29" s="160"/>
      <c r="G29" s="160"/>
      <c r="H29" s="160"/>
      <c r="I29" s="160"/>
    </row>
  </sheetData>
  <mergeCells count="4">
    <mergeCell ref="C3:C6"/>
    <mergeCell ref="D3:G6"/>
    <mergeCell ref="H3:I6"/>
    <mergeCell ref="C8:I26"/>
  </mergeCells>
  <printOptions horizontalCentered="1"/>
  <pageMargins left="0.78740157480314965" right="0.78740157480314965" top="0.39370078740157483" bottom="0.78740157480314965" header="0.31496062992125984" footer="0.98425196850393704"/>
  <pageSetup scale="49" fitToHeight="0" orientation="portrait" r:id="rId1"/>
  <headerFooter scaleWithDoc="0"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22BFB-BFA2-4DA3-A7FC-CE2AFA3E9B1B}">
  <sheetPr>
    <tabColor theme="9" tint="0.39997558519241921"/>
    <pageSetUpPr fitToPage="1"/>
  </sheetPr>
  <dimension ref="B1:P29"/>
  <sheetViews>
    <sheetView showGridLines="0" view="pageBreakPreview" zoomScale="80" zoomScaleNormal="70" zoomScaleSheetLayoutView="80" workbookViewId="0">
      <selection activeCell="C3" sqref="C3:C6"/>
    </sheetView>
  </sheetViews>
  <sheetFormatPr baseColWidth="10" defaultColWidth="11.42578125" defaultRowHeight="14.25"/>
  <cols>
    <col min="1" max="1" width="2" style="9" customWidth="1"/>
    <col min="2" max="2" width="2.42578125" style="9" customWidth="1"/>
    <col min="3" max="3" width="49.85546875" style="9" customWidth="1"/>
    <col min="4" max="4" width="28" style="9" customWidth="1"/>
    <col min="5" max="5" width="26.140625" style="9" customWidth="1"/>
    <col min="6" max="6" width="21.42578125" style="9" customWidth="1"/>
    <col min="7" max="7" width="6.42578125" style="9" customWidth="1"/>
    <col min="8" max="8" width="26.28515625" style="9" customWidth="1"/>
    <col min="9" max="9" width="16.42578125" style="9" customWidth="1"/>
    <col min="10" max="10" width="1.42578125" style="9" customWidth="1"/>
    <col min="11" max="16384" width="11.42578125" style="9"/>
  </cols>
  <sheetData>
    <row r="1" spans="2:16" ht="9.75" customHeight="1"/>
    <row r="2" spans="2:16" ht="15" thickBot="1"/>
    <row r="3" spans="2:16" s="154" customFormat="1" ht="30.75" customHeight="1">
      <c r="B3" s="155"/>
      <c r="C3" s="1900" t="s">
        <v>1091</v>
      </c>
      <c r="D3" s="1075" t="s">
        <v>1461</v>
      </c>
      <c r="E3" s="1076"/>
      <c r="F3" s="1076"/>
      <c r="G3" s="1077"/>
      <c r="H3" s="737"/>
      <c r="I3" s="731"/>
      <c r="J3" s="158"/>
      <c r="K3" s="158"/>
      <c r="L3" s="158"/>
      <c r="M3" s="158"/>
      <c r="N3" s="158"/>
      <c r="O3" s="158"/>
      <c r="P3" s="158"/>
    </row>
    <row r="4" spans="2:16" s="154" customFormat="1" ht="30.75" customHeight="1">
      <c r="B4" s="155"/>
      <c r="C4" s="1901"/>
      <c r="D4" s="1410"/>
      <c r="E4" s="1411"/>
      <c r="F4" s="1411"/>
      <c r="G4" s="1412"/>
      <c r="H4" s="732"/>
      <c r="I4" s="733"/>
      <c r="J4" s="158"/>
      <c r="K4" s="158"/>
      <c r="L4" s="158"/>
      <c r="M4" s="158"/>
      <c r="N4" s="158"/>
      <c r="O4" s="158"/>
      <c r="P4" s="158"/>
    </row>
    <row r="5" spans="2:16" s="154" customFormat="1" ht="30.75" customHeight="1">
      <c r="B5" s="155"/>
      <c r="C5" s="1901"/>
      <c r="D5" s="1410"/>
      <c r="E5" s="1411"/>
      <c r="F5" s="1411"/>
      <c r="G5" s="1412"/>
      <c r="H5" s="732"/>
      <c r="I5" s="733"/>
      <c r="J5" s="158"/>
      <c r="K5" s="158"/>
      <c r="L5" s="158"/>
      <c r="M5" s="158"/>
      <c r="N5" s="158"/>
      <c r="O5" s="158"/>
      <c r="P5" s="158"/>
    </row>
    <row r="6" spans="2:16" s="155" customFormat="1" ht="30.75" customHeight="1" thickBot="1">
      <c r="C6" s="1902"/>
      <c r="D6" s="1078"/>
      <c r="E6" s="1079"/>
      <c r="F6" s="1079"/>
      <c r="G6" s="1080"/>
      <c r="H6" s="734"/>
      <c r="I6" s="736"/>
      <c r="J6" s="158"/>
      <c r="K6" s="158"/>
      <c r="L6" s="158"/>
      <c r="M6" s="158"/>
      <c r="N6" s="158"/>
      <c r="O6" s="158"/>
      <c r="P6" s="158"/>
    </row>
    <row r="7" spans="2:16" ht="14.25" customHeight="1">
      <c r="C7" s="10"/>
      <c r="D7" s="11"/>
      <c r="E7" s="11"/>
      <c r="F7" s="11"/>
      <c r="G7" s="11"/>
      <c r="H7" s="11"/>
      <c r="I7" s="11"/>
    </row>
    <row r="8" spans="2:16" ht="12.75" customHeight="1">
      <c r="C8" s="1891"/>
      <c r="D8" s="1892"/>
      <c r="E8" s="1892"/>
      <c r="F8" s="1892"/>
      <c r="G8" s="1892"/>
      <c r="H8" s="1892"/>
      <c r="I8" s="1893"/>
    </row>
    <row r="9" spans="2:16" ht="72" customHeight="1">
      <c r="C9" s="1894"/>
      <c r="D9" s="1895"/>
      <c r="E9" s="1895"/>
      <c r="F9" s="1895"/>
      <c r="G9" s="1895"/>
      <c r="H9" s="1895"/>
      <c r="I9" s="1896"/>
    </row>
    <row r="10" spans="2:16" ht="98.25" customHeight="1">
      <c r="C10" s="1894"/>
      <c r="D10" s="1895"/>
      <c r="E10" s="1895"/>
      <c r="F10" s="1895"/>
      <c r="G10" s="1895"/>
      <c r="H10" s="1895"/>
      <c r="I10" s="1896"/>
    </row>
    <row r="11" spans="2:16" ht="12.75" customHeight="1">
      <c r="C11" s="1894"/>
      <c r="D11" s="1895"/>
      <c r="E11" s="1895"/>
      <c r="F11" s="1895"/>
      <c r="G11" s="1895"/>
      <c r="H11" s="1895"/>
      <c r="I11" s="1896"/>
    </row>
    <row r="12" spans="2:16" ht="21" customHeight="1">
      <c r="C12" s="1894"/>
      <c r="D12" s="1895"/>
      <c r="E12" s="1895"/>
      <c r="F12" s="1895"/>
      <c r="G12" s="1895"/>
      <c r="H12" s="1895"/>
      <c r="I12" s="1896"/>
    </row>
    <row r="13" spans="2:16" ht="12.75" customHeight="1">
      <c r="C13" s="1894"/>
      <c r="D13" s="1895"/>
      <c r="E13" s="1895"/>
      <c r="F13" s="1895"/>
      <c r="G13" s="1895"/>
      <c r="H13" s="1895"/>
      <c r="I13" s="1896"/>
    </row>
    <row r="14" spans="2:16" ht="75.75" customHeight="1">
      <c r="C14" s="1894"/>
      <c r="D14" s="1895"/>
      <c r="E14" s="1895"/>
      <c r="F14" s="1895"/>
      <c r="G14" s="1895"/>
      <c r="H14" s="1895"/>
      <c r="I14" s="1896"/>
    </row>
    <row r="15" spans="2:16" ht="72" customHeight="1">
      <c r="C15" s="1894"/>
      <c r="D15" s="1895"/>
      <c r="E15" s="1895"/>
      <c r="F15" s="1895"/>
      <c r="G15" s="1895"/>
      <c r="H15" s="1895"/>
      <c r="I15" s="1896"/>
    </row>
    <row r="16" spans="2:16" ht="98.25" customHeight="1">
      <c r="C16" s="1894"/>
      <c r="D16" s="1895"/>
      <c r="E16" s="1895"/>
      <c r="F16" s="1895"/>
      <c r="G16" s="1895"/>
      <c r="H16" s="1895"/>
      <c r="I16" s="1896"/>
    </row>
    <row r="17" spans="3:9" ht="12.75" customHeight="1">
      <c r="C17" s="1894"/>
      <c r="D17" s="1895"/>
      <c r="E17" s="1895"/>
      <c r="F17" s="1895"/>
      <c r="G17" s="1895"/>
      <c r="H17" s="1895"/>
      <c r="I17" s="1896"/>
    </row>
    <row r="18" spans="3:9" ht="21" customHeight="1">
      <c r="C18" s="1894"/>
      <c r="D18" s="1895"/>
      <c r="E18" s="1895"/>
      <c r="F18" s="1895"/>
      <c r="G18" s="1895"/>
      <c r="H18" s="1895"/>
      <c r="I18" s="1896"/>
    </row>
    <row r="19" spans="3:9" ht="12.75" customHeight="1">
      <c r="C19" s="1894"/>
      <c r="D19" s="1895"/>
      <c r="E19" s="1895"/>
      <c r="F19" s="1895"/>
      <c r="G19" s="1895"/>
      <c r="H19" s="1895"/>
      <c r="I19" s="1896"/>
    </row>
    <row r="20" spans="3:9" ht="75.75" customHeight="1">
      <c r="C20" s="1894"/>
      <c r="D20" s="1895"/>
      <c r="E20" s="1895"/>
      <c r="F20" s="1895"/>
      <c r="G20" s="1895"/>
      <c r="H20" s="1895"/>
      <c r="I20" s="1896"/>
    </row>
    <row r="21" spans="3:9" ht="72" customHeight="1">
      <c r="C21" s="1894"/>
      <c r="D21" s="1895"/>
      <c r="E21" s="1895"/>
      <c r="F21" s="1895"/>
      <c r="G21" s="1895"/>
      <c r="H21" s="1895"/>
      <c r="I21" s="1896"/>
    </row>
    <row r="22" spans="3:9" ht="98.25" customHeight="1">
      <c r="C22" s="1894"/>
      <c r="D22" s="1895"/>
      <c r="E22" s="1895"/>
      <c r="F22" s="1895"/>
      <c r="G22" s="1895"/>
      <c r="H22" s="1895"/>
      <c r="I22" s="1896"/>
    </row>
    <row r="23" spans="3:9" ht="12.75" customHeight="1">
      <c r="C23" s="1894"/>
      <c r="D23" s="1895"/>
      <c r="E23" s="1895"/>
      <c r="F23" s="1895"/>
      <c r="G23" s="1895"/>
      <c r="H23" s="1895"/>
      <c r="I23" s="1896"/>
    </row>
    <row r="24" spans="3:9" ht="21" customHeight="1">
      <c r="C24" s="1894"/>
      <c r="D24" s="1895"/>
      <c r="E24" s="1895"/>
      <c r="F24" s="1895"/>
      <c r="G24" s="1895"/>
      <c r="H24" s="1895"/>
      <c r="I24" s="1896"/>
    </row>
    <row r="25" spans="3:9" ht="12.75" customHeight="1">
      <c r="C25" s="1894"/>
      <c r="D25" s="1895"/>
      <c r="E25" s="1895"/>
      <c r="F25" s="1895"/>
      <c r="G25" s="1895"/>
      <c r="H25" s="1895"/>
      <c r="I25" s="1896"/>
    </row>
    <row r="26" spans="3:9" ht="45.75" customHeight="1">
      <c r="C26" s="1897"/>
      <c r="D26" s="1898"/>
      <c r="E26" s="1898"/>
      <c r="F26" s="1898"/>
      <c r="G26" s="1898"/>
      <c r="H26" s="1898"/>
      <c r="I26" s="1899"/>
    </row>
    <row r="27" spans="3:9" ht="5.25" customHeight="1">
      <c r="C27" s="159"/>
      <c r="D27" s="159"/>
      <c r="E27" s="159"/>
      <c r="F27" s="159"/>
      <c r="G27" s="159"/>
      <c r="H27" s="159"/>
      <c r="I27" s="159"/>
    </row>
    <row r="28" spans="3:9" ht="8.25" customHeight="1">
      <c r="C28" s="160"/>
      <c r="D28" s="160"/>
      <c r="E28" s="160"/>
      <c r="F28" s="160"/>
      <c r="G28" s="160"/>
      <c r="H28" s="160"/>
      <c r="I28" s="160"/>
    </row>
    <row r="29" spans="3:9">
      <c r="C29" s="160"/>
      <c r="D29" s="160"/>
      <c r="E29" s="160"/>
      <c r="F29" s="160"/>
      <c r="G29" s="160"/>
      <c r="H29" s="160"/>
      <c r="I29" s="160"/>
    </row>
  </sheetData>
  <mergeCells count="4">
    <mergeCell ref="C3:C6"/>
    <mergeCell ref="D3:G6"/>
    <mergeCell ref="H3:I6"/>
    <mergeCell ref="C8:I26"/>
  </mergeCells>
  <printOptions horizontalCentered="1"/>
  <pageMargins left="0.78740157480314965" right="0.78740157480314965" top="0.39370078740157483" bottom="0.78740157480314965" header="0.31496062992125984" footer="0.98425196850393704"/>
  <pageSetup scale="49" fitToHeight="0" orientation="portrait" r:id="rId1"/>
  <headerFooter scaleWithDoc="0"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B4058-051C-42E3-B0E0-E66475E077F9}">
  <sheetPr>
    <tabColor theme="9" tint="0.39997558519241921"/>
    <pageSetUpPr fitToPage="1"/>
  </sheetPr>
  <dimension ref="B1:P29"/>
  <sheetViews>
    <sheetView showGridLines="0" view="pageBreakPreview" zoomScale="80" zoomScaleNormal="70" zoomScaleSheetLayoutView="80" workbookViewId="0">
      <selection activeCell="C3" sqref="C3:C6"/>
    </sheetView>
  </sheetViews>
  <sheetFormatPr baseColWidth="10" defaultColWidth="11.42578125" defaultRowHeight="14.25"/>
  <cols>
    <col min="1" max="1" width="2" style="9" customWidth="1"/>
    <col min="2" max="2" width="2.42578125" style="9" customWidth="1"/>
    <col min="3" max="3" width="49.85546875" style="9" customWidth="1"/>
    <col min="4" max="4" width="28" style="9" customWidth="1"/>
    <col min="5" max="5" width="26.140625" style="9" customWidth="1"/>
    <col min="6" max="6" width="21.42578125" style="9" customWidth="1"/>
    <col min="7" max="7" width="6.42578125" style="9" customWidth="1"/>
    <col min="8" max="8" width="26.28515625" style="9" customWidth="1"/>
    <col min="9" max="9" width="16.42578125" style="9" customWidth="1"/>
    <col min="10" max="10" width="1.42578125" style="9" customWidth="1"/>
    <col min="11" max="16384" width="11.42578125" style="9"/>
  </cols>
  <sheetData>
    <row r="1" spans="2:16" ht="9.75" customHeight="1"/>
    <row r="2" spans="2:16" ht="15" thickBot="1"/>
    <row r="3" spans="2:16" s="154" customFormat="1" ht="30.75" customHeight="1">
      <c r="B3" s="155"/>
      <c r="C3" s="1900" t="s">
        <v>1091</v>
      </c>
      <c r="D3" s="737" t="s">
        <v>1462</v>
      </c>
      <c r="E3" s="730"/>
      <c r="F3" s="730"/>
      <c r="G3" s="731"/>
      <c r="H3" s="737"/>
      <c r="I3" s="731"/>
      <c r="J3" s="158"/>
      <c r="K3" s="158"/>
      <c r="L3" s="158"/>
      <c r="M3" s="158"/>
      <c r="N3" s="158"/>
      <c r="O3" s="158"/>
      <c r="P3" s="158"/>
    </row>
    <row r="4" spans="2:16" s="154" customFormat="1" ht="20.25" customHeight="1">
      <c r="B4" s="155"/>
      <c r="C4" s="1901"/>
      <c r="D4" s="732"/>
      <c r="E4" s="697"/>
      <c r="F4" s="697"/>
      <c r="G4" s="733"/>
      <c r="H4" s="732"/>
      <c r="I4" s="733"/>
      <c r="J4" s="158"/>
      <c r="K4" s="158"/>
      <c r="L4" s="158"/>
      <c r="M4" s="158"/>
      <c r="N4" s="158"/>
      <c r="O4" s="158"/>
      <c r="P4" s="158"/>
    </row>
    <row r="5" spans="2:16" s="154" customFormat="1" ht="21" customHeight="1">
      <c r="B5" s="155"/>
      <c r="C5" s="1901"/>
      <c r="D5" s="732"/>
      <c r="E5" s="697"/>
      <c r="F5" s="697"/>
      <c r="G5" s="733"/>
      <c r="H5" s="732"/>
      <c r="I5" s="733"/>
      <c r="J5" s="158"/>
      <c r="K5" s="158"/>
      <c r="L5" s="158"/>
      <c r="M5" s="158"/>
      <c r="N5" s="158"/>
      <c r="O5" s="158"/>
      <c r="P5" s="158"/>
    </row>
    <row r="6" spans="2:16" s="155" customFormat="1" ht="30.75" customHeight="1" thickBot="1">
      <c r="C6" s="1902"/>
      <c r="D6" s="734"/>
      <c r="E6" s="735"/>
      <c r="F6" s="735"/>
      <c r="G6" s="736"/>
      <c r="H6" s="734"/>
      <c r="I6" s="736"/>
      <c r="J6" s="158"/>
      <c r="K6" s="158"/>
      <c r="L6" s="158"/>
      <c r="M6" s="158"/>
      <c r="N6" s="158"/>
      <c r="O6" s="158"/>
      <c r="P6" s="158"/>
    </row>
    <row r="7" spans="2:16" ht="14.25" customHeight="1">
      <c r="C7" s="10"/>
      <c r="D7" s="11"/>
      <c r="E7" s="11"/>
      <c r="F7" s="11"/>
      <c r="G7" s="11"/>
      <c r="H7" s="11"/>
      <c r="I7" s="11"/>
    </row>
    <row r="8" spans="2:16" ht="12.75" customHeight="1">
      <c r="C8" s="1891"/>
      <c r="D8" s="1892"/>
      <c r="E8" s="1892"/>
      <c r="F8" s="1892"/>
      <c r="G8" s="1892"/>
      <c r="H8" s="1892"/>
      <c r="I8" s="1893"/>
    </row>
    <row r="9" spans="2:16" ht="72" customHeight="1">
      <c r="C9" s="1894"/>
      <c r="D9" s="1895"/>
      <c r="E9" s="1895"/>
      <c r="F9" s="1895"/>
      <c r="G9" s="1895"/>
      <c r="H9" s="1895"/>
      <c r="I9" s="1896"/>
    </row>
    <row r="10" spans="2:16" ht="98.25" customHeight="1">
      <c r="C10" s="1894"/>
      <c r="D10" s="1895"/>
      <c r="E10" s="1895"/>
      <c r="F10" s="1895"/>
      <c r="G10" s="1895"/>
      <c r="H10" s="1895"/>
      <c r="I10" s="1896"/>
    </row>
    <row r="11" spans="2:16" ht="12.75" customHeight="1">
      <c r="C11" s="1894"/>
      <c r="D11" s="1895"/>
      <c r="E11" s="1895"/>
      <c r="F11" s="1895"/>
      <c r="G11" s="1895"/>
      <c r="H11" s="1895"/>
      <c r="I11" s="1896"/>
    </row>
    <row r="12" spans="2:16" ht="21" customHeight="1">
      <c r="C12" s="1894"/>
      <c r="D12" s="1895"/>
      <c r="E12" s="1895"/>
      <c r="F12" s="1895"/>
      <c r="G12" s="1895"/>
      <c r="H12" s="1895"/>
      <c r="I12" s="1896"/>
    </row>
    <row r="13" spans="2:16" ht="12.75" customHeight="1">
      <c r="C13" s="1894"/>
      <c r="D13" s="1895"/>
      <c r="E13" s="1895"/>
      <c r="F13" s="1895"/>
      <c r="G13" s="1895"/>
      <c r="H13" s="1895"/>
      <c r="I13" s="1896"/>
    </row>
    <row r="14" spans="2:16" ht="75.75" customHeight="1">
      <c r="C14" s="1894"/>
      <c r="D14" s="1895"/>
      <c r="E14" s="1895"/>
      <c r="F14" s="1895"/>
      <c r="G14" s="1895"/>
      <c r="H14" s="1895"/>
      <c r="I14" s="1896"/>
    </row>
    <row r="15" spans="2:16" ht="72" customHeight="1">
      <c r="C15" s="1894"/>
      <c r="D15" s="1895"/>
      <c r="E15" s="1895"/>
      <c r="F15" s="1895"/>
      <c r="G15" s="1895"/>
      <c r="H15" s="1895"/>
      <c r="I15" s="1896"/>
    </row>
    <row r="16" spans="2:16" ht="98.25" customHeight="1">
      <c r="C16" s="1894"/>
      <c r="D16" s="1895"/>
      <c r="E16" s="1895"/>
      <c r="F16" s="1895"/>
      <c r="G16" s="1895"/>
      <c r="H16" s="1895"/>
      <c r="I16" s="1896"/>
    </row>
    <row r="17" spans="3:9" ht="12.75" customHeight="1">
      <c r="C17" s="1894"/>
      <c r="D17" s="1895"/>
      <c r="E17" s="1895"/>
      <c r="F17" s="1895"/>
      <c r="G17" s="1895"/>
      <c r="H17" s="1895"/>
      <c r="I17" s="1896"/>
    </row>
    <row r="18" spans="3:9" ht="21" customHeight="1">
      <c r="C18" s="1894"/>
      <c r="D18" s="1895"/>
      <c r="E18" s="1895"/>
      <c r="F18" s="1895"/>
      <c r="G18" s="1895"/>
      <c r="H18" s="1895"/>
      <c r="I18" s="1896"/>
    </row>
    <row r="19" spans="3:9" ht="12.75" customHeight="1">
      <c r="C19" s="1894"/>
      <c r="D19" s="1895"/>
      <c r="E19" s="1895"/>
      <c r="F19" s="1895"/>
      <c r="G19" s="1895"/>
      <c r="H19" s="1895"/>
      <c r="I19" s="1896"/>
    </row>
    <row r="20" spans="3:9" ht="75.75" customHeight="1">
      <c r="C20" s="1894"/>
      <c r="D20" s="1895"/>
      <c r="E20" s="1895"/>
      <c r="F20" s="1895"/>
      <c r="G20" s="1895"/>
      <c r="H20" s="1895"/>
      <c r="I20" s="1896"/>
    </row>
    <row r="21" spans="3:9" ht="72" customHeight="1">
      <c r="C21" s="1894"/>
      <c r="D21" s="1895"/>
      <c r="E21" s="1895"/>
      <c r="F21" s="1895"/>
      <c r="G21" s="1895"/>
      <c r="H21" s="1895"/>
      <c r="I21" s="1896"/>
    </row>
    <row r="22" spans="3:9" ht="98.25" customHeight="1">
      <c r="C22" s="1894"/>
      <c r="D22" s="1895"/>
      <c r="E22" s="1895"/>
      <c r="F22" s="1895"/>
      <c r="G22" s="1895"/>
      <c r="H22" s="1895"/>
      <c r="I22" s="1896"/>
    </row>
    <row r="23" spans="3:9" ht="12.75" customHeight="1">
      <c r="C23" s="1894"/>
      <c r="D23" s="1895"/>
      <c r="E23" s="1895"/>
      <c r="F23" s="1895"/>
      <c r="G23" s="1895"/>
      <c r="H23" s="1895"/>
      <c r="I23" s="1896"/>
    </row>
    <row r="24" spans="3:9" ht="21" customHeight="1">
      <c r="C24" s="1894"/>
      <c r="D24" s="1895"/>
      <c r="E24" s="1895"/>
      <c r="F24" s="1895"/>
      <c r="G24" s="1895"/>
      <c r="H24" s="1895"/>
      <c r="I24" s="1896"/>
    </row>
    <row r="25" spans="3:9" ht="12.75" customHeight="1">
      <c r="C25" s="1894"/>
      <c r="D25" s="1895"/>
      <c r="E25" s="1895"/>
      <c r="F25" s="1895"/>
      <c r="G25" s="1895"/>
      <c r="H25" s="1895"/>
      <c r="I25" s="1896"/>
    </row>
    <row r="26" spans="3:9" ht="45.75" customHeight="1">
      <c r="C26" s="1897"/>
      <c r="D26" s="1898"/>
      <c r="E26" s="1898"/>
      <c r="F26" s="1898"/>
      <c r="G26" s="1898"/>
      <c r="H26" s="1898"/>
      <c r="I26" s="1899"/>
    </row>
    <row r="27" spans="3:9" ht="5.25" customHeight="1">
      <c r="C27" s="159"/>
      <c r="D27" s="159"/>
      <c r="E27" s="159"/>
      <c r="F27" s="159"/>
      <c r="G27" s="159"/>
      <c r="H27" s="159"/>
      <c r="I27" s="159"/>
    </row>
    <row r="28" spans="3:9" ht="8.25" customHeight="1">
      <c r="C28" s="160"/>
      <c r="D28" s="160"/>
      <c r="E28" s="160"/>
      <c r="F28" s="160"/>
      <c r="G28" s="160"/>
      <c r="H28" s="160"/>
      <c r="I28" s="160"/>
    </row>
    <row r="29" spans="3:9">
      <c r="C29" s="160"/>
      <c r="D29" s="160"/>
      <c r="E29" s="160"/>
      <c r="F29" s="160"/>
      <c r="G29" s="160"/>
      <c r="H29" s="160"/>
      <c r="I29" s="160"/>
    </row>
  </sheetData>
  <mergeCells count="4">
    <mergeCell ref="C3:C6"/>
    <mergeCell ref="D3:G6"/>
    <mergeCell ref="H3:I6"/>
    <mergeCell ref="C8:I26"/>
  </mergeCells>
  <printOptions horizontalCentered="1"/>
  <pageMargins left="0.78740157480314965" right="0.78740157480314965" top="0.39370078740157483" bottom="0.78740157480314965" header="0.31496062992125984" footer="0.98425196850393704"/>
  <pageSetup scale="49" fitToHeight="0"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A9A5D-09C9-4BE6-A90F-E1F22F0A1711}">
  <sheetPr codeName="Hoja16">
    <tabColor rgb="FF00FF00"/>
  </sheetPr>
  <dimension ref="B2:I24"/>
  <sheetViews>
    <sheetView workbookViewId="0">
      <selection sqref="A1:D1"/>
    </sheetView>
  </sheetViews>
  <sheetFormatPr baseColWidth="10" defaultColWidth="11.42578125" defaultRowHeight="15"/>
  <cols>
    <col min="9" max="9" width="11.42578125" customWidth="1"/>
  </cols>
  <sheetData>
    <row r="2" spans="2:3">
      <c r="B2" t="s">
        <v>82</v>
      </c>
      <c r="C2" t="s">
        <v>83</v>
      </c>
    </row>
    <row r="3" spans="2:3">
      <c r="B3" s="74">
        <v>0.1</v>
      </c>
      <c r="C3">
        <v>1</v>
      </c>
    </row>
    <row r="4" spans="2:3">
      <c r="B4" s="74">
        <v>0.2</v>
      </c>
      <c r="C4">
        <v>1</v>
      </c>
    </row>
    <row r="5" spans="2:3">
      <c r="B5" s="74">
        <v>0.3</v>
      </c>
      <c r="C5">
        <v>1</v>
      </c>
    </row>
    <row r="6" spans="2:3">
      <c r="B6" s="74">
        <v>0.4</v>
      </c>
      <c r="C6">
        <v>1</v>
      </c>
    </row>
    <row r="7" spans="2:3">
      <c r="B7" s="74">
        <v>0.5</v>
      </c>
      <c r="C7">
        <v>1</v>
      </c>
    </row>
    <row r="8" spans="2:3">
      <c r="B8" s="74">
        <v>0.6</v>
      </c>
      <c r="C8">
        <v>1</v>
      </c>
    </row>
    <row r="9" spans="2:3">
      <c r="B9" s="74">
        <v>0.7</v>
      </c>
      <c r="C9">
        <v>1</v>
      </c>
    </row>
    <row r="10" spans="2:3">
      <c r="B10" s="74">
        <v>0.8</v>
      </c>
      <c r="C10">
        <v>1</v>
      </c>
    </row>
    <row r="11" spans="2:3">
      <c r="B11" s="74">
        <v>0.9</v>
      </c>
      <c r="C11">
        <v>1</v>
      </c>
    </row>
    <row r="12" spans="2:3">
      <c r="B12" s="74">
        <v>1</v>
      </c>
      <c r="C12">
        <v>9</v>
      </c>
    </row>
    <row r="16" spans="2:3">
      <c r="B16" t="s">
        <v>84</v>
      </c>
      <c r="C16">
        <f>G24*3.1416</f>
        <v>1.3089999999999999</v>
      </c>
    </row>
    <row r="18" spans="2:9">
      <c r="B18" t="s">
        <v>85</v>
      </c>
      <c r="C18" t="s">
        <v>86</v>
      </c>
      <c r="D18" t="s">
        <v>87</v>
      </c>
    </row>
    <row r="19" spans="2:9">
      <c r="B19" t="s">
        <v>88</v>
      </c>
      <c r="C19">
        <v>0</v>
      </c>
      <c r="D19">
        <v>0</v>
      </c>
    </row>
    <row r="20" spans="2:9">
      <c r="B20" t="s">
        <v>89</v>
      </c>
      <c r="C20">
        <f>COS(C16)*-1</f>
        <v>-0.2588160883982461</v>
      </c>
      <c r="D20">
        <f>SIN(C16)</f>
        <v>0.9659266185307408</v>
      </c>
    </row>
    <row r="24" spans="2:9">
      <c r="F24" t="s">
        <v>90</v>
      </c>
      <c r="G24" s="74">
        <f>'GESTIÓN LIDERAZGO'!G92</f>
        <v>0.41666666666666669</v>
      </c>
      <c r="I24" s="4"/>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5044F-7F05-42AC-A5C4-007E42CC8726}">
  <sheetPr>
    <tabColor theme="9" tint="0.39997558519241921"/>
    <pageSetUpPr fitToPage="1"/>
  </sheetPr>
  <dimension ref="B1:P29"/>
  <sheetViews>
    <sheetView showGridLines="0" view="pageBreakPreview" zoomScale="80" zoomScaleNormal="70" zoomScaleSheetLayoutView="80" workbookViewId="0">
      <selection activeCell="C3" sqref="C3:C6"/>
    </sheetView>
  </sheetViews>
  <sheetFormatPr baseColWidth="10" defaultColWidth="11.42578125" defaultRowHeight="14.25"/>
  <cols>
    <col min="1" max="1" width="2" style="9" customWidth="1"/>
    <col min="2" max="2" width="2.42578125" style="9" customWidth="1"/>
    <col min="3" max="3" width="46.28515625" style="9" customWidth="1"/>
    <col min="4" max="4" width="28" style="9" customWidth="1"/>
    <col min="5" max="5" width="26.140625" style="9" customWidth="1"/>
    <col min="6" max="6" width="21.42578125" style="9" customWidth="1"/>
    <col min="7" max="7" width="6.42578125" style="9" customWidth="1"/>
    <col min="8" max="8" width="26.28515625" style="9" customWidth="1"/>
    <col min="9" max="9" width="16.42578125" style="9" customWidth="1"/>
    <col min="10" max="10" width="1.42578125" style="9" customWidth="1"/>
    <col min="11" max="16384" width="11.42578125" style="9"/>
  </cols>
  <sheetData>
    <row r="1" spans="2:16" ht="9.75" customHeight="1"/>
    <row r="2" spans="2:16" ht="15" thickBot="1"/>
    <row r="3" spans="2:16" s="154" customFormat="1" ht="17.25" customHeight="1">
      <c r="B3" s="155"/>
      <c r="C3" s="1093" t="s">
        <v>1845</v>
      </c>
      <c r="D3" s="737" t="s">
        <v>1463</v>
      </c>
      <c r="E3" s="730"/>
      <c r="F3" s="730"/>
      <c r="G3" s="731"/>
      <c r="H3" s="737"/>
      <c r="I3" s="731"/>
      <c r="J3" s="158"/>
      <c r="K3" s="158"/>
      <c r="L3" s="158"/>
      <c r="M3" s="158"/>
      <c r="N3" s="158"/>
      <c r="O3" s="158"/>
      <c r="P3" s="158"/>
    </row>
    <row r="4" spans="2:16" s="154" customFormat="1" ht="30.75" customHeight="1">
      <c r="B4" s="155"/>
      <c r="C4" s="1094"/>
      <c r="D4" s="732"/>
      <c r="E4" s="697"/>
      <c r="F4" s="697"/>
      <c r="G4" s="733"/>
      <c r="H4" s="732"/>
      <c r="I4" s="733"/>
      <c r="J4" s="158"/>
      <c r="K4" s="158"/>
      <c r="L4" s="158"/>
      <c r="M4" s="158"/>
      <c r="N4" s="158"/>
      <c r="O4" s="158"/>
      <c r="P4" s="158"/>
    </row>
    <row r="5" spans="2:16" s="154" customFormat="1" ht="30.75" customHeight="1">
      <c r="B5" s="155"/>
      <c r="C5" s="1094"/>
      <c r="D5" s="732"/>
      <c r="E5" s="697"/>
      <c r="F5" s="697"/>
      <c r="G5" s="733"/>
      <c r="H5" s="732"/>
      <c r="I5" s="733"/>
      <c r="J5" s="158"/>
      <c r="K5" s="158"/>
      <c r="L5" s="158"/>
      <c r="M5" s="158"/>
      <c r="N5" s="158"/>
      <c r="O5" s="158"/>
      <c r="P5" s="158"/>
    </row>
    <row r="6" spans="2:16" s="155" customFormat="1" ht="13.5" customHeight="1" thickBot="1">
      <c r="C6" s="1095"/>
      <c r="D6" s="734"/>
      <c r="E6" s="735"/>
      <c r="F6" s="735"/>
      <c r="G6" s="736"/>
      <c r="H6" s="734"/>
      <c r="I6" s="736"/>
      <c r="J6" s="158"/>
      <c r="K6" s="158"/>
      <c r="L6" s="158"/>
      <c r="M6" s="158"/>
      <c r="N6" s="158"/>
      <c r="O6" s="158"/>
      <c r="P6" s="158"/>
    </row>
    <row r="7" spans="2:16" ht="14.25" customHeight="1">
      <c r="C7" s="10"/>
      <c r="D7" s="11"/>
      <c r="E7" s="11"/>
      <c r="F7" s="11"/>
      <c r="G7" s="11"/>
      <c r="H7" s="11"/>
      <c r="I7" s="11"/>
    </row>
    <row r="8" spans="2:16" ht="12.75" customHeight="1">
      <c r="C8" s="1891"/>
      <c r="D8" s="1892"/>
      <c r="E8" s="1892"/>
      <c r="F8" s="1892"/>
      <c r="G8" s="1892"/>
      <c r="H8" s="1892"/>
      <c r="I8" s="1893"/>
    </row>
    <row r="9" spans="2:16" ht="72" customHeight="1">
      <c r="C9" s="1894"/>
      <c r="D9" s="1895"/>
      <c r="E9" s="1895"/>
      <c r="F9" s="1895"/>
      <c r="G9" s="1895"/>
      <c r="H9" s="1895"/>
      <c r="I9" s="1896"/>
    </row>
    <row r="10" spans="2:16" ht="98.25" customHeight="1">
      <c r="C10" s="1894"/>
      <c r="D10" s="1895"/>
      <c r="E10" s="1895"/>
      <c r="F10" s="1895"/>
      <c r="G10" s="1895"/>
      <c r="H10" s="1895"/>
      <c r="I10" s="1896"/>
    </row>
    <row r="11" spans="2:16" ht="12.75" customHeight="1">
      <c r="C11" s="1894"/>
      <c r="D11" s="1895"/>
      <c r="E11" s="1895"/>
      <c r="F11" s="1895"/>
      <c r="G11" s="1895"/>
      <c r="H11" s="1895"/>
      <c r="I11" s="1896"/>
    </row>
    <row r="12" spans="2:16" ht="21" customHeight="1">
      <c r="C12" s="1894"/>
      <c r="D12" s="1895"/>
      <c r="E12" s="1895"/>
      <c r="F12" s="1895"/>
      <c r="G12" s="1895"/>
      <c r="H12" s="1895"/>
      <c r="I12" s="1896"/>
    </row>
    <row r="13" spans="2:16" ht="12.75" customHeight="1">
      <c r="C13" s="1894"/>
      <c r="D13" s="1895"/>
      <c r="E13" s="1895"/>
      <c r="F13" s="1895"/>
      <c r="G13" s="1895"/>
      <c r="H13" s="1895"/>
      <c r="I13" s="1896"/>
    </row>
    <row r="14" spans="2:16" ht="75.75" customHeight="1">
      <c r="C14" s="1894"/>
      <c r="D14" s="1895"/>
      <c r="E14" s="1895"/>
      <c r="F14" s="1895"/>
      <c r="G14" s="1895"/>
      <c r="H14" s="1895"/>
      <c r="I14" s="1896"/>
    </row>
    <row r="15" spans="2:16" ht="72" customHeight="1">
      <c r="C15" s="1894"/>
      <c r="D15" s="1895"/>
      <c r="E15" s="1895"/>
      <c r="F15" s="1895"/>
      <c r="G15" s="1895"/>
      <c r="H15" s="1895"/>
      <c r="I15" s="1896"/>
    </row>
    <row r="16" spans="2:16" ht="98.25" customHeight="1">
      <c r="C16" s="1894"/>
      <c r="D16" s="1895"/>
      <c r="E16" s="1895"/>
      <c r="F16" s="1895"/>
      <c r="G16" s="1895"/>
      <c r="H16" s="1895"/>
      <c r="I16" s="1896"/>
    </row>
    <row r="17" spans="3:9" ht="12.75" customHeight="1">
      <c r="C17" s="1894"/>
      <c r="D17" s="1895"/>
      <c r="E17" s="1895"/>
      <c r="F17" s="1895"/>
      <c r="G17" s="1895"/>
      <c r="H17" s="1895"/>
      <c r="I17" s="1896"/>
    </row>
    <row r="18" spans="3:9" ht="21" customHeight="1">
      <c r="C18" s="1894"/>
      <c r="D18" s="1895"/>
      <c r="E18" s="1895"/>
      <c r="F18" s="1895"/>
      <c r="G18" s="1895"/>
      <c r="H18" s="1895"/>
      <c r="I18" s="1896"/>
    </row>
    <row r="19" spans="3:9" ht="12.75" customHeight="1">
      <c r="C19" s="1894"/>
      <c r="D19" s="1895"/>
      <c r="E19" s="1895"/>
      <c r="F19" s="1895"/>
      <c r="G19" s="1895"/>
      <c r="H19" s="1895"/>
      <c r="I19" s="1896"/>
    </row>
    <row r="20" spans="3:9" ht="75.75" customHeight="1">
      <c r="C20" s="1894"/>
      <c r="D20" s="1895"/>
      <c r="E20" s="1895"/>
      <c r="F20" s="1895"/>
      <c r="G20" s="1895"/>
      <c r="H20" s="1895"/>
      <c r="I20" s="1896"/>
    </row>
    <row r="21" spans="3:9" ht="72" customHeight="1">
      <c r="C21" s="1894"/>
      <c r="D21" s="1895"/>
      <c r="E21" s="1895"/>
      <c r="F21" s="1895"/>
      <c r="G21" s="1895"/>
      <c r="H21" s="1895"/>
      <c r="I21" s="1896"/>
    </row>
    <row r="22" spans="3:9" ht="98.25" customHeight="1">
      <c r="C22" s="1894"/>
      <c r="D22" s="1895"/>
      <c r="E22" s="1895"/>
      <c r="F22" s="1895"/>
      <c r="G22" s="1895"/>
      <c r="H22" s="1895"/>
      <c r="I22" s="1896"/>
    </row>
    <row r="23" spans="3:9" ht="12.75" customHeight="1">
      <c r="C23" s="1894"/>
      <c r="D23" s="1895"/>
      <c r="E23" s="1895"/>
      <c r="F23" s="1895"/>
      <c r="G23" s="1895"/>
      <c r="H23" s="1895"/>
      <c r="I23" s="1896"/>
    </row>
    <row r="24" spans="3:9" ht="21" customHeight="1">
      <c r="C24" s="1894"/>
      <c r="D24" s="1895"/>
      <c r="E24" s="1895"/>
      <c r="F24" s="1895"/>
      <c r="G24" s="1895"/>
      <c r="H24" s="1895"/>
      <c r="I24" s="1896"/>
    </row>
    <row r="25" spans="3:9" ht="12.75" customHeight="1">
      <c r="C25" s="1894"/>
      <c r="D25" s="1895"/>
      <c r="E25" s="1895"/>
      <c r="F25" s="1895"/>
      <c r="G25" s="1895"/>
      <c r="H25" s="1895"/>
      <c r="I25" s="1896"/>
    </row>
    <row r="26" spans="3:9" ht="45.75" customHeight="1">
      <c r="C26" s="1897"/>
      <c r="D26" s="1898"/>
      <c r="E26" s="1898"/>
      <c r="F26" s="1898"/>
      <c r="G26" s="1898"/>
      <c r="H26" s="1898"/>
      <c r="I26" s="1899"/>
    </row>
    <row r="27" spans="3:9" ht="5.25" customHeight="1">
      <c r="C27" s="159"/>
      <c r="D27" s="159"/>
      <c r="E27" s="159"/>
      <c r="F27" s="159"/>
      <c r="G27" s="159"/>
      <c r="H27" s="159"/>
      <c r="I27" s="159"/>
    </row>
    <row r="28" spans="3:9" ht="8.25" customHeight="1">
      <c r="C28" s="160"/>
      <c r="D28" s="160"/>
      <c r="E28" s="160"/>
      <c r="F28" s="160"/>
      <c r="G28" s="160"/>
      <c r="H28" s="160"/>
      <c r="I28" s="160"/>
    </row>
    <row r="29" spans="3:9">
      <c r="C29" s="160"/>
      <c r="D29" s="160"/>
      <c r="E29" s="160"/>
      <c r="F29" s="160"/>
      <c r="G29" s="160"/>
      <c r="H29" s="160"/>
      <c r="I29" s="160"/>
    </row>
  </sheetData>
  <mergeCells count="4">
    <mergeCell ref="C3:C6"/>
    <mergeCell ref="D3:G6"/>
    <mergeCell ref="H3:I6"/>
    <mergeCell ref="C8:I26"/>
  </mergeCells>
  <printOptions horizontalCentered="1"/>
  <pageMargins left="0.78740157480314965" right="0.78740157480314965" top="0.39370078740157483" bottom="0.78740157480314965" header="0.31496062992125984" footer="0.98425196850393704"/>
  <pageSetup scale="50" fitToHeight="0" orientation="portrait"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2F6E0-9FE5-4151-B2F3-C7CB8C8F075E}">
  <sheetPr>
    <tabColor theme="9" tint="0.39997558519241921"/>
    <pageSetUpPr fitToPage="1"/>
  </sheetPr>
  <dimension ref="B1:P29"/>
  <sheetViews>
    <sheetView showGridLines="0" view="pageBreakPreview" zoomScale="80" zoomScaleNormal="70" zoomScaleSheetLayoutView="80" workbookViewId="0">
      <selection activeCell="Q10" sqref="Q10"/>
    </sheetView>
  </sheetViews>
  <sheetFormatPr baseColWidth="10" defaultColWidth="11.42578125" defaultRowHeight="14.25"/>
  <cols>
    <col min="1" max="1" width="2" style="9" customWidth="1"/>
    <col min="2" max="2" width="2.42578125" style="9" customWidth="1"/>
    <col min="3" max="3" width="49.85546875" style="9" customWidth="1"/>
    <col min="4" max="4" width="28" style="9" customWidth="1"/>
    <col min="5" max="5" width="26.140625" style="9" customWidth="1"/>
    <col min="6" max="6" width="21.42578125" style="9" customWidth="1"/>
    <col min="7" max="7" width="6.42578125" style="9" customWidth="1"/>
    <col min="8" max="8" width="26.28515625" style="9" customWidth="1"/>
    <col min="9" max="9" width="16.42578125" style="9" customWidth="1"/>
    <col min="10" max="10" width="1.42578125" style="9" customWidth="1"/>
    <col min="11" max="16384" width="11.42578125" style="9"/>
  </cols>
  <sheetData>
    <row r="1" spans="2:16" ht="9.75" customHeight="1"/>
    <row r="2" spans="2:16" ht="15" thickBot="1"/>
    <row r="3" spans="2:16" s="154" customFormat="1" ht="30.75" customHeight="1">
      <c r="B3" s="155"/>
      <c r="C3" s="1900" t="s">
        <v>1091</v>
      </c>
      <c r="D3" s="1075" t="s">
        <v>1464</v>
      </c>
      <c r="E3" s="1076"/>
      <c r="F3" s="1076"/>
      <c r="G3" s="1077"/>
      <c r="H3" s="737"/>
      <c r="I3" s="731"/>
      <c r="J3" s="158"/>
      <c r="K3" s="158"/>
      <c r="L3" s="158"/>
      <c r="M3" s="158"/>
      <c r="N3" s="158"/>
      <c r="O3" s="158"/>
      <c r="P3" s="158"/>
    </row>
    <row r="4" spans="2:16" s="154" customFormat="1" ht="12.75" customHeight="1">
      <c r="B4" s="155"/>
      <c r="C4" s="1901"/>
      <c r="D4" s="1410"/>
      <c r="E4" s="1411"/>
      <c r="F4" s="1411"/>
      <c r="G4" s="1412"/>
      <c r="H4" s="732"/>
      <c r="I4" s="733"/>
      <c r="J4" s="158"/>
      <c r="K4" s="158"/>
      <c r="L4" s="158"/>
      <c r="M4" s="158"/>
      <c r="N4" s="158"/>
      <c r="O4" s="158"/>
      <c r="P4" s="158"/>
    </row>
    <row r="5" spans="2:16" s="154" customFormat="1" ht="8.25" customHeight="1">
      <c r="B5" s="155"/>
      <c r="C5" s="1901"/>
      <c r="D5" s="1410"/>
      <c r="E5" s="1411"/>
      <c r="F5" s="1411"/>
      <c r="G5" s="1412"/>
      <c r="H5" s="732"/>
      <c r="I5" s="733"/>
      <c r="J5" s="158"/>
      <c r="K5" s="158"/>
      <c r="L5" s="158"/>
      <c r="M5" s="158"/>
      <c r="N5" s="158"/>
      <c r="O5" s="158"/>
      <c r="P5" s="158"/>
    </row>
    <row r="6" spans="2:16" s="155" customFormat="1" ht="30.75" customHeight="1" thickBot="1">
      <c r="C6" s="1902"/>
      <c r="D6" s="1078"/>
      <c r="E6" s="1079"/>
      <c r="F6" s="1079"/>
      <c r="G6" s="1080"/>
      <c r="H6" s="734"/>
      <c r="I6" s="736"/>
      <c r="J6" s="158"/>
      <c r="K6" s="158"/>
      <c r="L6" s="158"/>
      <c r="M6" s="158"/>
      <c r="N6" s="158"/>
      <c r="O6" s="158"/>
      <c r="P6" s="158"/>
    </row>
    <row r="7" spans="2:16" ht="14.25" customHeight="1">
      <c r="C7" s="10"/>
      <c r="D7" s="11"/>
      <c r="E7" s="11"/>
      <c r="F7" s="11"/>
      <c r="G7" s="11"/>
      <c r="H7" s="11"/>
      <c r="I7" s="11"/>
    </row>
    <row r="8" spans="2:16" ht="12.75" customHeight="1">
      <c r="C8" s="1891"/>
      <c r="D8" s="1892"/>
      <c r="E8" s="1892"/>
      <c r="F8" s="1892"/>
      <c r="G8" s="1892"/>
      <c r="H8" s="1892"/>
      <c r="I8" s="1893"/>
    </row>
    <row r="9" spans="2:16" ht="72" customHeight="1">
      <c r="C9" s="1894"/>
      <c r="D9" s="1895"/>
      <c r="E9" s="1895"/>
      <c r="F9" s="1895"/>
      <c r="G9" s="1895"/>
      <c r="H9" s="1895"/>
      <c r="I9" s="1896"/>
    </row>
    <row r="10" spans="2:16" ht="98.25" customHeight="1">
      <c r="C10" s="1894"/>
      <c r="D10" s="1895"/>
      <c r="E10" s="1895"/>
      <c r="F10" s="1895"/>
      <c r="G10" s="1895"/>
      <c r="H10" s="1895"/>
      <c r="I10" s="1896"/>
    </row>
    <row r="11" spans="2:16" ht="12.75" customHeight="1">
      <c r="C11" s="1894"/>
      <c r="D11" s="1895"/>
      <c r="E11" s="1895"/>
      <c r="F11" s="1895"/>
      <c r="G11" s="1895"/>
      <c r="H11" s="1895"/>
      <c r="I11" s="1896"/>
    </row>
    <row r="12" spans="2:16" ht="21" customHeight="1">
      <c r="C12" s="1894"/>
      <c r="D12" s="1895"/>
      <c r="E12" s="1895"/>
      <c r="F12" s="1895"/>
      <c r="G12" s="1895"/>
      <c r="H12" s="1895"/>
      <c r="I12" s="1896"/>
    </row>
    <row r="13" spans="2:16" ht="12.75" customHeight="1">
      <c r="C13" s="1894"/>
      <c r="D13" s="1895"/>
      <c r="E13" s="1895"/>
      <c r="F13" s="1895"/>
      <c r="G13" s="1895"/>
      <c r="H13" s="1895"/>
      <c r="I13" s="1896"/>
    </row>
    <row r="14" spans="2:16" ht="75.75" customHeight="1">
      <c r="C14" s="1894"/>
      <c r="D14" s="1895"/>
      <c r="E14" s="1895"/>
      <c r="F14" s="1895"/>
      <c r="G14" s="1895"/>
      <c r="H14" s="1895"/>
      <c r="I14" s="1896"/>
    </row>
    <row r="15" spans="2:16" ht="72" customHeight="1">
      <c r="C15" s="1894"/>
      <c r="D15" s="1895"/>
      <c r="E15" s="1895"/>
      <c r="F15" s="1895"/>
      <c r="G15" s="1895"/>
      <c r="H15" s="1895"/>
      <c r="I15" s="1896"/>
    </row>
    <row r="16" spans="2:16" ht="98.25" customHeight="1">
      <c r="C16" s="1894"/>
      <c r="D16" s="1895"/>
      <c r="E16" s="1895"/>
      <c r="F16" s="1895"/>
      <c r="G16" s="1895"/>
      <c r="H16" s="1895"/>
      <c r="I16" s="1896"/>
    </row>
    <row r="17" spans="3:9" ht="12.75" customHeight="1">
      <c r="C17" s="1894"/>
      <c r="D17" s="1895"/>
      <c r="E17" s="1895"/>
      <c r="F17" s="1895"/>
      <c r="G17" s="1895"/>
      <c r="H17" s="1895"/>
      <c r="I17" s="1896"/>
    </row>
    <row r="18" spans="3:9" ht="21" customHeight="1">
      <c r="C18" s="1894"/>
      <c r="D18" s="1895"/>
      <c r="E18" s="1895"/>
      <c r="F18" s="1895"/>
      <c r="G18" s="1895"/>
      <c r="H18" s="1895"/>
      <c r="I18" s="1896"/>
    </row>
    <row r="19" spans="3:9" ht="12.75" customHeight="1">
      <c r="C19" s="1894"/>
      <c r="D19" s="1895"/>
      <c r="E19" s="1895"/>
      <c r="F19" s="1895"/>
      <c r="G19" s="1895"/>
      <c r="H19" s="1895"/>
      <c r="I19" s="1896"/>
    </row>
    <row r="20" spans="3:9" ht="75.75" customHeight="1">
      <c r="C20" s="1894"/>
      <c r="D20" s="1895"/>
      <c r="E20" s="1895"/>
      <c r="F20" s="1895"/>
      <c r="G20" s="1895"/>
      <c r="H20" s="1895"/>
      <c r="I20" s="1896"/>
    </row>
    <row r="21" spans="3:9" ht="72" customHeight="1">
      <c r="C21" s="1894"/>
      <c r="D21" s="1895"/>
      <c r="E21" s="1895"/>
      <c r="F21" s="1895"/>
      <c r="G21" s="1895"/>
      <c r="H21" s="1895"/>
      <c r="I21" s="1896"/>
    </row>
    <row r="22" spans="3:9" ht="98.25" customHeight="1">
      <c r="C22" s="1894"/>
      <c r="D22" s="1895"/>
      <c r="E22" s="1895"/>
      <c r="F22" s="1895"/>
      <c r="G22" s="1895"/>
      <c r="H22" s="1895"/>
      <c r="I22" s="1896"/>
    </row>
    <row r="23" spans="3:9" ht="12.75" customHeight="1">
      <c r="C23" s="1894"/>
      <c r="D23" s="1895"/>
      <c r="E23" s="1895"/>
      <c r="F23" s="1895"/>
      <c r="G23" s="1895"/>
      <c r="H23" s="1895"/>
      <c r="I23" s="1896"/>
    </row>
    <row r="24" spans="3:9" ht="21" customHeight="1">
      <c r="C24" s="1894"/>
      <c r="D24" s="1895"/>
      <c r="E24" s="1895"/>
      <c r="F24" s="1895"/>
      <c r="G24" s="1895"/>
      <c r="H24" s="1895"/>
      <c r="I24" s="1896"/>
    </row>
    <row r="25" spans="3:9" ht="12.75" customHeight="1">
      <c r="C25" s="1894"/>
      <c r="D25" s="1895"/>
      <c r="E25" s="1895"/>
      <c r="F25" s="1895"/>
      <c r="G25" s="1895"/>
      <c r="H25" s="1895"/>
      <c r="I25" s="1896"/>
    </row>
    <row r="26" spans="3:9" ht="45.75" customHeight="1">
      <c r="C26" s="1897"/>
      <c r="D26" s="1898"/>
      <c r="E26" s="1898"/>
      <c r="F26" s="1898"/>
      <c r="G26" s="1898"/>
      <c r="H26" s="1898"/>
      <c r="I26" s="1899"/>
    </row>
    <row r="27" spans="3:9" ht="5.25" customHeight="1">
      <c r="C27" s="159"/>
      <c r="D27" s="159"/>
      <c r="E27" s="159"/>
      <c r="F27" s="159"/>
      <c r="G27" s="159"/>
      <c r="H27" s="159"/>
      <c r="I27" s="159"/>
    </row>
    <row r="28" spans="3:9" ht="8.25" customHeight="1">
      <c r="C28" s="160"/>
      <c r="D28" s="160"/>
      <c r="E28" s="160"/>
      <c r="F28" s="160"/>
      <c r="G28" s="160"/>
      <c r="H28" s="160"/>
      <c r="I28" s="160"/>
    </row>
    <row r="29" spans="3:9">
      <c r="C29" s="160"/>
      <c r="D29" s="160"/>
      <c r="E29" s="160"/>
      <c r="F29" s="160"/>
      <c r="G29" s="160"/>
      <c r="H29" s="160"/>
      <c r="I29" s="160"/>
    </row>
  </sheetData>
  <mergeCells count="4">
    <mergeCell ref="C3:C6"/>
    <mergeCell ref="D3:G6"/>
    <mergeCell ref="H3:I6"/>
    <mergeCell ref="C8:I26"/>
  </mergeCells>
  <printOptions horizontalCentered="1"/>
  <pageMargins left="0.78740157480314965" right="0.78740157480314965" top="0.39370078740157483" bottom="0.78740157480314965" header="0.31496062992125984" footer="0.98425196850393704"/>
  <pageSetup scale="49" fitToHeight="0" orientation="portrait" r:id="rId1"/>
  <headerFooter scaleWithDoc="0"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03F52-8FD1-41FD-A1FC-DB32D6687178}">
  <sheetPr>
    <tabColor rgb="FF00B0F0"/>
  </sheetPr>
  <dimension ref="A1:O59"/>
  <sheetViews>
    <sheetView view="pageBreakPreview" zoomScaleNormal="100" zoomScaleSheetLayoutView="100" workbookViewId="0">
      <selection activeCell="B2" sqref="B2:C5"/>
    </sheetView>
  </sheetViews>
  <sheetFormatPr baseColWidth="10" defaultRowHeight="15"/>
  <cols>
    <col min="1" max="1" width="3.140625" customWidth="1"/>
    <col min="2" max="2" width="26.140625" customWidth="1"/>
    <col min="3" max="3" width="16.28515625" customWidth="1"/>
    <col min="13" max="14" width="25.140625" customWidth="1"/>
    <col min="15" max="15" width="2.7109375" customWidth="1"/>
  </cols>
  <sheetData>
    <row r="1" spans="1:15" ht="11.25" customHeight="1" thickBot="1">
      <c r="A1" s="1903"/>
      <c r="B1" s="1"/>
      <c r="C1" s="1"/>
      <c r="D1" s="1"/>
      <c r="E1" s="1"/>
      <c r="F1" s="1"/>
      <c r="G1" s="1"/>
      <c r="H1" s="1"/>
      <c r="I1" s="1"/>
      <c r="J1" s="1"/>
      <c r="K1" s="1"/>
      <c r="L1" s="1"/>
      <c r="M1" s="1"/>
      <c r="N1" s="1"/>
      <c r="O1" s="1903"/>
    </row>
    <row r="2" spans="1:15" ht="17.25" customHeight="1">
      <c r="A2" s="1903"/>
      <c r="B2" s="1904" t="s">
        <v>1091</v>
      </c>
      <c r="C2" s="1905"/>
      <c r="D2" s="737" t="s">
        <v>1831</v>
      </c>
      <c r="E2" s="730"/>
      <c r="F2" s="730"/>
      <c r="G2" s="730"/>
      <c r="H2" s="730"/>
      <c r="I2" s="730"/>
      <c r="J2" s="730"/>
      <c r="K2" s="730"/>
      <c r="L2" s="731"/>
      <c r="M2" s="737"/>
      <c r="N2" s="731"/>
      <c r="O2" s="1903"/>
    </row>
    <row r="3" spans="1:15" ht="15.75" customHeight="1">
      <c r="A3" s="1903"/>
      <c r="B3" s="1906"/>
      <c r="C3" s="1907"/>
      <c r="D3" s="732"/>
      <c r="E3" s="697"/>
      <c r="F3" s="697"/>
      <c r="G3" s="697"/>
      <c r="H3" s="697"/>
      <c r="I3" s="697"/>
      <c r="J3" s="697"/>
      <c r="K3" s="697"/>
      <c r="L3" s="733"/>
      <c r="M3" s="732"/>
      <c r="N3" s="733"/>
      <c r="O3" s="1903"/>
    </row>
    <row r="4" spans="1:15" ht="12.75" customHeight="1">
      <c r="A4" s="1903"/>
      <c r="B4" s="1908"/>
      <c r="C4" s="1909"/>
      <c r="D4" s="732"/>
      <c r="E4" s="697"/>
      <c r="F4" s="697"/>
      <c r="G4" s="697"/>
      <c r="H4" s="697"/>
      <c r="I4" s="697"/>
      <c r="J4" s="697"/>
      <c r="K4" s="697"/>
      <c r="L4" s="733"/>
      <c r="M4" s="732"/>
      <c r="N4" s="733"/>
      <c r="O4" s="1903"/>
    </row>
    <row r="5" spans="1:15" ht="27" customHeight="1" thickBot="1">
      <c r="A5" s="1903"/>
      <c r="B5" s="1910"/>
      <c r="C5" s="1911"/>
      <c r="D5" s="734"/>
      <c r="E5" s="735"/>
      <c r="F5" s="735"/>
      <c r="G5" s="735"/>
      <c r="H5" s="735"/>
      <c r="I5" s="735"/>
      <c r="J5" s="735"/>
      <c r="K5" s="735"/>
      <c r="L5" s="736"/>
      <c r="M5" s="734"/>
      <c r="N5" s="736"/>
      <c r="O5" s="1903"/>
    </row>
    <row r="6" spans="1:15" ht="8.25" customHeight="1">
      <c r="A6" s="1903"/>
      <c r="B6" s="1912"/>
      <c r="C6" s="1912"/>
      <c r="D6" s="1912"/>
      <c r="E6" s="1912"/>
      <c r="F6" s="1912"/>
      <c r="G6" s="1912"/>
      <c r="H6" s="1912"/>
      <c r="I6" s="1912"/>
      <c r="J6" s="1912"/>
      <c r="K6" s="1912"/>
      <c r="L6" s="1912"/>
      <c r="M6" s="1912"/>
      <c r="N6" s="1912"/>
      <c r="O6" s="1903"/>
    </row>
    <row r="7" spans="1:15" ht="31.5" customHeight="1">
      <c r="A7" s="1903"/>
      <c r="B7" s="1913" t="s">
        <v>1832</v>
      </c>
      <c r="C7" s="1913"/>
      <c r="D7" s="1913"/>
      <c r="E7" s="1913"/>
      <c r="F7" s="1913"/>
      <c r="G7" s="1913"/>
      <c r="H7" s="1913"/>
      <c r="I7" s="1913"/>
      <c r="J7" s="1913"/>
      <c r="K7" s="1913"/>
      <c r="L7" s="1913"/>
      <c r="M7" s="1913"/>
      <c r="N7" s="1913"/>
      <c r="O7" s="1903"/>
    </row>
    <row r="8" spans="1:15" ht="6.75" customHeight="1">
      <c r="A8" s="1903"/>
      <c r="B8" s="75"/>
      <c r="C8" s="75"/>
      <c r="D8" s="75"/>
      <c r="E8" s="75"/>
      <c r="F8" s="75"/>
      <c r="G8" s="75"/>
      <c r="H8" s="75"/>
      <c r="I8" s="75"/>
      <c r="J8" s="75"/>
      <c r="K8" s="75"/>
      <c r="L8" s="75"/>
      <c r="M8" s="75"/>
      <c r="N8" s="75"/>
      <c r="O8" s="1903"/>
    </row>
    <row r="9" spans="1:15" ht="34.5" customHeight="1">
      <c r="A9" s="1903"/>
      <c r="B9" s="1914" t="s">
        <v>1833</v>
      </c>
      <c r="C9" s="1914"/>
      <c r="D9" s="1914"/>
      <c r="E9" s="1914"/>
      <c r="F9" s="1914"/>
      <c r="G9" s="1914"/>
      <c r="H9" s="1914"/>
      <c r="I9" s="1914"/>
      <c r="J9" s="1914"/>
      <c r="K9" s="1914"/>
      <c r="L9" s="1914"/>
      <c r="M9" s="1914"/>
      <c r="N9" s="1914"/>
      <c r="O9" s="1903"/>
    </row>
    <row r="10" spans="1:15">
      <c r="A10" s="1903"/>
      <c r="B10" s="700"/>
      <c r="C10" s="700"/>
      <c r="D10" s="700"/>
      <c r="E10" s="700"/>
      <c r="F10" s="700"/>
      <c r="G10" s="700"/>
      <c r="H10" s="700"/>
      <c r="I10" s="700"/>
      <c r="J10" s="700"/>
      <c r="K10" s="700"/>
      <c r="L10" s="700"/>
      <c r="M10" s="700"/>
      <c r="N10" s="700"/>
      <c r="O10" s="1903"/>
    </row>
    <row r="11" spans="1:15">
      <c r="A11" s="1903"/>
      <c r="B11" s="700"/>
      <c r="C11" s="700"/>
      <c r="D11" s="700"/>
      <c r="E11" s="700"/>
      <c r="F11" s="700"/>
      <c r="G11" s="700"/>
      <c r="H11" s="700"/>
      <c r="I11" s="700"/>
      <c r="J11" s="700"/>
      <c r="K11" s="700"/>
      <c r="L11" s="700"/>
      <c r="M11" s="700"/>
      <c r="N11" s="700"/>
      <c r="O11" s="1903"/>
    </row>
    <row r="12" spans="1:15">
      <c r="A12" s="1903"/>
      <c r="B12" s="700"/>
      <c r="C12" s="700"/>
      <c r="D12" s="700"/>
      <c r="E12" s="700"/>
      <c r="F12" s="700"/>
      <c r="G12" s="700"/>
      <c r="H12" s="700"/>
      <c r="I12" s="700"/>
      <c r="J12" s="700"/>
      <c r="K12" s="700"/>
      <c r="L12" s="700"/>
      <c r="M12" s="700"/>
      <c r="N12" s="700"/>
      <c r="O12" s="1903"/>
    </row>
    <row r="13" spans="1:15">
      <c r="A13" s="1903"/>
      <c r="B13" s="700"/>
      <c r="C13" s="700"/>
      <c r="D13" s="700"/>
      <c r="E13" s="700"/>
      <c r="F13" s="700"/>
      <c r="G13" s="700"/>
      <c r="H13" s="700"/>
      <c r="I13" s="700"/>
      <c r="J13" s="700"/>
      <c r="K13" s="700"/>
      <c r="L13" s="700"/>
      <c r="M13" s="700"/>
      <c r="N13" s="700"/>
      <c r="O13" s="1903"/>
    </row>
    <row r="14" spans="1:15">
      <c r="A14" s="1903"/>
      <c r="B14" s="700"/>
      <c r="C14" s="700"/>
      <c r="D14" s="700"/>
      <c r="E14" s="700"/>
      <c r="F14" s="700"/>
      <c r="G14" s="700"/>
      <c r="H14" s="700"/>
      <c r="I14" s="700"/>
      <c r="J14" s="700"/>
      <c r="K14" s="700"/>
      <c r="L14" s="700"/>
      <c r="M14" s="700"/>
      <c r="N14" s="700"/>
      <c r="O14" s="1903"/>
    </row>
    <row r="15" spans="1:15">
      <c r="A15" s="1903"/>
      <c r="B15" s="700"/>
      <c r="C15" s="700"/>
      <c r="D15" s="700"/>
      <c r="E15" s="700"/>
      <c r="F15" s="700"/>
      <c r="G15" s="700"/>
      <c r="H15" s="700"/>
      <c r="I15" s="700"/>
      <c r="J15" s="700"/>
      <c r="K15" s="700"/>
      <c r="L15" s="700"/>
      <c r="M15" s="700"/>
      <c r="N15" s="700"/>
      <c r="O15" s="1903"/>
    </row>
    <row r="16" spans="1:15">
      <c r="A16" s="1903"/>
      <c r="B16" s="700"/>
      <c r="C16" s="700"/>
      <c r="D16" s="700"/>
      <c r="E16" s="700"/>
      <c r="F16" s="700"/>
      <c r="G16" s="700"/>
      <c r="H16" s="700"/>
      <c r="I16" s="700"/>
      <c r="J16" s="700"/>
      <c r="K16" s="700"/>
      <c r="L16" s="700"/>
      <c r="M16" s="700"/>
      <c r="N16" s="700"/>
      <c r="O16" s="1903"/>
    </row>
    <row r="17" spans="1:15">
      <c r="A17" s="1903"/>
      <c r="B17" s="700"/>
      <c r="C17" s="700"/>
      <c r="D17" s="700"/>
      <c r="E17" s="700"/>
      <c r="F17" s="700"/>
      <c r="G17" s="700"/>
      <c r="H17" s="700"/>
      <c r="I17" s="700"/>
      <c r="J17" s="700"/>
      <c r="K17" s="700"/>
      <c r="L17" s="700"/>
      <c r="M17" s="700"/>
      <c r="N17" s="700"/>
      <c r="O17" s="1903"/>
    </row>
    <row r="18" spans="1:15">
      <c r="A18" s="1903"/>
      <c r="B18" s="700"/>
      <c r="C18" s="700"/>
      <c r="D18" s="700"/>
      <c r="E18" s="700"/>
      <c r="F18" s="700"/>
      <c r="G18" s="700"/>
      <c r="H18" s="700"/>
      <c r="I18" s="700"/>
      <c r="J18" s="700"/>
      <c r="K18" s="700"/>
      <c r="L18" s="700"/>
      <c r="M18" s="700"/>
      <c r="N18" s="700"/>
      <c r="O18" s="1903"/>
    </row>
    <row r="19" spans="1:15">
      <c r="A19" s="1903"/>
      <c r="B19" s="700"/>
      <c r="C19" s="700"/>
      <c r="D19" s="700"/>
      <c r="E19" s="700"/>
      <c r="F19" s="700"/>
      <c r="G19" s="700"/>
      <c r="H19" s="700"/>
      <c r="I19" s="700"/>
      <c r="J19" s="700"/>
      <c r="K19" s="700"/>
      <c r="L19" s="700"/>
      <c r="M19" s="700"/>
      <c r="N19" s="700"/>
      <c r="O19" s="1903"/>
    </row>
    <row r="20" spans="1:15">
      <c r="A20" s="1903"/>
      <c r="B20" s="700"/>
      <c r="C20" s="700"/>
      <c r="D20" s="700"/>
      <c r="E20" s="700"/>
      <c r="F20" s="700"/>
      <c r="G20" s="700"/>
      <c r="H20" s="700"/>
      <c r="I20" s="700"/>
      <c r="J20" s="700"/>
      <c r="K20" s="700"/>
      <c r="L20" s="700"/>
      <c r="M20" s="700"/>
      <c r="N20" s="700"/>
      <c r="O20" s="1903"/>
    </row>
    <row r="21" spans="1:15">
      <c r="A21" s="1903"/>
      <c r="B21" s="700"/>
      <c r="C21" s="700"/>
      <c r="D21" s="700"/>
      <c r="E21" s="700"/>
      <c r="F21" s="700"/>
      <c r="G21" s="700"/>
      <c r="H21" s="700"/>
      <c r="I21" s="700"/>
      <c r="J21" s="700"/>
      <c r="K21" s="700"/>
      <c r="L21" s="700"/>
      <c r="M21" s="700"/>
      <c r="N21" s="700"/>
      <c r="O21" s="1903"/>
    </row>
    <row r="22" spans="1:15">
      <c r="A22" s="1903"/>
      <c r="B22" s="700"/>
      <c r="C22" s="700"/>
      <c r="D22" s="700"/>
      <c r="E22" s="700"/>
      <c r="F22" s="700"/>
      <c r="G22" s="700"/>
      <c r="H22" s="700"/>
      <c r="I22" s="700"/>
      <c r="J22" s="700"/>
      <c r="K22" s="700"/>
      <c r="L22" s="700"/>
      <c r="M22" s="700"/>
      <c r="N22" s="700"/>
      <c r="O22" s="1903"/>
    </row>
    <row r="23" spans="1:15">
      <c r="A23" s="1903"/>
      <c r="B23" s="700"/>
      <c r="C23" s="700"/>
      <c r="D23" s="700"/>
      <c r="E23" s="700"/>
      <c r="F23" s="700"/>
      <c r="G23" s="700"/>
      <c r="H23" s="700"/>
      <c r="I23" s="700"/>
      <c r="J23" s="700"/>
      <c r="K23" s="700"/>
      <c r="L23" s="700"/>
      <c r="M23" s="700"/>
      <c r="N23" s="700"/>
      <c r="O23" s="1903"/>
    </row>
    <row r="24" spans="1:15">
      <c r="A24" s="1903"/>
      <c r="B24" s="700"/>
      <c r="C24" s="700"/>
      <c r="D24" s="700"/>
      <c r="E24" s="700"/>
      <c r="F24" s="700"/>
      <c r="G24" s="700"/>
      <c r="H24" s="700"/>
      <c r="I24" s="700"/>
      <c r="J24" s="700"/>
      <c r="K24" s="700"/>
      <c r="L24" s="700"/>
      <c r="M24" s="700"/>
      <c r="N24" s="700"/>
      <c r="O24" s="1903"/>
    </row>
    <row r="25" spans="1:15">
      <c r="A25" s="1903"/>
      <c r="B25" s="700"/>
      <c r="C25" s="700"/>
      <c r="D25" s="700"/>
      <c r="E25" s="700"/>
      <c r="F25" s="700"/>
      <c r="G25" s="700"/>
      <c r="H25" s="700"/>
      <c r="I25" s="700"/>
      <c r="J25" s="700"/>
      <c r="K25" s="700"/>
      <c r="L25" s="700"/>
      <c r="M25" s="700"/>
      <c r="N25" s="700"/>
      <c r="O25" s="1903"/>
    </row>
    <row r="26" spans="1:15">
      <c r="A26" s="1903"/>
      <c r="B26" s="700"/>
      <c r="C26" s="700"/>
      <c r="D26" s="700"/>
      <c r="E26" s="700"/>
      <c r="F26" s="700"/>
      <c r="G26" s="700"/>
      <c r="H26" s="700"/>
      <c r="I26" s="700"/>
      <c r="J26" s="700"/>
      <c r="K26" s="700"/>
      <c r="L26" s="700"/>
      <c r="M26" s="700"/>
      <c r="N26" s="700"/>
      <c r="O26" s="1903"/>
    </row>
    <row r="27" spans="1:15">
      <c r="A27" s="1903"/>
      <c r="B27" s="700"/>
      <c r="C27" s="700"/>
      <c r="D27" s="700"/>
      <c r="E27" s="700"/>
      <c r="F27" s="700"/>
      <c r="G27" s="700"/>
      <c r="H27" s="700"/>
      <c r="I27" s="700"/>
      <c r="J27" s="700"/>
      <c r="K27" s="700"/>
      <c r="L27" s="700"/>
      <c r="M27" s="700"/>
      <c r="N27" s="700"/>
      <c r="O27" s="1903"/>
    </row>
    <row r="28" spans="1:15">
      <c r="A28" s="1903"/>
      <c r="B28" s="700"/>
      <c r="C28" s="700"/>
      <c r="D28" s="700"/>
      <c r="E28" s="700"/>
      <c r="F28" s="700"/>
      <c r="G28" s="700"/>
      <c r="H28" s="700"/>
      <c r="I28" s="700"/>
      <c r="J28" s="700"/>
      <c r="K28" s="700"/>
      <c r="L28" s="700"/>
      <c r="M28" s="700"/>
      <c r="N28" s="700"/>
      <c r="O28" s="1903"/>
    </row>
    <row r="29" spans="1:15">
      <c r="A29" s="1903"/>
      <c r="B29" s="700"/>
      <c r="C29" s="700"/>
      <c r="D29" s="700"/>
      <c r="E29" s="700"/>
      <c r="F29" s="700"/>
      <c r="G29" s="700"/>
      <c r="H29" s="700"/>
      <c r="I29" s="700"/>
      <c r="J29" s="700"/>
      <c r="K29" s="700"/>
      <c r="L29" s="700"/>
      <c r="M29" s="700"/>
      <c r="N29" s="700"/>
      <c r="O29" s="1903"/>
    </row>
    <row r="30" spans="1:15">
      <c r="A30" s="1903"/>
      <c r="B30" s="700"/>
      <c r="C30" s="700"/>
      <c r="D30" s="700"/>
      <c r="E30" s="700"/>
      <c r="F30" s="700"/>
      <c r="G30" s="700"/>
      <c r="H30" s="700"/>
      <c r="I30" s="700"/>
      <c r="J30" s="700"/>
      <c r="K30" s="700"/>
      <c r="L30" s="700"/>
      <c r="M30" s="700"/>
      <c r="N30" s="700"/>
      <c r="O30" s="1903"/>
    </row>
    <row r="31" spans="1:15">
      <c r="A31" s="1903"/>
      <c r="B31" s="700"/>
      <c r="C31" s="700"/>
      <c r="D31" s="700"/>
      <c r="E31" s="700"/>
      <c r="F31" s="700"/>
      <c r="G31" s="700"/>
      <c r="H31" s="700"/>
      <c r="I31" s="700"/>
      <c r="J31" s="700"/>
      <c r="K31" s="700"/>
      <c r="L31" s="700"/>
      <c r="M31" s="700"/>
      <c r="N31" s="700"/>
      <c r="O31" s="1903"/>
    </row>
    <row r="32" spans="1:15">
      <c r="A32" s="1903"/>
      <c r="B32" s="700"/>
      <c r="C32" s="700"/>
      <c r="D32" s="700"/>
      <c r="E32" s="700"/>
      <c r="F32" s="700"/>
      <c r="G32" s="700"/>
      <c r="H32" s="700"/>
      <c r="I32" s="700"/>
      <c r="J32" s="700"/>
      <c r="K32" s="700"/>
      <c r="L32" s="700"/>
      <c r="M32" s="700"/>
      <c r="N32" s="700"/>
      <c r="O32" s="1903"/>
    </row>
    <row r="33" spans="1:15">
      <c r="A33" s="1903"/>
      <c r="B33" s="700"/>
      <c r="C33" s="700"/>
      <c r="D33" s="700"/>
      <c r="E33" s="700"/>
      <c r="F33" s="700"/>
      <c r="G33" s="700"/>
      <c r="H33" s="700"/>
      <c r="I33" s="700"/>
      <c r="J33" s="700"/>
      <c r="K33" s="700"/>
      <c r="L33" s="700"/>
      <c r="M33" s="700"/>
      <c r="N33" s="700"/>
      <c r="O33" s="1903"/>
    </row>
    <row r="34" spans="1:15">
      <c r="A34" s="1903"/>
      <c r="B34" s="700"/>
      <c r="C34" s="700"/>
      <c r="D34" s="700"/>
      <c r="E34" s="700"/>
      <c r="F34" s="700"/>
      <c r="G34" s="700"/>
      <c r="H34" s="700"/>
      <c r="I34" s="700"/>
      <c r="J34" s="700"/>
      <c r="K34" s="700"/>
      <c r="L34" s="700"/>
      <c r="M34" s="700"/>
      <c r="N34" s="700"/>
      <c r="O34" s="1903"/>
    </row>
    <row r="35" spans="1:15">
      <c r="A35" s="1903"/>
      <c r="B35" s="700"/>
      <c r="C35" s="700"/>
      <c r="D35" s="700"/>
      <c r="E35" s="700"/>
      <c r="F35" s="700"/>
      <c r="G35" s="700"/>
      <c r="H35" s="700"/>
      <c r="I35" s="700"/>
      <c r="J35" s="700"/>
      <c r="K35" s="700"/>
      <c r="L35" s="700"/>
      <c r="M35" s="700"/>
      <c r="N35" s="700"/>
      <c r="O35" s="1903"/>
    </row>
    <row r="36" spans="1:15">
      <c r="A36" s="1903"/>
      <c r="B36" s="700"/>
      <c r="C36" s="700"/>
      <c r="D36" s="700"/>
      <c r="E36" s="700"/>
      <c r="F36" s="700"/>
      <c r="G36" s="700"/>
      <c r="H36" s="700"/>
      <c r="I36" s="700"/>
      <c r="J36" s="700"/>
      <c r="K36" s="700"/>
      <c r="L36" s="700"/>
      <c r="M36" s="700"/>
      <c r="N36" s="700"/>
      <c r="O36" s="1903"/>
    </row>
    <row r="37" spans="1:15">
      <c r="A37" s="1903"/>
      <c r="B37" s="700"/>
      <c r="C37" s="700"/>
      <c r="D37" s="700"/>
      <c r="E37" s="700"/>
      <c r="F37" s="700"/>
      <c r="G37" s="700"/>
      <c r="H37" s="700"/>
      <c r="I37" s="700"/>
      <c r="J37" s="700"/>
      <c r="K37" s="700"/>
      <c r="L37" s="700"/>
      <c r="M37" s="700"/>
      <c r="N37" s="700"/>
      <c r="O37" s="1903"/>
    </row>
    <row r="38" spans="1:15">
      <c r="A38" s="1903"/>
      <c r="B38" s="700"/>
      <c r="C38" s="700"/>
      <c r="D38" s="700"/>
      <c r="E38" s="700"/>
      <c r="F38" s="700"/>
      <c r="G38" s="700"/>
      <c r="H38" s="700"/>
      <c r="I38" s="700"/>
      <c r="J38" s="700"/>
      <c r="K38" s="700"/>
      <c r="L38" s="700"/>
      <c r="M38" s="700"/>
      <c r="N38" s="700"/>
      <c r="O38" s="1903"/>
    </row>
    <row r="39" spans="1:15">
      <c r="A39" s="1903"/>
      <c r="B39" s="700"/>
      <c r="C39" s="700"/>
      <c r="D39" s="700"/>
      <c r="E39" s="700"/>
      <c r="F39" s="700"/>
      <c r="G39" s="700"/>
      <c r="H39" s="700"/>
      <c r="I39" s="700"/>
      <c r="J39" s="700"/>
      <c r="K39" s="700"/>
      <c r="L39" s="700"/>
      <c r="M39" s="700"/>
      <c r="N39" s="700"/>
      <c r="O39" s="1903"/>
    </row>
    <row r="40" spans="1:15">
      <c r="A40" s="1903"/>
      <c r="B40" s="700"/>
      <c r="C40" s="700"/>
      <c r="D40" s="700"/>
      <c r="E40" s="700"/>
      <c r="F40" s="700"/>
      <c r="G40" s="700"/>
      <c r="H40" s="700"/>
      <c r="I40" s="700"/>
      <c r="J40" s="700"/>
      <c r="K40" s="700"/>
      <c r="L40" s="700"/>
      <c r="M40" s="700"/>
      <c r="N40" s="700"/>
      <c r="O40" s="1903"/>
    </row>
    <row r="41" spans="1:15">
      <c r="A41" s="1903"/>
      <c r="B41" s="700"/>
      <c r="C41" s="700"/>
      <c r="D41" s="700"/>
      <c r="E41" s="700"/>
      <c r="F41" s="700"/>
      <c r="G41" s="700"/>
      <c r="H41" s="700"/>
      <c r="I41" s="700"/>
      <c r="J41" s="700"/>
      <c r="K41" s="700"/>
      <c r="L41" s="700"/>
      <c r="M41" s="700"/>
      <c r="N41" s="700"/>
      <c r="O41" s="1903"/>
    </row>
    <row r="42" spans="1:15">
      <c r="A42" s="1903"/>
      <c r="B42" s="700"/>
      <c r="C42" s="700"/>
      <c r="D42" s="700"/>
      <c r="E42" s="700"/>
      <c r="F42" s="700"/>
      <c r="G42" s="700"/>
      <c r="H42" s="700"/>
      <c r="I42" s="700"/>
      <c r="J42" s="700"/>
      <c r="K42" s="700"/>
      <c r="L42" s="700"/>
      <c r="M42" s="700"/>
      <c r="N42" s="700"/>
      <c r="O42" s="1903"/>
    </row>
    <row r="43" spans="1:15">
      <c r="A43" s="1903"/>
      <c r="B43" s="700"/>
      <c r="C43" s="700"/>
      <c r="D43" s="700"/>
      <c r="E43" s="700"/>
      <c r="F43" s="700"/>
      <c r="G43" s="700"/>
      <c r="H43" s="700"/>
      <c r="I43" s="700"/>
      <c r="J43" s="700"/>
      <c r="K43" s="700"/>
      <c r="L43" s="700"/>
      <c r="M43" s="700"/>
      <c r="N43" s="700"/>
      <c r="O43" s="1903"/>
    </row>
    <row r="44" spans="1:15">
      <c r="A44" s="1903"/>
      <c r="B44" s="700"/>
      <c r="C44" s="700"/>
      <c r="D44" s="700"/>
      <c r="E44" s="700"/>
      <c r="F44" s="700"/>
      <c r="G44" s="700"/>
      <c r="H44" s="700"/>
      <c r="I44" s="700"/>
      <c r="J44" s="700"/>
      <c r="K44" s="700"/>
      <c r="L44" s="700"/>
      <c r="M44" s="700"/>
      <c r="N44" s="700"/>
      <c r="O44" s="1903"/>
    </row>
    <row r="45" spans="1:15">
      <c r="A45" s="1903"/>
      <c r="B45" s="700"/>
      <c r="C45" s="700"/>
      <c r="D45" s="700"/>
      <c r="E45" s="700"/>
      <c r="F45" s="700"/>
      <c r="G45" s="700"/>
      <c r="H45" s="700"/>
      <c r="I45" s="700"/>
      <c r="J45" s="700"/>
      <c r="K45" s="700"/>
      <c r="L45" s="700"/>
      <c r="M45" s="700"/>
      <c r="N45" s="700"/>
      <c r="O45" s="1903"/>
    </row>
    <row r="46" spans="1:15">
      <c r="A46" s="1903"/>
      <c r="B46" s="700"/>
      <c r="C46" s="700"/>
      <c r="D46" s="700"/>
      <c r="E46" s="700"/>
      <c r="F46" s="700"/>
      <c r="G46" s="700"/>
      <c r="H46" s="700"/>
      <c r="I46" s="700"/>
      <c r="J46" s="700"/>
      <c r="K46" s="700"/>
      <c r="L46" s="700"/>
      <c r="M46" s="700"/>
      <c r="N46" s="700"/>
      <c r="O46" s="1903"/>
    </row>
    <row r="47" spans="1:15">
      <c r="A47" s="1903"/>
      <c r="B47" s="700"/>
      <c r="C47" s="700"/>
      <c r="D47" s="700"/>
      <c r="E47" s="700"/>
      <c r="F47" s="700"/>
      <c r="G47" s="700"/>
      <c r="H47" s="700"/>
      <c r="I47" s="700"/>
      <c r="J47" s="700"/>
      <c r="K47" s="700"/>
      <c r="L47" s="700"/>
      <c r="M47" s="700"/>
      <c r="N47" s="700"/>
      <c r="O47" s="1903"/>
    </row>
    <row r="48" spans="1:15">
      <c r="A48" s="1903"/>
      <c r="B48" s="700"/>
      <c r="C48" s="700"/>
      <c r="D48" s="700"/>
      <c r="E48" s="700"/>
      <c r="F48" s="700"/>
      <c r="G48" s="700"/>
      <c r="H48" s="700"/>
      <c r="I48" s="700"/>
      <c r="J48" s="700"/>
      <c r="K48" s="700"/>
      <c r="L48" s="700"/>
      <c r="M48" s="700"/>
      <c r="N48" s="700"/>
      <c r="O48" s="1903"/>
    </row>
    <row r="49" spans="1:15">
      <c r="A49" s="1903"/>
      <c r="B49" s="700"/>
      <c r="C49" s="700"/>
      <c r="D49" s="700"/>
      <c r="E49" s="700"/>
      <c r="F49" s="700"/>
      <c r="G49" s="700"/>
      <c r="H49" s="700"/>
      <c r="I49" s="700"/>
      <c r="J49" s="700"/>
      <c r="K49" s="700"/>
      <c r="L49" s="700"/>
      <c r="M49" s="700"/>
      <c r="N49" s="700"/>
      <c r="O49" s="1903"/>
    </row>
    <row r="50" spans="1:15">
      <c r="A50" s="1903"/>
      <c r="B50" s="700"/>
      <c r="C50" s="700"/>
      <c r="D50" s="700"/>
      <c r="E50" s="700"/>
      <c r="F50" s="700"/>
      <c r="G50" s="700"/>
      <c r="H50" s="700"/>
      <c r="I50" s="700"/>
      <c r="J50" s="700"/>
      <c r="K50" s="700"/>
      <c r="L50" s="700"/>
      <c r="M50" s="700"/>
      <c r="N50" s="700"/>
      <c r="O50" s="1903"/>
    </row>
    <row r="51" spans="1:15">
      <c r="A51" s="1903"/>
      <c r="B51" s="700"/>
      <c r="C51" s="700"/>
      <c r="D51" s="700"/>
      <c r="E51" s="700"/>
      <c r="F51" s="700"/>
      <c r="G51" s="700"/>
      <c r="H51" s="700"/>
      <c r="I51" s="700"/>
      <c r="J51" s="700"/>
      <c r="K51" s="700"/>
      <c r="L51" s="700"/>
      <c r="M51" s="700"/>
      <c r="N51" s="700"/>
      <c r="O51" s="1903"/>
    </row>
    <row r="52" spans="1:15">
      <c r="A52" s="1903"/>
      <c r="B52" s="700"/>
      <c r="C52" s="700"/>
      <c r="D52" s="700"/>
      <c r="E52" s="700"/>
      <c r="F52" s="700"/>
      <c r="G52" s="700"/>
      <c r="H52" s="700"/>
      <c r="I52" s="700"/>
      <c r="J52" s="700"/>
      <c r="K52" s="700"/>
      <c r="L52" s="700"/>
      <c r="M52" s="700"/>
      <c r="N52" s="700"/>
      <c r="O52" s="1903"/>
    </row>
    <row r="53" spans="1:15">
      <c r="A53" s="1903"/>
      <c r="B53" s="700"/>
      <c r="C53" s="700"/>
      <c r="D53" s="700"/>
      <c r="E53" s="700"/>
      <c r="F53" s="700"/>
      <c r="G53" s="700"/>
      <c r="H53" s="700"/>
      <c r="I53" s="700"/>
      <c r="J53" s="700"/>
      <c r="K53" s="700"/>
      <c r="L53" s="700"/>
      <c r="M53" s="700"/>
      <c r="N53" s="700"/>
      <c r="O53" s="1903"/>
    </row>
    <row r="54" spans="1:15">
      <c r="A54" s="1903"/>
      <c r="B54" s="700"/>
      <c r="C54" s="700"/>
      <c r="D54" s="700"/>
      <c r="E54" s="700"/>
      <c r="F54" s="700"/>
      <c r="G54" s="700"/>
      <c r="H54" s="700"/>
      <c r="I54" s="700"/>
      <c r="J54" s="700"/>
      <c r="K54" s="700"/>
      <c r="L54" s="700"/>
      <c r="M54" s="700"/>
      <c r="N54" s="700"/>
      <c r="O54" s="1903"/>
    </row>
    <row r="55" spans="1:15">
      <c r="A55" s="1903"/>
      <c r="B55" s="700"/>
      <c r="C55" s="700"/>
      <c r="D55" s="700"/>
      <c r="E55" s="700"/>
      <c r="F55" s="700"/>
      <c r="G55" s="700"/>
      <c r="H55" s="700"/>
      <c r="I55" s="700"/>
      <c r="J55" s="700"/>
      <c r="K55" s="700"/>
      <c r="L55" s="700"/>
      <c r="M55" s="700"/>
      <c r="N55" s="700"/>
      <c r="O55" s="1903"/>
    </row>
    <row r="56" spans="1:15">
      <c r="A56" s="1903"/>
      <c r="B56" s="700"/>
      <c r="C56" s="700"/>
      <c r="D56" s="700"/>
      <c r="E56" s="700"/>
      <c r="F56" s="700"/>
      <c r="G56" s="700"/>
      <c r="H56" s="700"/>
      <c r="I56" s="700"/>
      <c r="J56" s="700"/>
      <c r="K56" s="700"/>
      <c r="L56" s="700"/>
      <c r="M56" s="700"/>
      <c r="N56" s="700"/>
      <c r="O56" s="1903"/>
    </row>
    <row r="57" spans="1:15">
      <c r="A57" s="1903"/>
      <c r="B57" s="700"/>
      <c r="C57" s="700"/>
      <c r="D57" s="700"/>
      <c r="E57" s="700"/>
      <c r="F57" s="700"/>
      <c r="G57" s="700"/>
      <c r="H57" s="700"/>
      <c r="I57" s="700"/>
      <c r="J57" s="700"/>
      <c r="K57" s="700"/>
      <c r="L57" s="700"/>
      <c r="M57" s="700"/>
      <c r="N57" s="700"/>
      <c r="O57" s="1903"/>
    </row>
    <row r="58" spans="1:15">
      <c r="A58" s="1903"/>
      <c r="B58" s="700"/>
      <c r="C58" s="700"/>
      <c r="D58" s="700"/>
      <c r="E58" s="700"/>
      <c r="F58" s="700"/>
      <c r="G58" s="700"/>
      <c r="H58" s="700"/>
      <c r="I58" s="700"/>
      <c r="J58" s="700"/>
      <c r="K58" s="700"/>
      <c r="L58" s="700"/>
      <c r="M58" s="700"/>
      <c r="N58" s="700"/>
      <c r="O58" s="1903"/>
    </row>
    <row r="59" spans="1:15">
      <c r="A59" s="1903"/>
      <c r="B59" s="1903"/>
      <c r="C59" s="1903"/>
      <c r="D59" s="1903"/>
      <c r="E59" s="1903"/>
      <c r="F59" s="1903"/>
      <c r="G59" s="1903"/>
      <c r="H59" s="1903"/>
      <c r="I59" s="1903"/>
      <c r="J59" s="1903"/>
      <c r="K59" s="1903"/>
      <c r="L59" s="1903"/>
      <c r="M59" s="1903"/>
      <c r="N59" s="1903"/>
      <c r="O59" s="1903"/>
    </row>
  </sheetData>
  <mergeCells count="10">
    <mergeCell ref="O1:O59"/>
    <mergeCell ref="A59:N59"/>
    <mergeCell ref="A1:A58"/>
    <mergeCell ref="B2:C5"/>
    <mergeCell ref="D2:L5"/>
    <mergeCell ref="M2:N5"/>
    <mergeCell ref="B6:N6"/>
    <mergeCell ref="B7:N7"/>
    <mergeCell ref="B9:N9"/>
    <mergeCell ref="B10:N58"/>
  </mergeCells>
  <pageMargins left="0.7" right="0.7" top="0.75" bottom="0.75" header="0.3" footer="0.3"/>
  <pageSetup scale="4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296A5-13F7-4B48-B860-C0EC0E4D9D31}">
  <sheetPr>
    <tabColor theme="7"/>
  </sheetPr>
  <dimension ref="B1:V42"/>
  <sheetViews>
    <sheetView showGridLines="0" zoomScale="70" zoomScaleNormal="70" workbookViewId="0">
      <selection activeCell="B2" sqref="B2:C5"/>
    </sheetView>
  </sheetViews>
  <sheetFormatPr baseColWidth="10" defaultColWidth="11.42578125" defaultRowHeight="15"/>
  <cols>
    <col min="1" max="1" width="1.140625" style="1" customWidth="1"/>
    <col min="2" max="2" width="3.42578125" style="1" customWidth="1"/>
    <col min="3" max="3" width="48.42578125" style="1" customWidth="1"/>
    <col min="4" max="4" width="14.42578125" style="1" customWidth="1"/>
    <col min="5" max="8" width="11.42578125" style="1"/>
    <col min="9" max="9" width="44.140625" style="1" customWidth="1"/>
    <col min="10" max="10" width="56.85546875" style="1" customWidth="1"/>
    <col min="11" max="12" width="11.42578125" style="1"/>
    <col min="13" max="13" width="40.28515625" style="1" customWidth="1"/>
    <col min="14" max="14" width="24.140625" style="1" customWidth="1"/>
    <col min="15" max="17" width="11.42578125" style="1"/>
    <col min="18" max="18" width="12.140625" style="1" customWidth="1"/>
    <col min="19" max="19" width="23.42578125" style="1" customWidth="1"/>
    <col min="20" max="21" width="11.42578125" style="1"/>
    <col min="22" max="22" width="8.42578125" style="1" customWidth="1"/>
    <col min="23" max="23" width="1.7109375" style="1" customWidth="1"/>
    <col min="24" max="16384" width="11.42578125" style="1"/>
  </cols>
  <sheetData>
    <row r="1" spans="2:22" ht="15" customHeight="1" thickBot="1"/>
    <row r="2" spans="2:22" s="154" customFormat="1" ht="30.75" customHeight="1">
      <c r="B2" s="1915" t="s">
        <v>1091</v>
      </c>
      <c r="C2" s="1916"/>
      <c r="D2" s="907" t="s">
        <v>1465</v>
      </c>
      <c r="E2" s="908"/>
      <c r="F2" s="908"/>
      <c r="G2" s="908"/>
      <c r="H2" s="908"/>
      <c r="I2" s="908"/>
      <c r="J2" s="908"/>
      <c r="K2" s="908"/>
      <c r="L2" s="909"/>
      <c r="M2" s="737"/>
      <c r="N2" s="731"/>
    </row>
    <row r="3" spans="2:22" s="154" customFormat="1" ht="14.25" customHeight="1">
      <c r="B3" s="1917"/>
      <c r="C3" s="1918"/>
      <c r="D3" s="910"/>
      <c r="E3" s="911"/>
      <c r="F3" s="911"/>
      <c r="G3" s="911"/>
      <c r="H3" s="911"/>
      <c r="I3" s="911"/>
      <c r="J3" s="911"/>
      <c r="K3" s="911"/>
      <c r="L3" s="912"/>
      <c r="M3" s="732"/>
      <c r="N3" s="733"/>
    </row>
    <row r="4" spans="2:22" s="154" customFormat="1" ht="12.75" customHeight="1">
      <c r="B4" s="1919"/>
      <c r="C4" s="1920"/>
      <c r="D4" s="910"/>
      <c r="E4" s="911"/>
      <c r="F4" s="911"/>
      <c r="G4" s="911"/>
      <c r="H4" s="911"/>
      <c r="I4" s="911"/>
      <c r="J4" s="911"/>
      <c r="K4" s="911"/>
      <c r="L4" s="912"/>
      <c r="M4" s="732"/>
      <c r="N4" s="733"/>
    </row>
    <row r="5" spans="2:22" s="155" customFormat="1" ht="30.75" customHeight="1" thickBot="1">
      <c r="B5" s="1921"/>
      <c r="C5" s="1922"/>
      <c r="D5" s="913"/>
      <c r="E5" s="914"/>
      <c r="F5" s="914"/>
      <c r="G5" s="914"/>
      <c r="H5" s="914"/>
      <c r="I5" s="914"/>
      <c r="J5" s="914"/>
      <c r="K5" s="914"/>
      <c r="L5" s="915"/>
      <c r="M5" s="734"/>
      <c r="N5" s="736"/>
    </row>
    <row r="6" spans="2:22" s="155" customFormat="1" ht="12" customHeight="1" thickBot="1">
      <c r="B6" s="196"/>
      <c r="C6" s="196"/>
      <c r="D6" s="198"/>
      <c r="E6" s="198"/>
      <c r="F6" s="198"/>
      <c r="G6" s="198"/>
      <c r="H6" s="198"/>
      <c r="I6" s="198"/>
      <c r="J6" s="198"/>
      <c r="K6" s="198"/>
      <c r="L6" s="198"/>
      <c r="M6" s="198"/>
      <c r="N6" s="198"/>
    </row>
    <row r="7" spans="2:22" ht="54" customHeight="1">
      <c r="B7" s="1923"/>
      <c r="C7" s="1924"/>
      <c r="D7" s="1924"/>
      <c r="E7" s="1924"/>
      <c r="F7" s="1924"/>
      <c r="G7" s="1924"/>
      <c r="H7" s="1924"/>
      <c r="I7" s="1924"/>
      <c r="J7" s="1924"/>
      <c r="K7" s="1924"/>
      <c r="L7" s="1924"/>
      <c r="M7" s="1924"/>
      <c r="N7" s="1925"/>
      <c r="S7" s="1155"/>
      <c r="T7" s="1155"/>
      <c r="U7" s="1155"/>
      <c r="V7" s="1155"/>
    </row>
    <row r="8" spans="2:22" ht="17.25" customHeight="1">
      <c r="B8" s="1926"/>
      <c r="C8" s="1155"/>
      <c r="D8" s="1155"/>
      <c r="E8" s="1155"/>
      <c r="F8" s="1155"/>
      <c r="G8" s="1155"/>
      <c r="H8" s="1155"/>
      <c r="I8" s="1155"/>
      <c r="J8" s="1155"/>
      <c r="K8" s="1155"/>
      <c r="L8" s="1155"/>
      <c r="M8" s="1155"/>
      <c r="N8" s="1927"/>
    </row>
    <row r="9" spans="2:22">
      <c r="B9" s="1926"/>
      <c r="C9" s="1155"/>
      <c r="D9" s="1155"/>
      <c r="E9" s="1155"/>
      <c r="F9" s="1155"/>
      <c r="G9" s="1155"/>
      <c r="H9" s="1155"/>
      <c r="I9" s="1155"/>
      <c r="J9" s="1155"/>
      <c r="K9" s="1155"/>
      <c r="L9" s="1155"/>
      <c r="M9" s="1155"/>
      <c r="N9" s="1927"/>
    </row>
    <row r="10" spans="2:22">
      <c r="B10" s="1926"/>
      <c r="C10" s="1155"/>
      <c r="D10" s="1155"/>
      <c r="E10" s="1155"/>
      <c r="F10" s="1155"/>
      <c r="G10" s="1155"/>
      <c r="H10" s="1155"/>
      <c r="I10" s="1155"/>
      <c r="J10" s="1155"/>
      <c r="K10" s="1155"/>
      <c r="L10" s="1155"/>
      <c r="M10" s="1155"/>
      <c r="N10" s="1927"/>
    </row>
    <row r="11" spans="2:22">
      <c r="B11" s="1926"/>
      <c r="C11" s="1155"/>
      <c r="D11" s="1155"/>
      <c r="E11" s="1155"/>
      <c r="F11" s="1155"/>
      <c r="G11" s="1155"/>
      <c r="H11" s="1155"/>
      <c r="I11" s="1155"/>
      <c r="J11" s="1155"/>
      <c r="K11" s="1155"/>
      <c r="L11" s="1155"/>
      <c r="M11" s="1155"/>
      <c r="N11" s="1927"/>
    </row>
    <row r="12" spans="2:22">
      <c r="B12" s="1926"/>
      <c r="C12" s="1155"/>
      <c r="D12" s="1155"/>
      <c r="E12" s="1155"/>
      <c r="F12" s="1155"/>
      <c r="G12" s="1155"/>
      <c r="H12" s="1155"/>
      <c r="I12" s="1155"/>
      <c r="J12" s="1155"/>
      <c r="K12" s="1155"/>
      <c r="L12" s="1155"/>
      <c r="M12" s="1155"/>
      <c r="N12" s="1927"/>
    </row>
    <row r="13" spans="2:22">
      <c r="B13" s="1926"/>
      <c r="C13" s="1155"/>
      <c r="D13" s="1155"/>
      <c r="E13" s="1155"/>
      <c r="F13" s="1155"/>
      <c r="G13" s="1155"/>
      <c r="H13" s="1155"/>
      <c r="I13" s="1155"/>
      <c r="J13" s="1155"/>
      <c r="K13" s="1155"/>
      <c r="L13" s="1155"/>
      <c r="M13" s="1155"/>
      <c r="N13" s="1927"/>
    </row>
    <row r="14" spans="2:22">
      <c r="B14" s="1926"/>
      <c r="C14" s="1155"/>
      <c r="D14" s="1155"/>
      <c r="E14" s="1155"/>
      <c r="F14" s="1155"/>
      <c r="G14" s="1155"/>
      <c r="H14" s="1155"/>
      <c r="I14" s="1155"/>
      <c r="J14" s="1155"/>
      <c r="K14" s="1155"/>
      <c r="L14" s="1155"/>
      <c r="M14" s="1155"/>
      <c r="N14" s="1927"/>
    </row>
    <row r="15" spans="2:22">
      <c r="B15" s="1926"/>
      <c r="C15" s="1155"/>
      <c r="D15" s="1155"/>
      <c r="E15" s="1155"/>
      <c r="F15" s="1155"/>
      <c r="G15" s="1155"/>
      <c r="H15" s="1155"/>
      <c r="I15" s="1155"/>
      <c r="J15" s="1155"/>
      <c r="K15" s="1155"/>
      <c r="L15" s="1155"/>
      <c r="M15" s="1155"/>
      <c r="N15" s="1927"/>
    </row>
    <row r="16" spans="2:22">
      <c r="B16" s="1926"/>
      <c r="C16" s="1155"/>
      <c r="D16" s="1155"/>
      <c r="E16" s="1155"/>
      <c r="F16" s="1155"/>
      <c r="G16" s="1155"/>
      <c r="H16" s="1155"/>
      <c r="I16" s="1155"/>
      <c r="J16" s="1155"/>
      <c r="K16" s="1155"/>
      <c r="L16" s="1155"/>
      <c r="M16" s="1155"/>
      <c r="N16" s="1927"/>
    </row>
    <row r="17" spans="2:14">
      <c r="B17" s="1926"/>
      <c r="C17" s="1155"/>
      <c r="D17" s="1155"/>
      <c r="E17" s="1155"/>
      <c r="F17" s="1155"/>
      <c r="G17" s="1155"/>
      <c r="H17" s="1155"/>
      <c r="I17" s="1155"/>
      <c r="J17" s="1155"/>
      <c r="K17" s="1155"/>
      <c r="L17" s="1155"/>
      <c r="M17" s="1155"/>
      <c r="N17" s="1927"/>
    </row>
    <row r="18" spans="2:14">
      <c r="B18" s="1926"/>
      <c r="C18" s="1155"/>
      <c r="D18" s="1155"/>
      <c r="E18" s="1155"/>
      <c r="F18" s="1155"/>
      <c r="G18" s="1155"/>
      <c r="H18" s="1155"/>
      <c r="I18" s="1155"/>
      <c r="J18" s="1155"/>
      <c r="K18" s="1155"/>
      <c r="L18" s="1155"/>
      <c r="M18" s="1155"/>
      <c r="N18" s="1927"/>
    </row>
    <row r="19" spans="2:14">
      <c r="B19" s="1926"/>
      <c r="C19" s="1155"/>
      <c r="D19" s="1155"/>
      <c r="E19" s="1155"/>
      <c r="F19" s="1155"/>
      <c r="G19" s="1155"/>
      <c r="H19" s="1155"/>
      <c r="I19" s="1155"/>
      <c r="J19" s="1155"/>
      <c r="K19" s="1155"/>
      <c r="L19" s="1155"/>
      <c r="M19" s="1155"/>
      <c r="N19" s="1927"/>
    </row>
    <row r="20" spans="2:14">
      <c r="B20" s="1926"/>
      <c r="C20" s="1155"/>
      <c r="D20" s="1155"/>
      <c r="E20" s="1155"/>
      <c r="F20" s="1155"/>
      <c r="G20" s="1155"/>
      <c r="H20" s="1155"/>
      <c r="I20" s="1155"/>
      <c r="J20" s="1155"/>
      <c r="K20" s="1155"/>
      <c r="L20" s="1155"/>
      <c r="M20" s="1155"/>
      <c r="N20" s="1927"/>
    </row>
    <row r="21" spans="2:14">
      <c r="B21" s="1926"/>
      <c r="C21" s="1155"/>
      <c r="D21" s="1155"/>
      <c r="E21" s="1155"/>
      <c r="F21" s="1155"/>
      <c r="G21" s="1155"/>
      <c r="H21" s="1155"/>
      <c r="I21" s="1155"/>
      <c r="J21" s="1155"/>
      <c r="K21" s="1155"/>
      <c r="L21" s="1155"/>
      <c r="M21" s="1155"/>
      <c r="N21" s="1927"/>
    </row>
    <row r="22" spans="2:14">
      <c r="B22" s="1926"/>
      <c r="C22" s="1155"/>
      <c r="D22" s="1155"/>
      <c r="E22" s="1155"/>
      <c r="F22" s="1155"/>
      <c r="G22" s="1155"/>
      <c r="H22" s="1155"/>
      <c r="I22" s="1155"/>
      <c r="J22" s="1155"/>
      <c r="K22" s="1155"/>
      <c r="L22" s="1155"/>
      <c r="M22" s="1155"/>
      <c r="N22" s="1927"/>
    </row>
    <row r="23" spans="2:14">
      <c r="B23" s="1926"/>
      <c r="C23" s="1155"/>
      <c r="D23" s="1155"/>
      <c r="E23" s="1155"/>
      <c r="F23" s="1155"/>
      <c r="G23" s="1155"/>
      <c r="H23" s="1155"/>
      <c r="I23" s="1155"/>
      <c r="J23" s="1155"/>
      <c r="K23" s="1155"/>
      <c r="L23" s="1155"/>
      <c r="M23" s="1155"/>
      <c r="N23" s="1927"/>
    </row>
    <row r="24" spans="2:14">
      <c r="B24" s="1926"/>
      <c r="C24" s="1155"/>
      <c r="D24" s="1155"/>
      <c r="E24" s="1155"/>
      <c r="F24" s="1155"/>
      <c r="G24" s="1155"/>
      <c r="H24" s="1155"/>
      <c r="I24" s="1155"/>
      <c r="J24" s="1155"/>
      <c r="K24" s="1155"/>
      <c r="L24" s="1155"/>
      <c r="M24" s="1155"/>
      <c r="N24" s="1927"/>
    </row>
    <row r="25" spans="2:14">
      <c r="B25" s="1926"/>
      <c r="C25" s="1155"/>
      <c r="D25" s="1155"/>
      <c r="E25" s="1155"/>
      <c r="F25" s="1155"/>
      <c r="G25" s="1155"/>
      <c r="H25" s="1155"/>
      <c r="I25" s="1155"/>
      <c r="J25" s="1155"/>
      <c r="K25" s="1155"/>
      <c r="L25" s="1155"/>
      <c r="M25" s="1155"/>
      <c r="N25" s="1927"/>
    </row>
    <row r="26" spans="2:14" ht="15.75" thickBot="1">
      <c r="B26" s="1928"/>
      <c r="C26" s="1929"/>
      <c r="D26" s="1929"/>
      <c r="E26" s="1929"/>
      <c r="F26" s="1929"/>
      <c r="G26" s="1929"/>
      <c r="H26" s="1929"/>
      <c r="I26" s="1929"/>
      <c r="J26" s="1929"/>
      <c r="K26" s="1929"/>
      <c r="L26" s="1929"/>
      <c r="M26" s="1929"/>
      <c r="N26" s="1930"/>
    </row>
    <row r="42" ht="7.5" customHeight="1"/>
  </sheetData>
  <mergeCells count="5">
    <mergeCell ref="B2:C5"/>
    <mergeCell ref="D2:L5"/>
    <mergeCell ref="M2:N5"/>
    <mergeCell ref="S7:V7"/>
    <mergeCell ref="B7:N26"/>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D0DC5-098F-4F04-837F-B4E84686155E}">
  <sheetPr>
    <tabColor theme="7" tint="0.39997558519241921"/>
  </sheetPr>
  <dimension ref="A1:H18"/>
  <sheetViews>
    <sheetView view="pageBreakPreview" zoomScale="120" zoomScaleNormal="100" zoomScaleSheetLayoutView="120" workbookViewId="0">
      <selection activeCell="J7" sqref="J7"/>
    </sheetView>
  </sheetViews>
  <sheetFormatPr baseColWidth="10" defaultColWidth="9.140625" defaultRowHeight="15"/>
  <cols>
    <col min="1" max="1" width="4" customWidth="1"/>
    <col min="2" max="2" width="25.28515625" customWidth="1"/>
    <col min="3" max="5" width="19.7109375" customWidth="1"/>
    <col min="6" max="6" width="15.28515625" customWidth="1"/>
    <col min="7" max="7" width="23.28515625" customWidth="1"/>
    <col min="8" max="8" width="3.7109375" customWidth="1"/>
  </cols>
  <sheetData>
    <row r="1" spans="1:8">
      <c r="A1" s="1903"/>
      <c r="B1" s="1903"/>
      <c r="C1" s="1903"/>
      <c r="D1" s="1903"/>
      <c r="E1" s="1903"/>
      <c r="F1" s="1903"/>
      <c r="G1" s="1903"/>
      <c r="H1" s="1903"/>
    </row>
    <row r="2" spans="1:8" ht="26.25" customHeight="1">
      <c r="A2" s="1903"/>
      <c r="B2" s="1939" t="s">
        <v>1091</v>
      </c>
      <c r="C2" s="1933" t="s">
        <v>1466</v>
      </c>
      <c r="D2" s="1934"/>
      <c r="E2" s="1934"/>
      <c r="F2" s="1935"/>
      <c r="G2" s="1941"/>
      <c r="H2" s="1903"/>
    </row>
    <row r="3" spans="1:8" ht="21.75" customHeight="1">
      <c r="A3" s="1903"/>
      <c r="B3" s="1940"/>
      <c r="C3" s="1936"/>
      <c r="D3" s="1937"/>
      <c r="E3" s="1937"/>
      <c r="F3" s="1938"/>
      <c r="G3" s="1942"/>
      <c r="H3" s="1903"/>
    </row>
    <row r="4" spans="1:8">
      <c r="A4" s="1903"/>
      <c r="B4" s="1943"/>
      <c r="C4" s="1943"/>
      <c r="D4" s="1943"/>
      <c r="E4" s="1943"/>
      <c r="F4" s="1943"/>
      <c r="G4" s="1943"/>
      <c r="H4" s="1903"/>
    </row>
    <row r="5" spans="1:8" ht="21" customHeight="1">
      <c r="A5" s="1903"/>
      <c r="B5" s="1931" t="s">
        <v>1467</v>
      </c>
      <c r="C5" s="1931"/>
      <c r="D5" s="1931"/>
      <c r="E5" s="1931"/>
      <c r="F5" s="1931"/>
      <c r="G5" s="1931"/>
      <c r="H5" s="1903"/>
    </row>
    <row r="6" spans="1:8" ht="31.5" customHeight="1">
      <c r="A6" s="1903"/>
      <c r="B6" s="559" t="s">
        <v>1468</v>
      </c>
      <c r="C6" s="558" t="s">
        <v>1469</v>
      </c>
      <c r="D6" s="559" t="s">
        <v>1470</v>
      </c>
      <c r="E6" s="557" t="s">
        <v>1471</v>
      </c>
      <c r="F6" s="559" t="s">
        <v>1472</v>
      </c>
      <c r="G6" s="557" t="s">
        <v>1473</v>
      </c>
      <c r="H6" s="1903"/>
    </row>
    <row r="7" spans="1:8" ht="107.25" customHeight="1">
      <c r="A7" s="1903"/>
      <c r="B7" s="702"/>
      <c r="C7" s="702"/>
      <c r="D7" s="702"/>
      <c r="E7" s="702"/>
      <c r="F7" s="702"/>
      <c r="G7" s="702"/>
      <c r="H7" s="1903"/>
    </row>
    <row r="8" spans="1:8" ht="107.25" customHeight="1">
      <c r="A8" s="1903"/>
      <c r="B8" s="702"/>
      <c r="C8" s="702"/>
      <c r="D8" s="702"/>
      <c r="E8" s="702"/>
      <c r="F8" s="702"/>
      <c r="G8" s="702"/>
      <c r="H8" s="1903"/>
    </row>
    <row r="9" spans="1:8" ht="107.25" customHeight="1">
      <c r="A9" s="1903"/>
      <c r="B9" s="702"/>
      <c r="C9" s="702"/>
      <c r="D9" s="702"/>
      <c r="E9" s="702"/>
      <c r="F9" s="702"/>
      <c r="G9" s="702"/>
      <c r="H9" s="1903"/>
    </row>
    <row r="10" spans="1:8" ht="107.25" customHeight="1">
      <c r="A10" s="1903"/>
      <c r="B10" s="702"/>
      <c r="C10" s="702"/>
      <c r="D10" s="702"/>
      <c r="E10" s="702"/>
      <c r="F10" s="702"/>
      <c r="G10" s="702"/>
      <c r="H10" s="1903"/>
    </row>
    <row r="11" spans="1:8" ht="107.25" customHeight="1">
      <c r="A11" s="1903"/>
      <c r="B11" s="702"/>
      <c r="C11" s="702"/>
      <c r="D11" s="702"/>
      <c r="E11" s="702"/>
      <c r="F11" s="702"/>
      <c r="G11" s="702"/>
      <c r="H11" s="1903"/>
    </row>
    <row r="12" spans="1:8" ht="107.25" customHeight="1">
      <c r="A12" s="1903"/>
      <c r="B12" s="702"/>
      <c r="C12" s="702"/>
      <c r="D12" s="702"/>
      <c r="E12" s="702"/>
      <c r="F12" s="702"/>
      <c r="G12" s="702"/>
      <c r="H12" s="1903"/>
    </row>
    <row r="13" spans="1:8" ht="24" customHeight="1">
      <c r="A13" s="1903"/>
      <c r="B13" s="1931" t="s">
        <v>1474</v>
      </c>
      <c r="C13" s="1931"/>
      <c r="D13" s="1931"/>
      <c r="E13" s="1931"/>
      <c r="F13" s="1931"/>
      <c r="G13" s="1931"/>
      <c r="H13" s="1903"/>
    </row>
    <row r="14" spans="1:8" ht="33" customHeight="1">
      <c r="A14" s="1903"/>
      <c r="B14" s="559" t="s">
        <v>1468</v>
      </c>
      <c r="C14" s="558" t="s">
        <v>1469</v>
      </c>
      <c r="D14" s="559" t="s">
        <v>1470</v>
      </c>
      <c r="E14" s="557" t="s">
        <v>1475</v>
      </c>
      <c r="F14" s="559" t="s">
        <v>1472</v>
      </c>
      <c r="G14" s="557" t="s">
        <v>1473</v>
      </c>
      <c r="H14" s="1903"/>
    </row>
    <row r="15" spans="1:8" ht="153.75" customHeight="1">
      <c r="A15" s="1903"/>
      <c r="B15" s="1932"/>
      <c r="C15" s="1932"/>
      <c r="D15" s="1932"/>
      <c r="E15" s="1932"/>
      <c r="F15" s="1932"/>
      <c r="G15" s="1932"/>
      <c r="H15" s="1903"/>
    </row>
    <row r="16" spans="1:8" ht="153.75" customHeight="1">
      <c r="A16" s="1903"/>
      <c r="B16" s="1932"/>
      <c r="C16" s="1932"/>
      <c r="D16" s="1932"/>
      <c r="E16" s="1932"/>
      <c r="F16" s="1932"/>
      <c r="G16" s="1932"/>
      <c r="H16" s="1903"/>
    </row>
    <row r="17" spans="1:8" ht="153.75" customHeight="1">
      <c r="A17" s="1903"/>
      <c r="B17" s="1932"/>
      <c r="C17" s="1932"/>
      <c r="D17" s="1932"/>
      <c r="E17" s="1932"/>
      <c r="F17" s="1932"/>
      <c r="G17" s="1932"/>
      <c r="H17" s="1903"/>
    </row>
    <row r="18" spans="1:8">
      <c r="A18" s="1903"/>
      <c r="B18" s="1903"/>
      <c r="C18" s="1903"/>
      <c r="D18" s="1903"/>
      <c r="E18" s="1903"/>
      <c r="F18" s="1903"/>
      <c r="G18" s="1903"/>
      <c r="H18" s="1903"/>
    </row>
  </sheetData>
  <mergeCells count="12">
    <mergeCell ref="A1:H1"/>
    <mergeCell ref="H2:H18"/>
    <mergeCell ref="A18:G18"/>
    <mergeCell ref="A2:A17"/>
    <mergeCell ref="B5:G5"/>
    <mergeCell ref="B7:G12"/>
    <mergeCell ref="B13:G13"/>
    <mergeCell ref="B15:G17"/>
    <mergeCell ref="C2:F3"/>
    <mergeCell ref="B2:B3"/>
    <mergeCell ref="G2:G3"/>
    <mergeCell ref="B4:G4"/>
  </mergeCells>
  <pageMargins left="0.7" right="0.7" top="0.75" bottom="0.75" header="0.3" footer="0.3"/>
  <pageSetup scale="53"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0180B-FB53-4C18-9F07-718E08082A10}">
  <sheetPr>
    <tabColor theme="7" tint="0.39997558519241921"/>
  </sheetPr>
  <dimension ref="B1:CY31"/>
  <sheetViews>
    <sheetView showGridLines="0" topLeftCell="A6" zoomScaleNormal="100" zoomScaleSheetLayoutView="85" workbookViewId="0">
      <selection activeCell="K10" sqref="K10"/>
    </sheetView>
  </sheetViews>
  <sheetFormatPr baseColWidth="10" defaultColWidth="11.42578125" defaultRowHeight="12.75"/>
  <cols>
    <col min="1" max="1" width="5.140625" style="243" customWidth="1"/>
    <col min="2" max="2" width="3.42578125" style="243" customWidth="1"/>
    <col min="3" max="3" width="28.42578125" style="243" customWidth="1"/>
    <col min="4" max="4" width="26.42578125" style="243" customWidth="1"/>
    <col min="5" max="8" width="11.42578125" style="243" customWidth="1"/>
    <col min="9" max="16384" width="11.42578125" style="243"/>
  </cols>
  <sheetData>
    <row r="1" spans="2:103" hidden="1"/>
    <row r="2" spans="2:103" ht="9.75" hidden="1" customHeight="1"/>
    <row r="3" spans="2:103" ht="45" hidden="1" customHeight="1">
      <c r="C3" s="1960"/>
      <c r="D3" s="1967"/>
      <c r="E3" s="1967"/>
      <c r="F3" s="1967"/>
    </row>
    <row r="4" spans="2:103" ht="19.5" hidden="1" customHeight="1">
      <c r="C4" s="1961"/>
      <c r="D4" s="1968"/>
      <c r="E4" s="1968"/>
      <c r="F4" s="1968"/>
    </row>
    <row r="5" spans="2:103" ht="26.25" hidden="1" customHeight="1">
      <c r="C5" s="1962"/>
      <c r="D5" s="1969"/>
      <c r="E5" s="1969"/>
      <c r="F5" s="1969"/>
    </row>
    <row r="6" spans="2:103">
      <c r="C6" s="556"/>
      <c r="D6" s="556"/>
      <c r="E6" s="556"/>
      <c r="F6" s="556"/>
    </row>
    <row r="7" spans="2:103" ht="16.5" customHeight="1">
      <c r="B7" s="1963" t="s">
        <v>1091</v>
      </c>
      <c r="C7" s="1964"/>
      <c r="D7" s="1974" t="s">
        <v>1476</v>
      </c>
      <c r="E7" s="1975"/>
      <c r="F7" s="1975"/>
      <c r="G7" s="1975"/>
      <c r="H7" s="1975"/>
      <c r="I7" s="1975"/>
      <c r="J7" s="1975"/>
      <c r="K7" s="1975"/>
      <c r="L7" s="1975"/>
      <c r="M7" s="1975"/>
      <c r="N7" s="1975"/>
      <c r="O7" s="1975"/>
      <c r="P7" s="1975"/>
      <c r="Q7" s="1975"/>
      <c r="R7" s="1975"/>
      <c r="S7" s="1975"/>
      <c r="T7" s="1975"/>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c r="AT7" s="1975"/>
      <c r="AU7" s="1975"/>
      <c r="AV7" s="1975"/>
      <c r="AW7" s="1975"/>
      <c r="AX7" s="1975"/>
      <c r="AY7" s="1975"/>
      <c r="AZ7" s="1975"/>
      <c r="BA7" s="1975"/>
      <c r="BB7" s="1975"/>
      <c r="BC7" s="1975"/>
      <c r="BD7" s="1975"/>
      <c r="BE7" s="1975"/>
      <c r="BF7" s="1975"/>
      <c r="BG7" s="1975"/>
      <c r="BH7" s="1975"/>
      <c r="BI7" s="1975"/>
      <c r="BJ7" s="1975"/>
      <c r="BK7" s="1975"/>
      <c r="BL7" s="1975"/>
      <c r="BM7" s="1975"/>
      <c r="BN7" s="1975"/>
      <c r="BO7" s="1975"/>
      <c r="BP7" s="1975"/>
      <c r="BQ7" s="1975"/>
      <c r="BR7" s="1975"/>
      <c r="BS7" s="1975"/>
      <c r="BT7" s="1975"/>
      <c r="BU7" s="1975"/>
      <c r="BV7" s="1975"/>
      <c r="BW7" s="1975"/>
      <c r="BX7" s="1975"/>
      <c r="BY7" s="1975"/>
      <c r="BZ7" s="1975"/>
      <c r="CA7" s="1975"/>
      <c r="CB7" s="1975"/>
      <c r="CC7" s="1975"/>
      <c r="CD7" s="1975"/>
      <c r="CE7" s="1975"/>
      <c r="CF7" s="1975"/>
      <c r="CG7" s="1975"/>
      <c r="CH7" s="1975"/>
      <c r="CI7" s="1975"/>
      <c r="CJ7" s="1975"/>
      <c r="CK7" s="1975"/>
      <c r="CL7" s="1975"/>
      <c r="CM7" s="1975"/>
      <c r="CN7" s="1975"/>
      <c r="CO7" s="1975"/>
      <c r="CP7" s="1975"/>
      <c r="CQ7" s="1975"/>
      <c r="CR7" s="1975"/>
      <c r="CS7" s="1975"/>
      <c r="CT7" s="1975"/>
      <c r="CU7" s="1975"/>
      <c r="CV7" s="1976"/>
      <c r="CW7" s="1944"/>
      <c r="CX7" s="1945"/>
      <c r="CY7" s="1946"/>
    </row>
    <row r="8" spans="2:103" ht="40.5" customHeight="1">
      <c r="B8" s="1965"/>
      <c r="C8" s="1966"/>
      <c r="D8" s="1977"/>
      <c r="E8" s="1978"/>
      <c r="F8" s="1978"/>
      <c r="G8" s="1978"/>
      <c r="H8" s="1978"/>
      <c r="I8" s="1978"/>
      <c r="J8" s="1978"/>
      <c r="K8" s="1978"/>
      <c r="L8" s="1978"/>
      <c r="M8" s="1978"/>
      <c r="N8" s="1978"/>
      <c r="O8" s="1978"/>
      <c r="P8" s="1978"/>
      <c r="Q8" s="1978"/>
      <c r="R8" s="1978"/>
      <c r="S8" s="1978"/>
      <c r="T8" s="1978"/>
      <c r="U8" s="1978"/>
      <c r="V8" s="1978"/>
      <c r="W8" s="1978"/>
      <c r="X8" s="1978"/>
      <c r="Y8" s="1978"/>
      <c r="Z8" s="1978"/>
      <c r="AA8" s="1978"/>
      <c r="AB8" s="1978"/>
      <c r="AC8" s="1978"/>
      <c r="AD8" s="1978"/>
      <c r="AE8" s="1978"/>
      <c r="AF8" s="1978"/>
      <c r="AG8" s="1978"/>
      <c r="AH8" s="1978"/>
      <c r="AI8" s="1978"/>
      <c r="AJ8" s="1978"/>
      <c r="AK8" s="1978"/>
      <c r="AL8" s="1978"/>
      <c r="AM8" s="1978"/>
      <c r="AN8" s="1978"/>
      <c r="AO8" s="1978"/>
      <c r="AP8" s="1978"/>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c r="CF8" s="1978"/>
      <c r="CG8" s="1978"/>
      <c r="CH8" s="1978"/>
      <c r="CI8" s="1978"/>
      <c r="CJ8" s="1978"/>
      <c r="CK8" s="1978"/>
      <c r="CL8" s="1978"/>
      <c r="CM8" s="1978"/>
      <c r="CN8" s="1978"/>
      <c r="CO8" s="1978"/>
      <c r="CP8" s="1978"/>
      <c r="CQ8" s="1978"/>
      <c r="CR8" s="1978"/>
      <c r="CS8" s="1978"/>
      <c r="CT8" s="1978"/>
      <c r="CU8" s="1978"/>
      <c r="CV8" s="1979"/>
      <c r="CW8" s="1947"/>
      <c r="CX8" s="1948"/>
      <c r="CY8" s="1949"/>
    </row>
    <row r="10" spans="2:103" ht="28.5" customHeight="1">
      <c r="B10" s="1973" t="s">
        <v>1711</v>
      </c>
      <c r="C10" s="1973"/>
      <c r="D10" s="1972" t="s">
        <v>1713</v>
      </c>
      <c r="E10" s="1972"/>
      <c r="F10" s="1972"/>
      <c r="G10" s="1972"/>
      <c r="H10" s="1972"/>
    </row>
    <row r="11" spans="2:103" ht="8.25" customHeight="1">
      <c r="C11" s="642"/>
      <c r="D11" s="643"/>
      <c r="E11" s="643"/>
      <c r="F11" s="643"/>
      <c r="G11" s="643"/>
      <c r="H11" s="643"/>
    </row>
    <row r="12" spans="2:103" ht="16.5">
      <c r="B12" s="1970" t="s">
        <v>1477</v>
      </c>
      <c r="C12" s="1957" t="s">
        <v>1478</v>
      </c>
      <c r="D12" s="1959" t="s">
        <v>1479</v>
      </c>
      <c r="E12" s="1958" t="s">
        <v>1480</v>
      </c>
      <c r="F12" s="1958"/>
      <c r="G12" s="1958"/>
      <c r="H12" s="1958"/>
      <c r="I12" s="1958" t="s">
        <v>1481</v>
      </c>
      <c r="J12" s="1958"/>
      <c r="K12" s="1958"/>
      <c r="L12" s="1958"/>
      <c r="M12" s="1958"/>
      <c r="N12" s="1958"/>
      <c r="O12" s="1958"/>
      <c r="P12" s="1958"/>
      <c r="Q12" s="1958"/>
      <c r="R12" s="1958"/>
      <c r="S12" s="1958"/>
      <c r="T12" s="1958"/>
      <c r="U12" s="1958"/>
      <c r="V12" s="1958"/>
      <c r="W12" s="1958"/>
      <c r="X12" s="1958"/>
      <c r="Y12" s="1958"/>
      <c r="Z12" s="1958" t="s">
        <v>1482</v>
      </c>
      <c r="AA12" s="1958"/>
      <c r="AB12" s="1958"/>
      <c r="AC12" s="1958"/>
      <c r="AD12" s="1958" t="s">
        <v>1483</v>
      </c>
      <c r="AE12" s="1958"/>
      <c r="AF12" s="1958"/>
      <c r="AG12" s="1958"/>
      <c r="AH12" s="1958"/>
      <c r="AI12" s="1958"/>
      <c r="AJ12" s="1958"/>
      <c r="AK12" s="1958" t="s">
        <v>1484</v>
      </c>
      <c r="AL12" s="1958"/>
      <c r="AM12" s="1958"/>
      <c r="AN12" s="1958"/>
      <c r="AO12" s="1958"/>
      <c r="AP12" s="1958"/>
      <c r="AQ12" s="1958"/>
      <c r="AR12" s="1958"/>
      <c r="AS12" s="1958"/>
      <c r="AT12" s="1958"/>
      <c r="AU12" s="1958"/>
      <c r="AV12" s="1958"/>
      <c r="AW12" s="1958"/>
      <c r="AX12" s="1958"/>
      <c r="AY12" s="1958"/>
      <c r="AZ12" s="1958" t="s">
        <v>1485</v>
      </c>
      <c r="BA12" s="1958"/>
      <c r="BB12" s="1958"/>
      <c r="BC12" s="1958"/>
      <c r="BD12" s="1958" t="s">
        <v>1486</v>
      </c>
      <c r="BE12" s="1958"/>
      <c r="BF12" s="1958"/>
      <c r="BG12" s="1958"/>
      <c r="BH12" s="1956" t="s">
        <v>1487</v>
      </c>
      <c r="BI12" s="1956"/>
      <c r="BJ12" s="1956"/>
      <c r="BK12" s="1956"/>
      <c r="BL12" s="1956"/>
      <c r="BM12" s="1956" t="s">
        <v>1488</v>
      </c>
      <c r="BN12" s="1956"/>
      <c r="BO12" s="1956" t="s">
        <v>1489</v>
      </c>
      <c r="BP12" s="1956"/>
      <c r="BQ12" s="1956"/>
      <c r="BR12" s="1956" t="s">
        <v>1490</v>
      </c>
      <c r="BS12" s="1956"/>
      <c r="BT12" s="1956"/>
      <c r="BU12" s="1956"/>
      <c r="BV12" s="1956"/>
      <c r="BW12" s="1956"/>
      <c r="BX12" s="1956"/>
      <c r="BY12" s="1956"/>
      <c r="BZ12" s="1956"/>
      <c r="CA12" s="1956"/>
      <c r="CB12" s="1956"/>
      <c r="CC12" s="1956"/>
      <c r="CD12" s="1956"/>
      <c r="CE12" s="1956"/>
      <c r="CF12" s="1956" t="s">
        <v>1491</v>
      </c>
      <c r="CG12" s="1956"/>
      <c r="CH12" s="1956"/>
      <c r="CI12" s="1956"/>
      <c r="CJ12" s="1956"/>
      <c r="CK12" s="1956" t="s">
        <v>1492</v>
      </c>
      <c r="CL12" s="1956"/>
      <c r="CM12" s="1956"/>
      <c r="CN12" s="1956"/>
      <c r="CO12" s="1956" t="s">
        <v>1493</v>
      </c>
      <c r="CP12" s="1956"/>
      <c r="CQ12" s="1956"/>
      <c r="CR12" s="1956"/>
      <c r="CS12" s="1956"/>
      <c r="CT12" s="1956"/>
      <c r="CU12" s="1956"/>
      <c r="CV12" s="1956"/>
      <c r="CW12" s="1957" t="s">
        <v>1494</v>
      </c>
      <c r="CX12" s="1957"/>
      <c r="CY12" s="1957"/>
    </row>
    <row r="13" spans="2:103" ht="16.5">
      <c r="B13" s="1970"/>
      <c r="C13" s="1957"/>
      <c r="D13" s="1959"/>
      <c r="E13" s="1971" t="s">
        <v>1495</v>
      </c>
      <c r="F13" s="1971"/>
      <c r="G13" s="1971" t="s">
        <v>1496</v>
      </c>
      <c r="H13" s="1971"/>
      <c r="I13" s="1958"/>
      <c r="J13" s="1958"/>
      <c r="K13" s="1958"/>
      <c r="L13" s="1958"/>
      <c r="M13" s="1958"/>
      <c r="N13" s="1958"/>
      <c r="O13" s="1958"/>
      <c r="P13" s="1958"/>
      <c r="Q13" s="1958"/>
      <c r="R13" s="1958"/>
      <c r="S13" s="1958"/>
      <c r="T13" s="1958"/>
      <c r="U13" s="1958"/>
      <c r="V13" s="1958"/>
      <c r="W13" s="1958"/>
      <c r="X13" s="1958"/>
      <c r="Y13" s="1958"/>
      <c r="Z13" s="1958"/>
      <c r="AA13" s="1958"/>
      <c r="AB13" s="1958"/>
      <c r="AC13" s="1958"/>
      <c r="AD13" s="1958"/>
      <c r="AE13" s="1958"/>
      <c r="AF13" s="1958"/>
      <c r="AG13" s="1958"/>
      <c r="AH13" s="1958"/>
      <c r="AI13" s="1958"/>
      <c r="AJ13" s="1958"/>
      <c r="AK13" s="1958"/>
      <c r="AL13" s="1958"/>
      <c r="AM13" s="1958"/>
      <c r="AN13" s="1958"/>
      <c r="AO13" s="1958"/>
      <c r="AP13" s="1958"/>
      <c r="AQ13" s="1958"/>
      <c r="AR13" s="1958"/>
      <c r="AS13" s="1958"/>
      <c r="AT13" s="1958"/>
      <c r="AU13" s="1958"/>
      <c r="AV13" s="1958"/>
      <c r="AW13" s="1958"/>
      <c r="AX13" s="1958"/>
      <c r="AY13" s="1958"/>
      <c r="AZ13" s="1958"/>
      <c r="BA13" s="1958"/>
      <c r="BB13" s="1958"/>
      <c r="BC13" s="1958"/>
      <c r="BD13" s="1958"/>
      <c r="BE13" s="1958"/>
      <c r="BF13" s="1958"/>
      <c r="BG13" s="1958"/>
      <c r="BH13" s="1956"/>
      <c r="BI13" s="1956"/>
      <c r="BJ13" s="1956"/>
      <c r="BK13" s="1956"/>
      <c r="BL13" s="1956"/>
      <c r="BM13" s="1956"/>
      <c r="BN13" s="1956"/>
      <c r="BO13" s="1956"/>
      <c r="BP13" s="1956"/>
      <c r="BQ13" s="1956"/>
      <c r="BR13" s="1956"/>
      <c r="BS13" s="1956"/>
      <c r="BT13" s="1956"/>
      <c r="BU13" s="1956"/>
      <c r="BV13" s="1956"/>
      <c r="BW13" s="1956"/>
      <c r="BX13" s="1956"/>
      <c r="BY13" s="1956"/>
      <c r="BZ13" s="1956"/>
      <c r="CA13" s="1956"/>
      <c r="CB13" s="1956"/>
      <c r="CC13" s="1956"/>
      <c r="CD13" s="1956"/>
      <c r="CE13" s="1956"/>
      <c r="CF13" s="1956"/>
      <c r="CG13" s="1956"/>
      <c r="CH13" s="1956"/>
      <c r="CI13" s="1956"/>
      <c r="CJ13" s="1956"/>
      <c r="CK13" s="1956"/>
      <c r="CL13" s="1956"/>
      <c r="CM13" s="1956"/>
      <c r="CN13" s="1956"/>
      <c r="CO13" s="1956"/>
      <c r="CP13" s="1956"/>
      <c r="CQ13" s="1956"/>
      <c r="CR13" s="1956"/>
      <c r="CS13" s="1956"/>
      <c r="CT13" s="1956"/>
      <c r="CU13" s="1956"/>
      <c r="CV13" s="1956"/>
      <c r="CW13" s="1957"/>
      <c r="CX13" s="1957"/>
      <c r="CY13" s="1957"/>
    </row>
    <row r="14" spans="2:103" ht="38.25">
      <c r="B14" s="1970"/>
      <c r="C14" s="1957"/>
      <c r="D14" s="1959"/>
      <c r="E14" s="621" t="s">
        <v>1497</v>
      </c>
      <c r="F14" s="621" t="s">
        <v>1498</v>
      </c>
      <c r="G14" s="621" t="s">
        <v>1497</v>
      </c>
      <c r="H14" s="621" t="s">
        <v>1498</v>
      </c>
      <c r="I14" s="621" t="s">
        <v>1499</v>
      </c>
      <c r="J14" s="621" t="s">
        <v>1500</v>
      </c>
      <c r="K14" s="622" t="s">
        <v>1501</v>
      </c>
      <c r="L14" s="621" t="s">
        <v>1502</v>
      </c>
      <c r="M14" s="622" t="s">
        <v>1503</v>
      </c>
      <c r="N14" s="622" t="s">
        <v>1504</v>
      </c>
      <c r="O14" s="622" t="s">
        <v>1505</v>
      </c>
      <c r="P14" s="622" t="s">
        <v>1506</v>
      </c>
      <c r="Q14" s="622" t="s">
        <v>1507</v>
      </c>
      <c r="R14" s="622" t="s">
        <v>1508</v>
      </c>
      <c r="S14" s="622" t="s">
        <v>1509</v>
      </c>
      <c r="T14" s="621" t="s">
        <v>1510</v>
      </c>
      <c r="U14" s="622" t="s">
        <v>1511</v>
      </c>
      <c r="V14" s="622" t="s">
        <v>1512</v>
      </c>
      <c r="W14" s="622" t="s">
        <v>1513</v>
      </c>
      <c r="X14" s="622" t="s">
        <v>1514</v>
      </c>
      <c r="Y14" s="622" t="s">
        <v>1515</v>
      </c>
      <c r="Z14" s="622" t="s">
        <v>1516</v>
      </c>
      <c r="AA14" s="622" t="s">
        <v>1517</v>
      </c>
      <c r="AB14" s="622" t="s">
        <v>1518</v>
      </c>
      <c r="AC14" s="622" t="s">
        <v>1519</v>
      </c>
      <c r="AD14" s="622" t="s">
        <v>1520</v>
      </c>
      <c r="AE14" s="622" t="s">
        <v>1521</v>
      </c>
      <c r="AF14" s="622" t="s">
        <v>1522</v>
      </c>
      <c r="AG14" s="622" t="s">
        <v>1523</v>
      </c>
      <c r="AH14" s="622" t="s">
        <v>1524</v>
      </c>
      <c r="AI14" s="621" t="s">
        <v>1525</v>
      </c>
      <c r="AJ14" s="621" t="s">
        <v>1526</v>
      </c>
      <c r="AK14" s="621" t="s">
        <v>1527</v>
      </c>
      <c r="AL14" s="622" t="s">
        <v>1528</v>
      </c>
      <c r="AM14" s="621" t="s">
        <v>1529</v>
      </c>
      <c r="AN14" s="622" t="s">
        <v>1530</v>
      </c>
      <c r="AO14" s="622" t="s">
        <v>1531</v>
      </c>
      <c r="AP14" s="622" t="s">
        <v>1532</v>
      </c>
      <c r="AQ14" s="622" t="s">
        <v>1533</v>
      </c>
      <c r="AR14" s="622" t="s">
        <v>1534</v>
      </c>
      <c r="AS14" s="622" t="s">
        <v>1535</v>
      </c>
      <c r="AT14" s="622" t="s">
        <v>1536</v>
      </c>
      <c r="AU14" s="622" t="s">
        <v>1537</v>
      </c>
      <c r="AV14" s="622" t="s">
        <v>1538</v>
      </c>
      <c r="AW14" s="622" t="s">
        <v>1539</v>
      </c>
      <c r="AX14" s="622" t="s">
        <v>1540</v>
      </c>
      <c r="AY14" s="622" t="s">
        <v>1541</v>
      </c>
      <c r="AZ14" s="622" t="s">
        <v>1542</v>
      </c>
      <c r="BA14" s="621" t="s">
        <v>1543</v>
      </c>
      <c r="BB14" s="621" t="s">
        <v>1544</v>
      </c>
      <c r="BC14" s="622" t="s">
        <v>1545</v>
      </c>
      <c r="BD14" s="622" t="s">
        <v>1542</v>
      </c>
      <c r="BE14" s="621" t="s">
        <v>1543</v>
      </c>
      <c r="BF14" s="621" t="s">
        <v>1544</v>
      </c>
      <c r="BG14" s="622" t="s">
        <v>1545</v>
      </c>
      <c r="BH14" s="622" t="s">
        <v>1499</v>
      </c>
      <c r="BI14" s="622" t="s">
        <v>1546</v>
      </c>
      <c r="BJ14" s="622" t="s">
        <v>1547</v>
      </c>
      <c r="BK14" s="622" t="s">
        <v>1548</v>
      </c>
      <c r="BL14" s="622" t="s">
        <v>1549</v>
      </c>
      <c r="BM14" s="622" t="s">
        <v>1550</v>
      </c>
      <c r="BN14" s="622" t="s">
        <v>1551</v>
      </c>
      <c r="BO14" s="621" t="s">
        <v>1552</v>
      </c>
      <c r="BP14" s="621" t="s">
        <v>1553</v>
      </c>
      <c r="BQ14" s="621" t="s">
        <v>1554</v>
      </c>
      <c r="BR14" s="621" t="s">
        <v>1555</v>
      </c>
      <c r="BS14" s="621" t="s">
        <v>1556</v>
      </c>
      <c r="BT14" s="621" t="s">
        <v>1557</v>
      </c>
      <c r="BU14" s="621" t="s">
        <v>1558</v>
      </c>
      <c r="BV14" s="621" t="s">
        <v>1559</v>
      </c>
      <c r="BW14" s="622" t="s">
        <v>1560</v>
      </c>
      <c r="BX14" s="622" t="s">
        <v>1561</v>
      </c>
      <c r="BY14" s="622" t="s">
        <v>1562</v>
      </c>
      <c r="BZ14" s="622" t="s">
        <v>1563</v>
      </c>
      <c r="CA14" s="622" t="s">
        <v>1564</v>
      </c>
      <c r="CB14" s="622" t="s">
        <v>1565</v>
      </c>
      <c r="CC14" s="622" t="s">
        <v>1566</v>
      </c>
      <c r="CD14" s="622" t="s">
        <v>1567</v>
      </c>
      <c r="CE14" s="622" t="s">
        <v>1568</v>
      </c>
      <c r="CF14" s="622" t="s">
        <v>1569</v>
      </c>
      <c r="CG14" s="622" t="s">
        <v>1570</v>
      </c>
      <c r="CH14" s="622" t="s">
        <v>1571</v>
      </c>
      <c r="CI14" s="622" t="s">
        <v>1572</v>
      </c>
      <c r="CJ14" s="621" t="s">
        <v>1573</v>
      </c>
      <c r="CK14" s="622" t="s">
        <v>1574</v>
      </c>
      <c r="CL14" s="622" t="s">
        <v>1575</v>
      </c>
      <c r="CM14" s="622" t="s">
        <v>1576</v>
      </c>
      <c r="CN14" s="621" t="s">
        <v>1577</v>
      </c>
      <c r="CO14" s="622" t="s">
        <v>1578</v>
      </c>
      <c r="CP14" s="622" t="s">
        <v>1579</v>
      </c>
      <c r="CQ14" s="622" t="s">
        <v>1580</v>
      </c>
      <c r="CR14" s="622" t="s">
        <v>1581</v>
      </c>
      <c r="CS14" s="622" t="s">
        <v>1582</v>
      </c>
      <c r="CT14" s="622" t="s">
        <v>1583</v>
      </c>
      <c r="CU14" s="622" t="s">
        <v>1584</v>
      </c>
      <c r="CV14" s="621" t="s">
        <v>1585</v>
      </c>
      <c r="CW14" s="1957"/>
      <c r="CX14" s="1957"/>
      <c r="CY14" s="1957"/>
    </row>
    <row r="15" spans="2:103" ht="23.25" customHeight="1">
      <c r="B15" s="620">
        <v>1</v>
      </c>
      <c r="C15" s="618">
        <v>45292</v>
      </c>
      <c r="D15" s="271" t="s">
        <v>1586</v>
      </c>
      <c r="E15" s="271" t="s">
        <v>1712</v>
      </c>
      <c r="F15" s="271" t="s">
        <v>1712</v>
      </c>
      <c r="G15" s="271" t="s">
        <v>1712</v>
      </c>
      <c r="H15" s="271" t="s">
        <v>1712</v>
      </c>
      <c r="I15" s="271" t="s">
        <v>1587</v>
      </c>
      <c r="J15" s="271" t="s">
        <v>1587</v>
      </c>
      <c r="K15" s="271" t="s">
        <v>1587</v>
      </c>
      <c r="L15" s="271" t="s">
        <v>1587</v>
      </c>
      <c r="M15" s="271" t="s">
        <v>1587</v>
      </c>
      <c r="N15" s="271" t="s">
        <v>1587</v>
      </c>
      <c r="O15" s="271" t="s">
        <v>1587</v>
      </c>
      <c r="P15" s="271" t="s">
        <v>1587</v>
      </c>
      <c r="Q15" s="271" t="s">
        <v>1588</v>
      </c>
      <c r="R15" s="271" t="s">
        <v>1588</v>
      </c>
      <c r="S15" s="271" t="s">
        <v>1587</v>
      </c>
      <c r="T15" s="271" t="s">
        <v>1587</v>
      </c>
      <c r="U15" s="271" t="s">
        <v>1587</v>
      </c>
      <c r="V15" s="271" t="s">
        <v>1587</v>
      </c>
      <c r="W15" s="271" t="s">
        <v>1587</v>
      </c>
      <c r="X15" s="271" t="s">
        <v>1587</v>
      </c>
      <c r="Y15" s="271" t="s">
        <v>1587</v>
      </c>
      <c r="Z15" s="271" t="s">
        <v>1587</v>
      </c>
      <c r="AA15" s="271" t="s">
        <v>1587</v>
      </c>
      <c r="AB15" s="271" t="s">
        <v>1587</v>
      </c>
      <c r="AC15" s="271" t="s">
        <v>1587</v>
      </c>
      <c r="AD15" s="271" t="s">
        <v>1587</v>
      </c>
      <c r="AE15" s="271" t="s">
        <v>1587</v>
      </c>
      <c r="AF15" s="271" t="s">
        <v>1587</v>
      </c>
      <c r="AG15" s="271" t="s">
        <v>1587</v>
      </c>
      <c r="AH15" s="271" t="s">
        <v>1587</v>
      </c>
      <c r="AI15" s="271" t="s">
        <v>1587</v>
      </c>
      <c r="AJ15" s="271" t="s">
        <v>1587</v>
      </c>
      <c r="AK15" s="271" t="s">
        <v>1587</v>
      </c>
      <c r="AL15" s="271" t="s">
        <v>1587</v>
      </c>
      <c r="AM15" s="271" t="s">
        <v>1587</v>
      </c>
      <c r="AN15" s="271" t="s">
        <v>1587</v>
      </c>
      <c r="AO15" s="271" t="s">
        <v>1588</v>
      </c>
      <c r="AP15" s="271" t="s">
        <v>1587</v>
      </c>
      <c r="AQ15" s="271" t="s">
        <v>1587</v>
      </c>
      <c r="AR15" s="271" t="s">
        <v>1587</v>
      </c>
      <c r="AS15" s="271" t="s">
        <v>1587</v>
      </c>
      <c r="AT15" s="271" t="s">
        <v>1587</v>
      </c>
      <c r="AU15" s="271" t="s">
        <v>1587</v>
      </c>
      <c r="AV15" s="271" t="s">
        <v>1588</v>
      </c>
      <c r="AW15" s="271" t="s">
        <v>1588</v>
      </c>
      <c r="AX15" s="271" t="s">
        <v>1587</v>
      </c>
      <c r="AY15" s="271" t="s">
        <v>1588</v>
      </c>
      <c r="AZ15" s="271" t="s">
        <v>1587</v>
      </c>
      <c r="BA15" s="271" t="s">
        <v>1587</v>
      </c>
      <c r="BB15" s="271" t="s">
        <v>1587</v>
      </c>
      <c r="BC15" s="271" t="s">
        <v>1587</v>
      </c>
      <c r="BD15" s="271" t="s">
        <v>1587</v>
      </c>
      <c r="BE15" s="271" t="s">
        <v>1587</v>
      </c>
      <c r="BF15" s="271" t="s">
        <v>1587</v>
      </c>
      <c r="BG15" s="271" t="s">
        <v>1587</v>
      </c>
      <c r="BH15" s="271" t="s">
        <v>1587</v>
      </c>
      <c r="BI15" s="271" t="s">
        <v>1587</v>
      </c>
      <c r="BJ15" s="271" t="s">
        <v>1587</v>
      </c>
      <c r="BK15" s="271" t="s">
        <v>1587</v>
      </c>
      <c r="BL15" s="271" t="s">
        <v>1587</v>
      </c>
      <c r="BM15" s="271" t="s">
        <v>1587</v>
      </c>
      <c r="BN15" s="271" t="s">
        <v>1587</v>
      </c>
      <c r="BO15" s="271" t="s">
        <v>1587</v>
      </c>
      <c r="BP15" s="271" t="s">
        <v>1587</v>
      </c>
      <c r="BQ15" s="271" t="s">
        <v>1587</v>
      </c>
      <c r="BR15" s="271" t="s">
        <v>1587</v>
      </c>
      <c r="BS15" s="271" t="s">
        <v>1587</v>
      </c>
      <c r="BT15" s="271" t="s">
        <v>1587</v>
      </c>
      <c r="BU15" s="271" t="s">
        <v>1588</v>
      </c>
      <c r="BV15" s="271" t="s">
        <v>1587</v>
      </c>
      <c r="BW15" s="271" t="s">
        <v>1588</v>
      </c>
      <c r="BX15" s="271" t="s">
        <v>1588</v>
      </c>
      <c r="BY15" s="271" t="s">
        <v>1587</v>
      </c>
      <c r="BZ15" s="271" t="s">
        <v>1588</v>
      </c>
      <c r="CA15" s="271" t="s">
        <v>1587</v>
      </c>
      <c r="CB15" s="271" t="s">
        <v>1588</v>
      </c>
      <c r="CC15" s="271" t="s">
        <v>1588</v>
      </c>
      <c r="CD15" s="271" t="s">
        <v>1588</v>
      </c>
      <c r="CE15" s="271" t="s">
        <v>1588</v>
      </c>
      <c r="CF15" s="271" t="s">
        <v>1587</v>
      </c>
      <c r="CG15" s="271" t="s">
        <v>1587</v>
      </c>
      <c r="CH15" s="271" t="s">
        <v>1587</v>
      </c>
      <c r="CI15" s="271" t="s">
        <v>1587</v>
      </c>
      <c r="CJ15" s="271" t="s">
        <v>1587</v>
      </c>
      <c r="CK15" s="271" t="s">
        <v>1587</v>
      </c>
      <c r="CL15" s="271" t="s">
        <v>1587</v>
      </c>
      <c r="CM15" s="271" t="s">
        <v>1587</v>
      </c>
      <c r="CN15" s="271" t="s">
        <v>1587</v>
      </c>
      <c r="CO15" s="271" t="s">
        <v>1588</v>
      </c>
      <c r="CP15" s="271" t="s">
        <v>1587</v>
      </c>
      <c r="CQ15" s="271" t="s">
        <v>1588</v>
      </c>
      <c r="CR15" s="271" t="s">
        <v>1588</v>
      </c>
      <c r="CS15" s="271" t="s">
        <v>1587</v>
      </c>
      <c r="CT15" s="271" t="s">
        <v>1588</v>
      </c>
      <c r="CU15" s="271" t="s">
        <v>1587</v>
      </c>
      <c r="CV15" s="271" t="s">
        <v>1588</v>
      </c>
      <c r="CW15" s="1950"/>
      <c r="CX15" s="1951"/>
      <c r="CY15" s="1952"/>
    </row>
    <row r="16" spans="2:103" ht="23.25" customHeight="1">
      <c r="B16" s="620">
        <v>2</v>
      </c>
      <c r="C16" s="618">
        <v>45371</v>
      </c>
      <c r="D16" s="271" t="s">
        <v>1589</v>
      </c>
      <c r="E16" s="271" t="s">
        <v>1712</v>
      </c>
      <c r="F16" s="271" t="s">
        <v>1712</v>
      </c>
      <c r="G16" s="271" t="s">
        <v>1712</v>
      </c>
      <c r="H16" s="271" t="s">
        <v>1712</v>
      </c>
      <c r="I16" s="271" t="s">
        <v>1587</v>
      </c>
      <c r="J16" s="271" t="s">
        <v>1587</v>
      </c>
      <c r="K16" s="271" t="s">
        <v>1587</v>
      </c>
      <c r="L16" s="271" t="s">
        <v>1587</v>
      </c>
      <c r="M16" s="271" t="s">
        <v>1587</v>
      </c>
      <c r="N16" s="271" t="s">
        <v>1587</v>
      </c>
      <c r="O16" s="271" t="s">
        <v>1587</v>
      </c>
      <c r="P16" s="271" t="s">
        <v>1587</v>
      </c>
      <c r="Q16" s="271" t="s">
        <v>1588</v>
      </c>
      <c r="R16" s="271" t="s">
        <v>1588</v>
      </c>
      <c r="S16" s="271" t="s">
        <v>1587</v>
      </c>
      <c r="T16" s="271" t="s">
        <v>1587</v>
      </c>
      <c r="U16" s="271" t="s">
        <v>1587</v>
      </c>
      <c r="V16" s="271" t="s">
        <v>1587</v>
      </c>
      <c r="W16" s="271" t="s">
        <v>1587</v>
      </c>
      <c r="X16" s="271" t="s">
        <v>1587</v>
      </c>
      <c r="Y16" s="271" t="s">
        <v>1588</v>
      </c>
      <c r="Z16" s="271" t="s">
        <v>1587</v>
      </c>
      <c r="AA16" s="271" t="s">
        <v>1587</v>
      </c>
      <c r="AB16" s="271" t="s">
        <v>1587</v>
      </c>
      <c r="AC16" s="271" t="s">
        <v>1587</v>
      </c>
      <c r="AD16" s="271" t="s">
        <v>1587</v>
      </c>
      <c r="AE16" s="271" t="s">
        <v>1587</v>
      </c>
      <c r="AF16" s="271" t="s">
        <v>1587</v>
      </c>
      <c r="AG16" s="271" t="s">
        <v>1587</v>
      </c>
      <c r="AH16" s="271" t="s">
        <v>1587</v>
      </c>
      <c r="AI16" s="271" t="s">
        <v>1587</v>
      </c>
      <c r="AJ16" s="271" t="s">
        <v>1588</v>
      </c>
      <c r="AK16" s="271" t="s">
        <v>1587</v>
      </c>
      <c r="AL16" s="271" t="s">
        <v>1587</v>
      </c>
      <c r="AM16" s="271" t="s">
        <v>1587</v>
      </c>
      <c r="AN16" s="271" t="s">
        <v>1587</v>
      </c>
      <c r="AO16" s="271" t="s">
        <v>1588</v>
      </c>
      <c r="AP16" s="271" t="s">
        <v>1587</v>
      </c>
      <c r="AQ16" s="271" t="s">
        <v>1587</v>
      </c>
      <c r="AR16" s="271" t="s">
        <v>1587</v>
      </c>
      <c r="AS16" s="271" t="s">
        <v>1587</v>
      </c>
      <c r="AT16" s="271" t="s">
        <v>1587</v>
      </c>
      <c r="AU16" s="271" t="s">
        <v>1587</v>
      </c>
      <c r="AV16" s="271" t="s">
        <v>1587</v>
      </c>
      <c r="AW16" s="271" t="s">
        <v>1588</v>
      </c>
      <c r="AX16" s="271" t="s">
        <v>1588</v>
      </c>
      <c r="AY16" s="271" t="s">
        <v>1587</v>
      </c>
      <c r="AZ16" s="271" t="s">
        <v>1587</v>
      </c>
      <c r="BA16" s="271" t="s">
        <v>1587</v>
      </c>
      <c r="BB16" s="271" t="s">
        <v>1587</v>
      </c>
      <c r="BC16" s="271" t="s">
        <v>1587</v>
      </c>
      <c r="BD16" s="271" t="s">
        <v>1587</v>
      </c>
      <c r="BE16" s="271" t="s">
        <v>1587</v>
      </c>
      <c r="BF16" s="271" t="s">
        <v>1587</v>
      </c>
      <c r="BG16" s="271" t="s">
        <v>1587</v>
      </c>
      <c r="BH16" s="271" t="s">
        <v>1587</v>
      </c>
      <c r="BI16" s="271" t="s">
        <v>1587</v>
      </c>
      <c r="BJ16" s="271" t="s">
        <v>1587</v>
      </c>
      <c r="BK16" s="271" t="s">
        <v>1587</v>
      </c>
      <c r="BL16" s="271" t="s">
        <v>1587</v>
      </c>
      <c r="BM16" s="271" t="s">
        <v>1587</v>
      </c>
      <c r="BN16" s="271" t="s">
        <v>1587</v>
      </c>
      <c r="BO16" s="271" t="s">
        <v>1587</v>
      </c>
      <c r="BP16" s="271" t="s">
        <v>1587</v>
      </c>
      <c r="BQ16" s="271" t="s">
        <v>1587</v>
      </c>
      <c r="BR16" s="271" t="s">
        <v>1587</v>
      </c>
      <c r="BS16" s="271" t="s">
        <v>1587</v>
      </c>
      <c r="BT16" s="271" t="s">
        <v>1587</v>
      </c>
      <c r="BU16" s="271" t="s">
        <v>1588</v>
      </c>
      <c r="BV16" s="271" t="s">
        <v>1587</v>
      </c>
      <c r="BW16" s="271" t="s">
        <v>1588</v>
      </c>
      <c r="BX16" s="271" t="s">
        <v>1588</v>
      </c>
      <c r="BY16" s="271" t="s">
        <v>1587</v>
      </c>
      <c r="BZ16" s="271" t="s">
        <v>1588</v>
      </c>
      <c r="CA16" s="271" t="s">
        <v>1588</v>
      </c>
      <c r="CB16" s="271" t="s">
        <v>1587</v>
      </c>
      <c r="CC16" s="271" t="s">
        <v>1588</v>
      </c>
      <c r="CD16" s="271" t="s">
        <v>1588</v>
      </c>
      <c r="CE16" s="271" t="s">
        <v>1588</v>
      </c>
      <c r="CF16" s="271" t="s">
        <v>1587</v>
      </c>
      <c r="CG16" s="271" t="s">
        <v>1587</v>
      </c>
      <c r="CH16" s="271" t="s">
        <v>1587</v>
      </c>
      <c r="CI16" s="271" t="s">
        <v>1587</v>
      </c>
      <c r="CJ16" s="271" t="s">
        <v>1587</v>
      </c>
      <c r="CK16" s="271" t="s">
        <v>1587</v>
      </c>
      <c r="CL16" s="271" t="s">
        <v>1587</v>
      </c>
      <c r="CM16" s="271" t="s">
        <v>1587</v>
      </c>
      <c r="CN16" s="271" t="s">
        <v>1587</v>
      </c>
      <c r="CO16" s="619" t="s">
        <v>1588</v>
      </c>
      <c r="CP16" s="619" t="s">
        <v>1588</v>
      </c>
      <c r="CQ16" s="619" t="s">
        <v>1587</v>
      </c>
      <c r="CR16" s="619" t="s">
        <v>1587</v>
      </c>
      <c r="CS16" s="619" t="s">
        <v>1588</v>
      </c>
      <c r="CT16" s="619" t="s">
        <v>1587</v>
      </c>
      <c r="CU16" s="619" t="s">
        <v>1588</v>
      </c>
      <c r="CV16" s="619" t="s">
        <v>1587</v>
      </c>
      <c r="CW16" s="1950"/>
      <c r="CX16" s="1951"/>
      <c r="CY16" s="1952"/>
    </row>
    <row r="17" spans="2:103" ht="23.25" customHeight="1">
      <c r="B17" s="620">
        <v>3</v>
      </c>
      <c r="C17" s="618">
        <v>45351</v>
      </c>
      <c r="D17" s="271" t="s">
        <v>1590</v>
      </c>
      <c r="E17" s="271" t="s">
        <v>1712</v>
      </c>
      <c r="F17" s="271" t="s">
        <v>1712</v>
      </c>
      <c r="G17" s="271" t="s">
        <v>1712</v>
      </c>
      <c r="H17" s="271" t="s">
        <v>1712</v>
      </c>
      <c r="I17" s="271" t="s">
        <v>1587</v>
      </c>
      <c r="J17" s="271" t="s">
        <v>1587</v>
      </c>
      <c r="K17" s="271" t="s">
        <v>1146</v>
      </c>
      <c r="L17" s="271" t="s">
        <v>1587</v>
      </c>
      <c r="M17" s="271" t="s">
        <v>1587</v>
      </c>
      <c r="N17" s="271" t="s">
        <v>1587</v>
      </c>
      <c r="O17" s="271" t="s">
        <v>1587</v>
      </c>
      <c r="P17" s="271" t="s">
        <v>1587</v>
      </c>
      <c r="Q17" s="271" t="s">
        <v>1587</v>
      </c>
      <c r="R17" s="271" t="s">
        <v>1146</v>
      </c>
      <c r="S17" s="271" t="s">
        <v>1587</v>
      </c>
      <c r="T17" s="271" t="s">
        <v>1587</v>
      </c>
      <c r="U17" s="271" t="s">
        <v>1587</v>
      </c>
      <c r="V17" s="271" t="s">
        <v>1587</v>
      </c>
      <c r="W17" s="271" t="s">
        <v>1587</v>
      </c>
      <c r="X17" s="271" t="s">
        <v>1588</v>
      </c>
      <c r="Y17" s="271" t="s">
        <v>1587</v>
      </c>
      <c r="Z17" s="271" t="s">
        <v>1587</v>
      </c>
      <c r="AA17" s="271" t="s">
        <v>1587</v>
      </c>
      <c r="AB17" s="271" t="s">
        <v>1587</v>
      </c>
      <c r="AC17" s="271" t="s">
        <v>1587</v>
      </c>
      <c r="AD17" s="271" t="s">
        <v>1587</v>
      </c>
      <c r="AE17" s="271" t="s">
        <v>1587</v>
      </c>
      <c r="AF17" s="271" t="s">
        <v>1587</v>
      </c>
      <c r="AG17" s="271" t="s">
        <v>1587</v>
      </c>
      <c r="AH17" s="271" t="s">
        <v>1587</v>
      </c>
      <c r="AI17" s="271" t="s">
        <v>1588</v>
      </c>
      <c r="AJ17" s="271" t="s">
        <v>1588</v>
      </c>
      <c r="AK17" s="271" t="s">
        <v>1587</v>
      </c>
      <c r="AL17" s="271" t="s">
        <v>1587</v>
      </c>
      <c r="AM17" s="271" t="s">
        <v>1587</v>
      </c>
      <c r="AN17" s="271" t="s">
        <v>1587</v>
      </c>
      <c r="AO17" s="271" t="s">
        <v>1587</v>
      </c>
      <c r="AP17" s="271" t="s">
        <v>1587</v>
      </c>
      <c r="AQ17" s="271" t="s">
        <v>1587</v>
      </c>
      <c r="AR17" s="271" t="s">
        <v>1587</v>
      </c>
      <c r="AS17" s="271" t="s">
        <v>1587</v>
      </c>
      <c r="AT17" s="271" t="s">
        <v>1587</v>
      </c>
      <c r="AU17" s="271" t="s">
        <v>1587</v>
      </c>
      <c r="AV17" s="271" t="s">
        <v>1587</v>
      </c>
      <c r="AW17" s="271" t="s">
        <v>1587</v>
      </c>
      <c r="AX17" s="271" t="s">
        <v>1587</v>
      </c>
      <c r="AY17" s="271" t="s">
        <v>1587</v>
      </c>
      <c r="AZ17" s="271" t="s">
        <v>1587</v>
      </c>
      <c r="BA17" s="271" t="s">
        <v>1587</v>
      </c>
      <c r="BB17" s="271" t="s">
        <v>1587</v>
      </c>
      <c r="BC17" s="271" t="s">
        <v>1587</v>
      </c>
      <c r="BD17" s="271" t="s">
        <v>1587</v>
      </c>
      <c r="BE17" s="271" t="s">
        <v>1587</v>
      </c>
      <c r="BF17" s="271" t="s">
        <v>1587</v>
      </c>
      <c r="BG17" s="271" t="s">
        <v>1587</v>
      </c>
      <c r="BH17" s="271" t="s">
        <v>1587</v>
      </c>
      <c r="BI17" s="271" t="s">
        <v>1587</v>
      </c>
      <c r="BJ17" s="271" t="s">
        <v>1587</v>
      </c>
      <c r="BK17" s="271" t="s">
        <v>1587</v>
      </c>
      <c r="BL17" s="271" t="s">
        <v>1587</v>
      </c>
      <c r="BM17" s="271" t="s">
        <v>1587</v>
      </c>
      <c r="BN17" s="271" t="s">
        <v>1587</v>
      </c>
      <c r="BO17" s="271" t="s">
        <v>1587</v>
      </c>
      <c r="BP17" s="271" t="s">
        <v>1587</v>
      </c>
      <c r="BQ17" s="271" t="s">
        <v>1587</v>
      </c>
      <c r="BR17" s="271" t="s">
        <v>1588</v>
      </c>
      <c r="BS17" s="271" t="s">
        <v>1587</v>
      </c>
      <c r="BT17" s="271" t="s">
        <v>1587</v>
      </c>
      <c r="BU17" s="271" t="s">
        <v>1588</v>
      </c>
      <c r="BV17" s="271" t="s">
        <v>1588</v>
      </c>
      <c r="BW17" s="271" t="s">
        <v>1588</v>
      </c>
      <c r="BX17" s="271" t="s">
        <v>1587</v>
      </c>
      <c r="BY17" s="271" t="s">
        <v>1588</v>
      </c>
      <c r="BZ17" s="271" t="s">
        <v>1588</v>
      </c>
      <c r="CA17" s="271" t="s">
        <v>1587</v>
      </c>
      <c r="CB17" s="271" t="s">
        <v>1588</v>
      </c>
      <c r="CC17" s="271" t="s">
        <v>1588</v>
      </c>
      <c r="CD17" s="271" t="s">
        <v>1588</v>
      </c>
      <c r="CE17" s="271" t="s">
        <v>1588</v>
      </c>
      <c r="CF17" s="271" t="s">
        <v>1587</v>
      </c>
      <c r="CG17" s="619" t="s">
        <v>1587</v>
      </c>
      <c r="CH17" s="619" t="s">
        <v>1587</v>
      </c>
      <c r="CI17" s="619" t="s">
        <v>1587</v>
      </c>
      <c r="CJ17" s="619" t="s">
        <v>1587</v>
      </c>
      <c r="CK17" s="271" t="s">
        <v>1587</v>
      </c>
      <c r="CL17" s="271" t="s">
        <v>1587</v>
      </c>
      <c r="CM17" s="271" t="s">
        <v>1587</v>
      </c>
      <c r="CN17" s="271" t="s">
        <v>1587</v>
      </c>
      <c r="CO17" s="619" t="s">
        <v>1588</v>
      </c>
      <c r="CP17" s="619" t="s">
        <v>1587</v>
      </c>
      <c r="CQ17" s="619" t="s">
        <v>1588</v>
      </c>
      <c r="CR17" s="619" t="s">
        <v>1587</v>
      </c>
      <c r="CS17" s="619" t="s">
        <v>1588</v>
      </c>
      <c r="CT17" s="619" t="s">
        <v>1587</v>
      </c>
      <c r="CU17" s="619" t="s">
        <v>1587</v>
      </c>
      <c r="CV17" s="619" t="s">
        <v>1588</v>
      </c>
      <c r="CW17" s="1953" t="s">
        <v>1591</v>
      </c>
      <c r="CX17" s="1954"/>
      <c r="CY17" s="1955"/>
    </row>
    <row r="18" spans="2:103" ht="23.25" customHeight="1">
      <c r="B18" s="620">
        <v>4</v>
      </c>
      <c r="C18" s="618">
        <v>45376</v>
      </c>
      <c r="D18" s="271" t="s">
        <v>1592</v>
      </c>
      <c r="E18" s="271" t="s">
        <v>1587</v>
      </c>
      <c r="F18" s="271" t="s">
        <v>1587</v>
      </c>
      <c r="G18" s="271" t="s">
        <v>1587</v>
      </c>
      <c r="H18" s="271" t="s">
        <v>1587</v>
      </c>
      <c r="I18" s="271" t="s">
        <v>1146</v>
      </c>
      <c r="J18" s="271" t="s">
        <v>1587</v>
      </c>
      <c r="K18" s="271" t="s">
        <v>1146</v>
      </c>
      <c r="L18" s="271" t="s">
        <v>1146</v>
      </c>
      <c r="M18" s="271" t="s">
        <v>1588</v>
      </c>
      <c r="N18" s="271" t="s">
        <v>1587</v>
      </c>
      <c r="O18" s="271" t="s">
        <v>1588</v>
      </c>
      <c r="P18" s="271" t="s">
        <v>1587</v>
      </c>
      <c r="Q18" s="271" t="s">
        <v>1587</v>
      </c>
      <c r="R18" s="271" t="s">
        <v>1588</v>
      </c>
      <c r="S18" s="271" t="s">
        <v>1588</v>
      </c>
      <c r="T18" s="271" t="s">
        <v>1587</v>
      </c>
      <c r="U18" s="271" t="s">
        <v>1588</v>
      </c>
      <c r="V18" s="271" t="s">
        <v>1587</v>
      </c>
      <c r="W18" s="271" t="s">
        <v>1587</v>
      </c>
      <c r="X18" s="271" t="s">
        <v>1587</v>
      </c>
      <c r="Y18" s="271" t="s">
        <v>1587</v>
      </c>
      <c r="Z18" s="271" t="s">
        <v>1587</v>
      </c>
      <c r="AA18" s="271" t="s">
        <v>1587</v>
      </c>
      <c r="AB18" s="271" t="s">
        <v>1587</v>
      </c>
      <c r="AC18" s="271" t="s">
        <v>1588</v>
      </c>
      <c r="AD18" s="271" t="s">
        <v>1587</v>
      </c>
      <c r="AE18" s="271" t="s">
        <v>1587</v>
      </c>
      <c r="AF18" s="271" t="s">
        <v>1587</v>
      </c>
      <c r="AG18" s="271" t="s">
        <v>1587</v>
      </c>
      <c r="AH18" s="271" t="s">
        <v>1587</v>
      </c>
      <c r="AI18" s="271" t="s">
        <v>1587</v>
      </c>
      <c r="AJ18" s="271" t="s">
        <v>1588</v>
      </c>
      <c r="AK18" s="271" t="s">
        <v>1146</v>
      </c>
      <c r="AL18" s="271" t="s">
        <v>1587</v>
      </c>
      <c r="AM18" s="271" t="s">
        <v>1587</v>
      </c>
      <c r="AN18" s="271" t="s">
        <v>1587</v>
      </c>
      <c r="AO18" s="271" t="s">
        <v>1587</v>
      </c>
      <c r="AP18" s="271" t="s">
        <v>1587</v>
      </c>
      <c r="AQ18" s="271" t="s">
        <v>1146</v>
      </c>
      <c r="AR18" s="271" t="s">
        <v>1146</v>
      </c>
      <c r="AS18" s="271" t="s">
        <v>1146</v>
      </c>
      <c r="AT18" s="271" t="s">
        <v>1588</v>
      </c>
      <c r="AU18" s="271" t="s">
        <v>1587</v>
      </c>
      <c r="AV18" s="271" t="s">
        <v>1587</v>
      </c>
      <c r="AW18" s="271" t="s">
        <v>1588</v>
      </c>
      <c r="AX18" s="271" t="s">
        <v>1588</v>
      </c>
      <c r="AY18" s="271" t="s">
        <v>1587</v>
      </c>
      <c r="AZ18" s="271" t="s">
        <v>1587</v>
      </c>
      <c r="BA18" s="271" t="s">
        <v>1587</v>
      </c>
      <c r="BB18" s="271" t="s">
        <v>1587</v>
      </c>
      <c r="BC18" s="271" t="s">
        <v>1587</v>
      </c>
      <c r="BD18" s="271" t="s">
        <v>1587</v>
      </c>
      <c r="BE18" s="271" t="s">
        <v>1587</v>
      </c>
      <c r="BF18" s="271" t="s">
        <v>1587</v>
      </c>
      <c r="BG18" s="271" t="s">
        <v>1587</v>
      </c>
      <c r="BH18" s="271" t="s">
        <v>1146</v>
      </c>
      <c r="BI18" s="271" t="s">
        <v>1587</v>
      </c>
      <c r="BJ18" s="271" t="s">
        <v>1146</v>
      </c>
      <c r="BK18" s="271" t="s">
        <v>1587</v>
      </c>
      <c r="BL18" s="271" t="s">
        <v>1146</v>
      </c>
      <c r="BM18" s="271" t="s">
        <v>1588</v>
      </c>
      <c r="BN18" s="271" t="s">
        <v>1588</v>
      </c>
      <c r="BO18" s="271" t="s">
        <v>1587</v>
      </c>
      <c r="BP18" s="271" t="s">
        <v>1587</v>
      </c>
      <c r="BQ18" s="271" t="s">
        <v>1587</v>
      </c>
      <c r="BR18" s="271" t="s">
        <v>1146</v>
      </c>
      <c r="BS18" s="271" t="s">
        <v>1587</v>
      </c>
      <c r="BT18" s="271" t="s">
        <v>1588</v>
      </c>
      <c r="BU18" s="271" t="s">
        <v>1587</v>
      </c>
      <c r="BV18" s="271" t="s">
        <v>1588</v>
      </c>
      <c r="BW18" s="271" t="s">
        <v>1588</v>
      </c>
      <c r="BX18" s="271" t="s">
        <v>1146</v>
      </c>
      <c r="BY18" s="271" t="s">
        <v>1588</v>
      </c>
      <c r="BZ18" s="271" t="s">
        <v>1588</v>
      </c>
      <c r="CA18" s="271" t="s">
        <v>1588</v>
      </c>
      <c r="CB18" s="271" t="s">
        <v>1588</v>
      </c>
      <c r="CC18" s="271" t="s">
        <v>1588</v>
      </c>
      <c r="CD18" s="271" t="s">
        <v>1588</v>
      </c>
      <c r="CE18" s="271" t="s">
        <v>1588</v>
      </c>
      <c r="CF18" s="271" t="s">
        <v>1587</v>
      </c>
      <c r="CG18" s="619" t="s">
        <v>1587</v>
      </c>
      <c r="CH18" s="619" t="s">
        <v>1587</v>
      </c>
      <c r="CI18" s="619" t="s">
        <v>1587</v>
      </c>
      <c r="CJ18" s="619" t="s">
        <v>1587</v>
      </c>
      <c r="CK18" s="619" t="s">
        <v>1587</v>
      </c>
      <c r="CL18" s="619" t="s">
        <v>1588</v>
      </c>
      <c r="CM18" s="619" t="s">
        <v>1587</v>
      </c>
      <c r="CN18" s="619" t="s">
        <v>1146</v>
      </c>
      <c r="CO18" s="619" t="s">
        <v>1587</v>
      </c>
      <c r="CP18" s="619" t="s">
        <v>1588</v>
      </c>
      <c r="CQ18" s="619" t="s">
        <v>1588</v>
      </c>
      <c r="CR18" s="619" t="s">
        <v>1588</v>
      </c>
      <c r="CS18" s="619" t="s">
        <v>1588</v>
      </c>
      <c r="CT18" s="619" t="s">
        <v>1588</v>
      </c>
      <c r="CU18" s="619" t="s">
        <v>1588</v>
      </c>
      <c r="CV18" s="619" t="s">
        <v>1588</v>
      </c>
      <c r="CW18" s="1953" t="s">
        <v>1593</v>
      </c>
      <c r="CX18" s="1954"/>
      <c r="CY18" s="1955"/>
    </row>
    <row r="19" spans="2:103" ht="23.25" customHeight="1">
      <c r="B19" s="620">
        <v>5</v>
      </c>
      <c r="C19" s="618">
        <v>45338</v>
      </c>
      <c r="D19" s="271" t="s">
        <v>1594</v>
      </c>
      <c r="E19" s="271" t="s">
        <v>1587</v>
      </c>
      <c r="F19" s="271" t="s">
        <v>1587</v>
      </c>
      <c r="G19" s="271" t="s">
        <v>1587</v>
      </c>
      <c r="H19" s="271" t="s">
        <v>1587</v>
      </c>
      <c r="I19" s="271" t="s">
        <v>1587</v>
      </c>
      <c r="J19" s="271" t="s">
        <v>1587</v>
      </c>
      <c r="K19" s="271" t="s">
        <v>1587</v>
      </c>
      <c r="L19" s="271" t="s">
        <v>1587</v>
      </c>
      <c r="M19" s="271" t="s">
        <v>1587</v>
      </c>
      <c r="N19" s="271" t="s">
        <v>1587</v>
      </c>
      <c r="O19" s="271" t="s">
        <v>1587</v>
      </c>
      <c r="P19" s="271" t="s">
        <v>1587</v>
      </c>
      <c r="Q19" s="271" t="s">
        <v>1587</v>
      </c>
      <c r="R19" s="271" t="s">
        <v>1587</v>
      </c>
      <c r="S19" s="271" t="s">
        <v>1587</v>
      </c>
      <c r="T19" s="271" t="s">
        <v>1587</v>
      </c>
      <c r="U19" s="271" t="s">
        <v>1587</v>
      </c>
      <c r="V19" s="271" t="s">
        <v>1587</v>
      </c>
      <c r="W19" s="271" t="s">
        <v>1587</v>
      </c>
      <c r="X19" s="271" t="s">
        <v>1587</v>
      </c>
      <c r="Y19" s="271" t="s">
        <v>1587</v>
      </c>
      <c r="Z19" s="271" t="s">
        <v>1587</v>
      </c>
      <c r="AA19" s="271" t="s">
        <v>1587</v>
      </c>
      <c r="AB19" s="271" t="s">
        <v>1587</v>
      </c>
      <c r="AC19" s="271" t="s">
        <v>1587</v>
      </c>
      <c r="AD19" s="271" t="s">
        <v>1587</v>
      </c>
      <c r="AE19" s="271" t="s">
        <v>1587</v>
      </c>
      <c r="AF19" s="271" t="s">
        <v>1587</v>
      </c>
      <c r="AG19" s="271" t="s">
        <v>1587</v>
      </c>
      <c r="AH19" s="271" t="s">
        <v>1587</v>
      </c>
      <c r="AI19" s="271" t="s">
        <v>1587</v>
      </c>
      <c r="AJ19" s="271" t="s">
        <v>1587</v>
      </c>
      <c r="AK19" s="271" t="s">
        <v>1587</v>
      </c>
      <c r="AL19" s="271" t="s">
        <v>1587</v>
      </c>
      <c r="AM19" s="271" t="s">
        <v>1587</v>
      </c>
      <c r="AN19" s="271" t="s">
        <v>1587</v>
      </c>
      <c r="AO19" s="271" t="s">
        <v>1587</v>
      </c>
      <c r="AP19" s="271" t="s">
        <v>1587</v>
      </c>
      <c r="AQ19" s="271" t="s">
        <v>1587</v>
      </c>
      <c r="AR19" s="271" t="s">
        <v>1587</v>
      </c>
      <c r="AS19" s="271" t="s">
        <v>1587</v>
      </c>
      <c r="AT19" s="271" t="s">
        <v>1587</v>
      </c>
      <c r="AU19" s="271" t="s">
        <v>1587</v>
      </c>
      <c r="AV19" s="271" t="s">
        <v>1587</v>
      </c>
      <c r="AW19" s="271" t="s">
        <v>1587</v>
      </c>
      <c r="AX19" s="271" t="s">
        <v>1587</v>
      </c>
      <c r="AY19" s="271" t="s">
        <v>1588</v>
      </c>
      <c r="AZ19" s="271" t="s">
        <v>1587</v>
      </c>
      <c r="BA19" s="271" t="s">
        <v>1587</v>
      </c>
      <c r="BB19" s="271" t="s">
        <v>1587</v>
      </c>
      <c r="BC19" s="271" t="s">
        <v>1587</v>
      </c>
      <c r="BD19" s="271" t="s">
        <v>1587</v>
      </c>
      <c r="BE19" s="271" t="s">
        <v>1587</v>
      </c>
      <c r="BF19" s="271" t="s">
        <v>1587</v>
      </c>
      <c r="BG19" s="271" t="s">
        <v>1587</v>
      </c>
      <c r="BH19" s="271" t="s">
        <v>1587</v>
      </c>
      <c r="BI19" s="271" t="s">
        <v>1587</v>
      </c>
      <c r="BJ19" s="271" t="s">
        <v>1587</v>
      </c>
      <c r="BK19" s="271" t="s">
        <v>1587</v>
      </c>
      <c r="BL19" s="271" t="s">
        <v>1587</v>
      </c>
      <c r="BM19" s="271" t="s">
        <v>1587</v>
      </c>
      <c r="BN19" s="271" t="s">
        <v>1587</v>
      </c>
      <c r="BO19" s="271" t="s">
        <v>1587</v>
      </c>
      <c r="BP19" s="271" t="s">
        <v>1587</v>
      </c>
      <c r="BQ19" s="271" t="s">
        <v>1587</v>
      </c>
      <c r="BR19" s="271" t="s">
        <v>1587</v>
      </c>
      <c r="BS19" s="271" t="s">
        <v>1587</v>
      </c>
      <c r="BT19" s="271" t="s">
        <v>1587</v>
      </c>
      <c r="BU19" s="271" t="s">
        <v>1588</v>
      </c>
      <c r="BV19" s="271" t="s">
        <v>1587</v>
      </c>
      <c r="BW19" s="271" t="s">
        <v>1588</v>
      </c>
      <c r="BX19" s="271" t="s">
        <v>1587</v>
      </c>
      <c r="BY19" s="271" t="s">
        <v>1588</v>
      </c>
      <c r="BZ19" s="271" t="s">
        <v>1587</v>
      </c>
      <c r="CA19" s="271" t="s">
        <v>1587</v>
      </c>
      <c r="CB19" s="271" t="s">
        <v>1587</v>
      </c>
      <c r="CC19" s="271" t="s">
        <v>1587</v>
      </c>
      <c r="CD19" s="271" t="s">
        <v>1587</v>
      </c>
      <c r="CE19" s="271" t="s">
        <v>1588</v>
      </c>
      <c r="CF19" s="271" t="s">
        <v>1587</v>
      </c>
      <c r="CG19" s="619" t="s">
        <v>1587</v>
      </c>
      <c r="CH19" s="619" t="s">
        <v>1587</v>
      </c>
      <c r="CI19" s="619" t="s">
        <v>1587</v>
      </c>
      <c r="CJ19" s="619" t="s">
        <v>1587</v>
      </c>
      <c r="CK19" s="619" t="s">
        <v>1587</v>
      </c>
      <c r="CL19" s="619" t="s">
        <v>1587</v>
      </c>
      <c r="CM19" s="619" t="s">
        <v>1588</v>
      </c>
      <c r="CN19" s="619" t="s">
        <v>1588</v>
      </c>
      <c r="CO19" s="619" t="s">
        <v>1587</v>
      </c>
      <c r="CP19" s="619" t="s">
        <v>1588</v>
      </c>
      <c r="CQ19" s="619" t="s">
        <v>1587</v>
      </c>
      <c r="CR19" s="619" t="s">
        <v>1588</v>
      </c>
      <c r="CS19" s="619" t="s">
        <v>1588</v>
      </c>
      <c r="CT19" s="619" t="s">
        <v>1587</v>
      </c>
      <c r="CU19" s="619" t="s">
        <v>1588</v>
      </c>
      <c r="CV19" s="619" t="s">
        <v>1588</v>
      </c>
      <c r="CW19" s="1953"/>
      <c r="CX19" s="1954"/>
      <c r="CY19" s="1955"/>
    </row>
    <row r="20" spans="2:103" ht="23.25" customHeight="1">
      <c r="B20" s="620">
        <v>6</v>
      </c>
      <c r="C20" s="618">
        <v>45344</v>
      </c>
      <c r="D20" s="271" t="s">
        <v>1595</v>
      </c>
      <c r="E20" s="271" t="s">
        <v>1712</v>
      </c>
      <c r="F20" s="271" t="s">
        <v>1712</v>
      </c>
      <c r="G20" s="271" t="s">
        <v>1712</v>
      </c>
      <c r="H20" s="271" t="s">
        <v>1712</v>
      </c>
      <c r="I20" s="271" t="s">
        <v>1587</v>
      </c>
      <c r="J20" s="271" t="s">
        <v>1587</v>
      </c>
      <c r="K20" s="271" t="s">
        <v>1587</v>
      </c>
      <c r="L20" s="271" t="s">
        <v>1587</v>
      </c>
      <c r="M20" s="271" t="s">
        <v>1587</v>
      </c>
      <c r="N20" s="271" t="s">
        <v>1587</v>
      </c>
      <c r="O20" s="271" t="s">
        <v>1587</v>
      </c>
      <c r="P20" s="271" t="s">
        <v>1587</v>
      </c>
      <c r="Q20" s="271" t="s">
        <v>1587</v>
      </c>
      <c r="R20" s="271" t="s">
        <v>1588</v>
      </c>
      <c r="S20" s="271" t="s">
        <v>1587</v>
      </c>
      <c r="T20" s="271" t="s">
        <v>1587</v>
      </c>
      <c r="U20" s="271" t="s">
        <v>1588</v>
      </c>
      <c r="V20" s="271" t="s">
        <v>1587</v>
      </c>
      <c r="W20" s="271" t="s">
        <v>1587</v>
      </c>
      <c r="X20" s="271" t="s">
        <v>1588</v>
      </c>
      <c r="Y20" s="271" t="s">
        <v>1588</v>
      </c>
      <c r="Z20" s="271" t="s">
        <v>1587</v>
      </c>
      <c r="AA20" s="271" t="s">
        <v>1587</v>
      </c>
      <c r="AB20" s="271" t="s">
        <v>1587</v>
      </c>
      <c r="AC20" s="271" t="s">
        <v>1587</v>
      </c>
      <c r="AD20" s="271" t="s">
        <v>1587</v>
      </c>
      <c r="AE20" s="271" t="s">
        <v>1588</v>
      </c>
      <c r="AF20" s="271" t="s">
        <v>1588</v>
      </c>
      <c r="AG20" s="271" t="s">
        <v>1588</v>
      </c>
      <c r="AH20" s="271" t="s">
        <v>1588</v>
      </c>
      <c r="AI20" s="271" t="s">
        <v>1587</v>
      </c>
      <c r="AJ20" s="271" t="s">
        <v>1588</v>
      </c>
      <c r="AK20" s="271" t="s">
        <v>1587</v>
      </c>
      <c r="AL20" s="271" t="s">
        <v>1587</v>
      </c>
      <c r="AM20" s="271" t="s">
        <v>1587</v>
      </c>
      <c r="AN20" s="271" t="s">
        <v>1587</v>
      </c>
      <c r="AO20" s="271" t="s">
        <v>1587</v>
      </c>
      <c r="AP20" s="271" t="s">
        <v>1587</v>
      </c>
      <c r="AQ20" s="271" t="s">
        <v>1587</v>
      </c>
      <c r="AR20" s="271" t="s">
        <v>1588</v>
      </c>
      <c r="AS20" s="271" t="s">
        <v>1587</v>
      </c>
      <c r="AT20" s="271" t="s">
        <v>1588</v>
      </c>
      <c r="AU20" s="271" t="s">
        <v>1587</v>
      </c>
      <c r="AV20" s="271" t="s">
        <v>1587</v>
      </c>
      <c r="AW20" s="271" t="s">
        <v>1588</v>
      </c>
      <c r="AX20" s="271" t="s">
        <v>1588</v>
      </c>
      <c r="AY20" s="271" t="s">
        <v>1587</v>
      </c>
      <c r="AZ20" s="271" t="s">
        <v>1587</v>
      </c>
      <c r="BA20" s="271" t="s">
        <v>1587</v>
      </c>
      <c r="BB20" s="271" t="s">
        <v>1587</v>
      </c>
      <c r="BC20" s="271" t="s">
        <v>1587</v>
      </c>
      <c r="BD20" s="271" t="s">
        <v>1587</v>
      </c>
      <c r="BE20" s="271" t="s">
        <v>1587</v>
      </c>
      <c r="BF20" s="271" t="s">
        <v>1587</v>
      </c>
      <c r="BG20" s="271" t="s">
        <v>1587</v>
      </c>
      <c r="BH20" s="271" t="s">
        <v>1587</v>
      </c>
      <c r="BI20" s="271" t="s">
        <v>1587</v>
      </c>
      <c r="BJ20" s="271" t="s">
        <v>1587</v>
      </c>
      <c r="BK20" s="271" t="s">
        <v>1587</v>
      </c>
      <c r="BL20" s="271" t="s">
        <v>1587</v>
      </c>
      <c r="BM20" s="271" t="s">
        <v>1587</v>
      </c>
      <c r="BN20" s="271" t="s">
        <v>1587</v>
      </c>
      <c r="BO20" s="271" t="s">
        <v>1587</v>
      </c>
      <c r="BP20" s="271" t="s">
        <v>1587</v>
      </c>
      <c r="BQ20" s="271" t="s">
        <v>1587</v>
      </c>
      <c r="BR20" s="271" t="s">
        <v>1588</v>
      </c>
      <c r="BS20" s="271" t="s">
        <v>1588</v>
      </c>
      <c r="BT20" s="271" t="s">
        <v>1587</v>
      </c>
      <c r="BU20" s="271" t="s">
        <v>1588</v>
      </c>
      <c r="BV20" s="271" t="s">
        <v>1587</v>
      </c>
      <c r="BW20" s="271" t="s">
        <v>1588</v>
      </c>
      <c r="BX20" s="271" t="s">
        <v>1587</v>
      </c>
      <c r="BY20" s="271" t="s">
        <v>1587</v>
      </c>
      <c r="BZ20" s="271" t="s">
        <v>1588</v>
      </c>
      <c r="CA20" s="271" t="s">
        <v>1587</v>
      </c>
      <c r="CB20" s="271" t="s">
        <v>1588</v>
      </c>
      <c r="CC20" s="271" t="s">
        <v>1588</v>
      </c>
      <c r="CD20" s="271" t="s">
        <v>1588</v>
      </c>
      <c r="CE20" s="271" t="s">
        <v>1588</v>
      </c>
      <c r="CF20" s="271" t="s">
        <v>1587</v>
      </c>
      <c r="CG20" s="619" t="s">
        <v>1587</v>
      </c>
      <c r="CH20" s="619" t="s">
        <v>1587</v>
      </c>
      <c r="CI20" s="619" t="s">
        <v>1587</v>
      </c>
      <c r="CJ20" s="619" t="s">
        <v>1587</v>
      </c>
      <c r="CK20" s="619" t="s">
        <v>1587</v>
      </c>
      <c r="CL20" s="619" t="s">
        <v>1588</v>
      </c>
      <c r="CM20" s="619" t="s">
        <v>1587</v>
      </c>
      <c r="CN20" s="619" t="s">
        <v>1587</v>
      </c>
      <c r="CO20" s="619" t="s">
        <v>1588</v>
      </c>
      <c r="CP20" s="619" t="s">
        <v>1588</v>
      </c>
      <c r="CQ20" s="619" t="s">
        <v>1587</v>
      </c>
      <c r="CR20" s="619" t="s">
        <v>1587</v>
      </c>
      <c r="CS20" s="619" t="s">
        <v>1588</v>
      </c>
      <c r="CT20" s="619" t="s">
        <v>1588</v>
      </c>
      <c r="CU20" s="619" t="s">
        <v>1588</v>
      </c>
      <c r="CV20" s="619" t="s">
        <v>1588</v>
      </c>
      <c r="CW20" s="1953"/>
      <c r="CX20" s="1954"/>
      <c r="CY20" s="1955"/>
    </row>
    <row r="21" spans="2:103" ht="23.25" customHeight="1">
      <c r="B21" s="620">
        <v>7</v>
      </c>
      <c r="C21" s="618">
        <v>45327</v>
      </c>
      <c r="D21" s="271" t="s">
        <v>1596</v>
      </c>
      <c r="E21" s="271" t="s">
        <v>1146</v>
      </c>
      <c r="F21" s="271" t="s">
        <v>1146</v>
      </c>
      <c r="G21" s="271" t="s">
        <v>1146</v>
      </c>
      <c r="H21" s="271" t="s">
        <v>1146</v>
      </c>
      <c r="I21" s="271" t="s">
        <v>1146</v>
      </c>
      <c r="J21" s="271" t="s">
        <v>1146</v>
      </c>
      <c r="K21" s="271" t="s">
        <v>1597</v>
      </c>
      <c r="L21" s="271" t="s">
        <v>1146</v>
      </c>
      <c r="M21" s="271" t="s">
        <v>1146</v>
      </c>
      <c r="N21" s="271" t="s">
        <v>1146</v>
      </c>
      <c r="O21" s="271" t="s">
        <v>1146</v>
      </c>
      <c r="P21" s="271" t="s">
        <v>1587</v>
      </c>
      <c r="Q21" s="271" t="s">
        <v>1587</v>
      </c>
      <c r="R21" s="271" t="s">
        <v>1588</v>
      </c>
      <c r="S21" s="271" t="s">
        <v>1587</v>
      </c>
      <c r="T21" s="271" t="s">
        <v>1587</v>
      </c>
      <c r="U21" s="271" t="s">
        <v>1146</v>
      </c>
      <c r="V21" s="271" t="s">
        <v>1146</v>
      </c>
      <c r="W21" s="271" t="s">
        <v>1587</v>
      </c>
      <c r="X21" s="271" t="s">
        <v>1587</v>
      </c>
      <c r="Y21" s="271" t="s">
        <v>1587</v>
      </c>
      <c r="Z21" s="271" t="s">
        <v>1146</v>
      </c>
      <c r="AA21" s="271" t="s">
        <v>1587</v>
      </c>
      <c r="AB21" s="271" t="s">
        <v>1587</v>
      </c>
      <c r="AC21" s="271" t="s">
        <v>1588</v>
      </c>
      <c r="AD21" s="271" t="s">
        <v>1146</v>
      </c>
      <c r="AE21" s="271" t="s">
        <v>1146</v>
      </c>
      <c r="AF21" s="271" t="s">
        <v>1146</v>
      </c>
      <c r="AG21" s="271" t="s">
        <v>1587</v>
      </c>
      <c r="AH21" s="271" t="s">
        <v>1587</v>
      </c>
      <c r="AI21" s="271" t="s">
        <v>1587</v>
      </c>
      <c r="AJ21" s="271" t="s">
        <v>1588</v>
      </c>
      <c r="AK21" s="271" t="s">
        <v>1587</v>
      </c>
      <c r="AL21" s="271" t="s">
        <v>1587</v>
      </c>
      <c r="AM21" s="271" t="s">
        <v>1587</v>
      </c>
      <c r="AN21" s="271" t="s">
        <v>1587</v>
      </c>
      <c r="AO21" s="271" t="s">
        <v>1588</v>
      </c>
      <c r="AP21" s="271" t="s">
        <v>1587</v>
      </c>
      <c r="AQ21" s="271" t="s">
        <v>1146</v>
      </c>
      <c r="AR21" s="271" t="s">
        <v>1588</v>
      </c>
      <c r="AS21" s="271" t="s">
        <v>1146</v>
      </c>
      <c r="AT21" s="271" t="s">
        <v>1146</v>
      </c>
      <c r="AU21" s="271" t="s">
        <v>1587</v>
      </c>
      <c r="AV21" s="271" t="s">
        <v>1587</v>
      </c>
      <c r="AW21" s="271" t="s">
        <v>1588</v>
      </c>
      <c r="AX21" s="271" t="s">
        <v>1588</v>
      </c>
      <c r="AY21" s="271" t="s">
        <v>1587</v>
      </c>
      <c r="AZ21" s="271" t="s">
        <v>1146</v>
      </c>
      <c r="BA21" s="271" t="s">
        <v>1146</v>
      </c>
      <c r="BB21" s="271" t="s">
        <v>1146</v>
      </c>
      <c r="BC21" s="271" t="s">
        <v>1588</v>
      </c>
      <c r="BD21" s="271" t="s">
        <v>1146</v>
      </c>
      <c r="BE21" s="271" t="s">
        <v>1146</v>
      </c>
      <c r="BF21" s="271" t="s">
        <v>1587</v>
      </c>
      <c r="BG21" s="271" t="s">
        <v>1588</v>
      </c>
      <c r="BH21" s="271" t="s">
        <v>1146</v>
      </c>
      <c r="BI21" s="271" t="s">
        <v>1146</v>
      </c>
      <c r="BJ21" s="271" t="s">
        <v>1146</v>
      </c>
      <c r="BK21" s="271" t="s">
        <v>1587</v>
      </c>
      <c r="BL21" s="271" t="s">
        <v>1588</v>
      </c>
      <c r="BM21" s="271" t="s">
        <v>1597</v>
      </c>
      <c r="BN21" s="271" t="s">
        <v>1146</v>
      </c>
      <c r="BO21" s="271" t="s">
        <v>1146</v>
      </c>
      <c r="BP21" s="271" t="s">
        <v>1587</v>
      </c>
      <c r="BQ21" s="271" t="s">
        <v>1587</v>
      </c>
      <c r="BR21" s="271" t="s">
        <v>1146</v>
      </c>
      <c r="BS21" s="271" t="s">
        <v>1597</v>
      </c>
      <c r="BT21" s="271" t="s">
        <v>1588</v>
      </c>
      <c r="BU21" s="271" t="s">
        <v>1146</v>
      </c>
      <c r="BV21" s="271" t="s">
        <v>1146</v>
      </c>
      <c r="BW21" s="271" t="s">
        <v>1588</v>
      </c>
      <c r="BX21" s="271" t="s">
        <v>1588</v>
      </c>
      <c r="BY21" s="271" t="s">
        <v>1588</v>
      </c>
      <c r="BZ21" s="271" t="s">
        <v>1588</v>
      </c>
      <c r="CA21" s="271" t="s">
        <v>1587</v>
      </c>
      <c r="CB21" s="271" t="s">
        <v>1588</v>
      </c>
      <c r="CC21" s="271" t="s">
        <v>1588</v>
      </c>
      <c r="CD21" s="271" t="s">
        <v>1146</v>
      </c>
      <c r="CE21" s="271" t="s">
        <v>1588</v>
      </c>
      <c r="CF21" s="271" t="s">
        <v>1587</v>
      </c>
      <c r="CG21" s="619" t="s">
        <v>1587</v>
      </c>
      <c r="CH21" s="619" t="s">
        <v>1587</v>
      </c>
      <c r="CI21" s="619" t="s">
        <v>1587</v>
      </c>
      <c r="CJ21" s="619" t="s">
        <v>1587</v>
      </c>
      <c r="CK21" s="619" t="s">
        <v>1588</v>
      </c>
      <c r="CL21" s="619" t="s">
        <v>1588</v>
      </c>
      <c r="CM21" s="619" t="s">
        <v>1587</v>
      </c>
      <c r="CN21" s="619" t="s">
        <v>1587</v>
      </c>
      <c r="CO21" s="619" t="s">
        <v>1587</v>
      </c>
      <c r="CP21" s="619" t="s">
        <v>1588</v>
      </c>
      <c r="CQ21" s="619" t="s">
        <v>1587</v>
      </c>
      <c r="CR21" s="619" t="s">
        <v>1587</v>
      </c>
      <c r="CS21" s="619" t="s">
        <v>1587</v>
      </c>
      <c r="CT21" s="619" t="s">
        <v>1588</v>
      </c>
      <c r="CU21" s="619" t="s">
        <v>1588</v>
      </c>
      <c r="CV21" s="619" t="s">
        <v>1587</v>
      </c>
      <c r="CW21" s="1953"/>
      <c r="CX21" s="1954"/>
      <c r="CY21" s="1955"/>
    </row>
    <row r="22" spans="2:103" ht="23.25" customHeight="1">
      <c r="B22" s="620">
        <v>8</v>
      </c>
      <c r="C22" s="618">
        <v>45300</v>
      </c>
      <c r="D22" s="271" t="s">
        <v>1598</v>
      </c>
      <c r="E22" s="271" t="s">
        <v>1712</v>
      </c>
      <c r="F22" s="271" t="s">
        <v>1712</v>
      </c>
      <c r="G22" s="271" t="s">
        <v>1712</v>
      </c>
      <c r="H22" s="271" t="s">
        <v>1712</v>
      </c>
      <c r="I22" s="271" t="s">
        <v>1146</v>
      </c>
      <c r="J22" s="271" t="s">
        <v>1146</v>
      </c>
      <c r="K22" s="271" t="s">
        <v>1597</v>
      </c>
      <c r="L22" s="271" t="s">
        <v>1597</v>
      </c>
      <c r="M22" s="271" t="s">
        <v>1146</v>
      </c>
      <c r="N22" s="271" t="s">
        <v>1146</v>
      </c>
      <c r="O22" s="271" t="s">
        <v>1146</v>
      </c>
      <c r="P22" s="271" t="s">
        <v>1146</v>
      </c>
      <c r="Q22" s="271" t="s">
        <v>1146</v>
      </c>
      <c r="R22" s="271" t="s">
        <v>1588</v>
      </c>
      <c r="S22" s="271" t="s">
        <v>1146</v>
      </c>
      <c r="T22" s="271" t="s">
        <v>1146</v>
      </c>
      <c r="U22" s="271" t="s">
        <v>1588</v>
      </c>
      <c r="V22" s="271" t="s">
        <v>1146</v>
      </c>
      <c r="W22" s="271" t="s">
        <v>1146</v>
      </c>
      <c r="X22" s="271" t="s">
        <v>1146</v>
      </c>
      <c r="Y22" s="271" t="s">
        <v>1588</v>
      </c>
      <c r="Z22" s="271" t="s">
        <v>1146</v>
      </c>
      <c r="AA22" s="271" t="s">
        <v>1146</v>
      </c>
      <c r="AB22" s="271" t="s">
        <v>1597</v>
      </c>
      <c r="AC22" s="271" t="s">
        <v>1588</v>
      </c>
      <c r="AD22" s="271" t="s">
        <v>1146</v>
      </c>
      <c r="AE22" s="271" t="s">
        <v>1146</v>
      </c>
      <c r="AF22" s="271" t="s">
        <v>1146</v>
      </c>
      <c r="AG22" s="271" t="s">
        <v>1146</v>
      </c>
      <c r="AH22" s="271" t="s">
        <v>1146</v>
      </c>
      <c r="AI22" s="271" t="s">
        <v>1146</v>
      </c>
      <c r="AJ22" s="271" t="s">
        <v>1588</v>
      </c>
      <c r="AK22" s="271" t="s">
        <v>1146</v>
      </c>
      <c r="AL22" s="271" t="s">
        <v>1588</v>
      </c>
      <c r="AM22" s="271" t="s">
        <v>1146</v>
      </c>
      <c r="AN22" s="271" t="s">
        <v>1146</v>
      </c>
      <c r="AO22" s="271" t="s">
        <v>1146</v>
      </c>
      <c r="AP22" s="271" t="s">
        <v>1146</v>
      </c>
      <c r="AQ22" s="271" t="s">
        <v>1146</v>
      </c>
      <c r="AR22" s="271" t="s">
        <v>1146</v>
      </c>
      <c r="AS22" s="271" t="s">
        <v>1146</v>
      </c>
      <c r="AT22" s="271" t="s">
        <v>1588</v>
      </c>
      <c r="AU22" s="271" t="s">
        <v>1146</v>
      </c>
      <c r="AV22" s="271" t="s">
        <v>1146</v>
      </c>
      <c r="AW22" s="271" t="s">
        <v>1588</v>
      </c>
      <c r="AX22" s="271" t="s">
        <v>1588</v>
      </c>
      <c r="AY22" s="271" t="s">
        <v>1588</v>
      </c>
      <c r="AZ22" s="271" t="s">
        <v>1146</v>
      </c>
      <c r="BA22" s="271" t="s">
        <v>1146</v>
      </c>
      <c r="BB22" s="271" t="s">
        <v>1146</v>
      </c>
      <c r="BC22" s="271" t="s">
        <v>1588</v>
      </c>
      <c r="BD22" s="271" t="s">
        <v>1146</v>
      </c>
      <c r="BE22" s="271" t="s">
        <v>1146</v>
      </c>
      <c r="BF22" s="271" t="s">
        <v>1587</v>
      </c>
      <c r="BG22" s="271" t="s">
        <v>1588</v>
      </c>
      <c r="BH22" s="271" t="s">
        <v>1146</v>
      </c>
      <c r="BI22" s="271" t="s">
        <v>1146</v>
      </c>
      <c r="BJ22" s="271" t="s">
        <v>1146</v>
      </c>
      <c r="BK22" s="271" t="s">
        <v>1587</v>
      </c>
      <c r="BL22" s="271" t="s">
        <v>1146</v>
      </c>
      <c r="BM22" s="271" t="s">
        <v>1146</v>
      </c>
      <c r="BN22" s="271" t="s">
        <v>1146</v>
      </c>
      <c r="BO22" s="271" t="s">
        <v>1146</v>
      </c>
      <c r="BP22" s="271" t="s">
        <v>1146</v>
      </c>
      <c r="BQ22" s="271" t="s">
        <v>1146</v>
      </c>
      <c r="BR22" s="271" t="s">
        <v>1587</v>
      </c>
      <c r="BS22" s="271" t="s">
        <v>1587</v>
      </c>
      <c r="BT22" s="271" t="s">
        <v>1588</v>
      </c>
      <c r="BU22" s="271" t="s">
        <v>1588</v>
      </c>
      <c r="BV22" s="271" t="s">
        <v>1588</v>
      </c>
      <c r="BW22" s="271" t="s">
        <v>1588</v>
      </c>
      <c r="BX22" s="271" t="s">
        <v>1587</v>
      </c>
      <c r="BY22" s="271" t="s">
        <v>1587</v>
      </c>
      <c r="BZ22" s="271" t="s">
        <v>1588</v>
      </c>
      <c r="CA22" s="271" t="s">
        <v>1587</v>
      </c>
      <c r="CB22" s="271" t="s">
        <v>1588</v>
      </c>
      <c r="CC22" s="271" t="s">
        <v>1588</v>
      </c>
      <c r="CD22" s="271" t="s">
        <v>1588</v>
      </c>
      <c r="CE22" s="271" t="s">
        <v>1588</v>
      </c>
      <c r="CF22" s="271" t="s">
        <v>1146</v>
      </c>
      <c r="CG22" s="271" t="s">
        <v>1146</v>
      </c>
      <c r="CH22" s="271" t="s">
        <v>1146</v>
      </c>
      <c r="CI22" s="271" t="s">
        <v>1146</v>
      </c>
      <c r="CJ22" s="271" t="s">
        <v>1146</v>
      </c>
      <c r="CK22" s="619" t="s">
        <v>1587</v>
      </c>
      <c r="CL22" s="619" t="s">
        <v>1588</v>
      </c>
      <c r="CM22" s="619" t="s">
        <v>1587</v>
      </c>
      <c r="CN22" s="619" t="s">
        <v>1587</v>
      </c>
      <c r="CO22" s="619" t="s">
        <v>1587</v>
      </c>
      <c r="CP22" s="619" t="s">
        <v>1588</v>
      </c>
      <c r="CQ22" s="619" t="s">
        <v>1587</v>
      </c>
      <c r="CR22" s="619" t="s">
        <v>1588</v>
      </c>
      <c r="CS22" s="619" t="s">
        <v>1588</v>
      </c>
      <c r="CT22" s="619" t="s">
        <v>1588</v>
      </c>
      <c r="CU22" s="619" t="s">
        <v>1588</v>
      </c>
      <c r="CV22" s="619" t="s">
        <v>1588</v>
      </c>
      <c r="CW22" s="1953"/>
      <c r="CX22" s="1954"/>
      <c r="CY22" s="1955"/>
    </row>
    <row r="23" spans="2:103" ht="23.25" customHeight="1">
      <c r="B23" s="620">
        <v>9</v>
      </c>
      <c r="C23" s="618">
        <v>45370</v>
      </c>
      <c r="D23" s="271" t="s">
        <v>1599</v>
      </c>
      <c r="E23" s="271" t="s">
        <v>1712</v>
      </c>
      <c r="F23" s="271" t="s">
        <v>1712</v>
      </c>
      <c r="G23" s="271" t="s">
        <v>1712</v>
      </c>
      <c r="H23" s="271" t="s">
        <v>1712</v>
      </c>
      <c r="I23" s="271" t="s">
        <v>1587</v>
      </c>
      <c r="J23" s="271" t="s">
        <v>1587</v>
      </c>
      <c r="K23" s="271" t="s">
        <v>1587</v>
      </c>
      <c r="L23" s="271" t="s">
        <v>1587</v>
      </c>
      <c r="M23" s="271" t="s">
        <v>1587</v>
      </c>
      <c r="N23" s="271" t="s">
        <v>1587</v>
      </c>
      <c r="O23" s="271" t="s">
        <v>1587</v>
      </c>
      <c r="P23" s="271" t="s">
        <v>1587</v>
      </c>
      <c r="Q23" s="271" t="s">
        <v>1587</v>
      </c>
      <c r="R23" s="271" t="s">
        <v>1588</v>
      </c>
      <c r="S23" s="271" t="s">
        <v>1588</v>
      </c>
      <c r="T23" s="271" t="s">
        <v>1587</v>
      </c>
      <c r="U23" s="271" t="s">
        <v>1587</v>
      </c>
      <c r="V23" s="271" t="s">
        <v>1587</v>
      </c>
      <c r="W23" s="271" t="s">
        <v>1587</v>
      </c>
      <c r="X23" s="271" t="s">
        <v>1587</v>
      </c>
      <c r="Y23" s="271" t="s">
        <v>1587</v>
      </c>
      <c r="Z23" s="271" t="s">
        <v>1587</v>
      </c>
      <c r="AA23" s="271" t="s">
        <v>1587</v>
      </c>
      <c r="AB23" s="271" t="s">
        <v>1587</v>
      </c>
      <c r="AC23" s="271" t="s">
        <v>1587</v>
      </c>
      <c r="AD23" s="271" t="s">
        <v>1587</v>
      </c>
      <c r="AE23" s="271" t="s">
        <v>1587</v>
      </c>
      <c r="AF23" s="271" t="s">
        <v>1587</v>
      </c>
      <c r="AG23" s="271" t="s">
        <v>1587</v>
      </c>
      <c r="AH23" s="271" t="s">
        <v>1587</v>
      </c>
      <c r="AI23" s="271" t="s">
        <v>1587</v>
      </c>
      <c r="AJ23" s="271" t="s">
        <v>1588</v>
      </c>
      <c r="AK23" s="271" t="s">
        <v>1587</v>
      </c>
      <c r="AL23" s="271" t="s">
        <v>1587</v>
      </c>
      <c r="AM23" s="271" t="s">
        <v>1587</v>
      </c>
      <c r="AN23" s="271" t="s">
        <v>1587</v>
      </c>
      <c r="AO23" s="271" t="s">
        <v>1587</v>
      </c>
      <c r="AP23" s="271" t="s">
        <v>1587</v>
      </c>
      <c r="AQ23" s="271" t="s">
        <v>1146</v>
      </c>
      <c r="AR23" s="271" t="s">
        <v>1588</v>
      </c>
      <c r="AS23" s="271" t="s">
        <v>1587</v>
      </c>
      <c r="AT23" s="271" t="s">
        <v>1587</v>
      </c>
      <c r="AU23" s="271" t="s">
        <v>1587</v>
      </c>
      <c r="AV23" s="271" t="s">
        <v>1587</v>
      </c>
      <c r="AW23" s="271" t="s">
        <v>1588</v>
      </c>
      <c r="AX23" s="271" t="s">
        <v>1588</v>
      </c>
      <c r="AY23" s="271" t="s">
        <v>1146</v>
      </c>
      <c r="AZ23" s="271" t="s">
        <v>1587</v>
      </c>
      <c r="BA23" s="271" t="s">
        <v>1587</v>
      </c>
      <c r="BB23" s="271" t="s">
        <v>1587</v>
      </c>
      <c r="BC23" s="271" t="s">
        <v>1587</v>
      </c>
      <c r="BD23" s="271" t="s">
        <v>1587</v>
      </c>
      <c r="BE23" s="271" t="s">
        <v>1587</v>
      </c>
      <c r="BF23" s="271" t="s">
        <v>1587</v>
      </c>
      <c r="BG23" s="271" t="s">
        <v>1587</v>
      </c>
      <c r="BH23" s="271" t="s">
        <v>1587</v>
      </c>
      <c r="BI23" s="271" t="s">
        <v>1587</v>
      </c>
      <c r="BJ23" s="271" t="s">
        <v>1587</v>
      </c>
      <c r="BK23" s="271" t="s">
        <v>1587</v>
      </c>
      <c r="BL23" s="271" t="s">
        <v>1587</v>
      </c>
      <c r="BM23" s="271" t="s">
        <v>1587</v>
      </c>
      <c r="BN23" s="271" t="s">
        <v>1587</v>
      </c>
      <c r="BO23" s="271" t="s">
        <v>1587</v>
      </c>
      <c r="BP23" s="271" t="s">
        <v>1587</v>
      </c>
      <c r="BQ23" s="271" t="s">
        <v>1587</v>
      </c>
      <c r="BR23" s="271" t="s">
        <v>1587</v>
      </c>
      <c r="BS23" s="271" t="s">
        <v>1587</v>
      </c>
      <c r="BT23" s="271" t="s">
        <v>1587</v>
      </c>
      <c r="BU23" s="271" t="s">
        <v>1588</v>
      </c>
      <c r="BV23" s="271" t="s">
        <v>1587</v>
      </c>
      <c r="BW23" s="271" t="s">
        <v>1588</v>
      </c>
      <c r="BX23" s="271" t="s">
        <v>1587</v>
      </c>
      <c r="BY23" s="271" t="s">
        <v>1587</v>
      </c>
      <c r="BZ23" s="271" t="s">
        <v>1588</v>
      </c>
      <c r="CA23" s="271" t="s">
        <v>1587</v>
      </c>
      <c r="CB23" s="271" t="s">
        <v>1588</v>
      </c>
      <c r="CC23" s="271" t="s">
        <v>1588</v>
      </c>
      <c r="CD23" s="271" t="s">
        <v>1587</v>
      </c>
      <c r="CE23" s="271" t="s">
        <v>1588</v>
      </c>
      <c r="CF23" s="271" t="s">
        <v>1587</v>
      </c>
      <c r="CG23" s="271" t="s">
        <v>1587</v>
      </c>
      <c r="CH23" s="271" t="s">
        <v>1587</v>
      </c>
      <c r="CI23" s="271" t="s">
        <v>1587</v>
      </c>
      <c r="CJ23" s="271" t="s">
        <v>1587</v>
      </c>
      <c r="CK23" s="619" t="s">
        <v>1587</v>
      </c>
      <c r="CL23" s="619" t="s">
        <v>1588</v>
      </c>
      <c r="CM23" s="619" t="s">
        <v>1587</v>
      </c>
      <c r="CN23" s="619" t="s">
        <v>1587</v>
      </c>
      <c r="CO23" s="619" t="s">
        <v>1587</v>
      </c>
      <c r="CP23" s="619" t="s">
        <v>1588</v>
      </c>
      <c r="CQ23" s="619" t="s">
        <v>1587</v>
      </c>
      <c r="CR23" s="619" t="s">
        <v>1587</v>
      </c>
      <c r="CS23" s="619" t="s">
        <v>1587</v>
      </c>
      <c r="CT23" s="619" t="s">
        <v>1587</v>
      </c>
      <c r="CU23" s="619" t="s">
        <v>1588</v>
      </c>
      <c r="CV23" s="619" t="s">
        <v>1587</v>
      </c>
      <c r="CW23" s="1953" t="s">
        <v>1600</v>
      </c>
      <c r="CX23" s="1954"/>
      <c r="CY23" s="1955"/>
    </row>
    <row r="24" spans="2:103" ht="23.25" customHeight="1">
      <c r="B24" s="620">
        <v>10</v>
      </c>
      <c r="C24" s="618">
        <v>45331</v>
      </c>
      <c r="D24" s="271" t="s">
        <v>1601</v>
      </c>
      <c r="E24" s="271" t="s">
        <v>1712</v>
      </c>
      <c r="F24" s="271" t="s">
        <v>1712</v>
      </c>
      <c r="G24" s="271" t="s">
        <v>1712</v>
      </c>
      <c r="H24" s="271" t="s">
        <v>1712</v>
      </c>
      <c r="I24" s="271" t="s">
        <v>1146</v>
      </c>
      <c r="J24" s="271" t="s">
        <v>1146</v>
      </c>
      <c r="K24" s="271" t="s">
        <v>1587</v>
      </c>
      <c r="L24" s="271" t="s">
        <v>1587</v>
      </c>
      <c r="M24" s="271" t="s">
        <v>1587</v>
      </c>
      <c r="N24" s="271" t="s">
        <v>1587</v>
      </c>
      <c r="O24" s="271" t="s">
        <v>1587</v>
      </c>
      <c r="P24" s="271" t="s">
        <v>1146</v>
      </c>
      <c r="Q24" s="271" t="s">
        <v>1146</v>
      </c>
      <c r="R24" s="271" t="s">
        <v>1588</v>
      </c>
      <c r="S24" s="271" t="s">
        <v>1146</v>
      </c>
      <c r="T24" s="271" t="s">
        <v>1146</v>
      </c>
      <c r="U24" s="271" t="s">
        <v>1146</v>
      </c>
      <c r="V24" s="271" t="s">
        <v>1587</v>
      </c>
      <c r="W24" s="271" t="s">
        <v>1146</v>
      </c>
      <c r="X24" s="271" t="s">
        <v>1587</v>
      </c>
      <c r="Y24" s="271" t="s">
        <v>1587</v>
      </c>
      <c r="Z24" s="271" t="s">
        <v>1587</v>
      </c>
      <c r="AA24" s="271" t="s">
        <v>1146</v>
      </c>
      <c r="AB24" s="271" t="s">
        <v>1146</v>
      </c>
      <c r="AC24" s="271" t="s">
        <v>1146</v>
      </c>
      <c r="AD24" s="271" t="s">
        <v>1587</v>
      </c>
      <c r="AE24" s="271" t="s">
        <v>1587</v>
      </c>
      <c r="AF24" s="271" t="s">
        <v>1587</v>
      </c>
      <c r="AG24" s="271" t="s">
        <v>1146</v>
      </c>
      <c r="AH24" s="271" t="s">
        <v>1587</v>
      </c>
      <c r="AI24" s="271" t="s">
        <v>1587</v>
      </c>
      <c r="AJ24" s="271" t="s">
        <v>1588</v>
      </c>
      <c r="AK24" s="271" t="s">
        <v>1146</v>
      </c>
      <c r="AL24" s="271" t="s">
        <v>1146</v>
      </c>
      <c r="AM24" s="271" t="s">
        <v>1587</v>
      </c>
      <c r="AN24" s="271" t="s">
        <v>1146</v>
      </c>
      <c r="AO24" s="271" t="s">
        <v>1146</v>
      </c>
      <c r="AP24" s="271" t="s">
        <v>1587</v>
      </c>
      <c r="AQ24" s="271" t="s">
        <v>1146</v>
      </c>
      <c r="AR24" s="271" t="s">
        <v>1146</v>
      </c>
      <c r="AS24" s="271" t="s">
        <v>1146</v>
      </c>
      <c r="AT24" s="271" t="s">
        <v>1146</v>
      </c>
      <c r="AU24" s="271" t="s">
        <v>1146</v>
      </c>
      <c r="AV24" s="271" t="s">
        <v>1588</v>
      </c>
      <c r="AW24" s="271" t="s">
        <v>1588</v>
      </c>
      <c r="AX24" s="271" t="s">
        <v>1588</v>
      </c>
      <c r="AY24" s="271" t="s">
        <v>1587</v>
      </c>
      <c r="AZ24" s="271" t="s">
        <v>1587</v>
      </c>
      <c r="BA24" s="271" t="s">
        <v>1146</v>
      </c>
      <c r="BB24" s="271" t="s">
        <v>1146</v>
      </c>
      <c r="BC24" s="271" t="s">
        <v>1588</v>
      </c>
      <c r="BD24" s="271" t="s">
        <v>1587</v>
      </c>
      <c r="BE24" s="271" t="s">
        <v>1146</v>
      </c>
      <c r="BF24" s="271" t="s">
        <v>1146</v>
      </c>
      <c r="BG24" s="271" t="s">
        <v>1588</v>
      </c>
      <c r="BH24" s="271" t="s">
        <v>1146</v>
      </c>
      <c r="BI24" s="271" t="s">
        <v>1146</v>
      </c>
      <c r="BJ24" s="271" t="s">
        <v>1146</v>
      </c>
      <c r="BK24" s="271" t="s">
        <v>1587</v>
      </c>
      <c r="BL24" s="271" t="s">
        <v>1587</v>
      </c>
      <c r="BM24" s="271" t="s">
        <v>1146</v>
      </c>
      <c r="BN24" s="271" t="s">
        <v>1146</v>
      </c>
      <c r="BO24" s="271" t="s">
        <v>1587</v>
      </c>
      <c r="BP24" s="271" t="s">
        <v>1587</v>
      </c>
      <c r="BQ24" s="271" t="s">
        <v>1587</v>
      </c>
      <c r="BR24" s="271" t="s">
        <v>1587</v>
      </c>
      <c r="BS24" s="271" t="s">
        <v>1587</v>
      </c>
      <c r="BT24" s="271" t="s">
        <v>1587</v>
      </c>
      <c r="BU24" s="271" t="s">
        <v>1588</v>
      </c>
      <c r="BV24" s="271" t="s">
        <v>1587</v>
      </c>
      <c r="BW24" s="271" t="s">
        <v>1588</v>
      </c>
      <c r="BX24" s="271" t="s">
        <v>1587</v>
      </c>
      <c r="BY24" s="271" t="s">
        <v>1588</v>
      </c>
      <c r="BZ24" s="271" t="s">
        <v>1588</v>
      </c>
      <c r="CA24" s="271" t="s">
        <v>1587</v>
      </c>
      <c r="CB24" s="271" t="s">
        <v>1588</v>
      </c>
      <c r="CC24" s="271" t="s">
        <v>1588</v>
      </c>
      <c r="CD24" s="271" t="s">
        <v>1146</v>
      </c>
      <c r="CE24" s="271" t="s">
        <v>1588</v>
      </c>
      <c r="CF24" s="271" t="s">
        <v>1587</v>
      </c>
      <c r="CG24" s="271" t="s">
        <v>1587</v>
      </c>
      <c r="CH24" s="271" t="s">
        <v>1587</v>
      </c>
      <c r="CI24" s="271" t="s">
        <v>1587</v>
      </c>
      <c r="CJ24" s="271" t="s">
        <v>1587</v>
      </c>
      <c r="CK24" s="619" t="s">
        <v>1587</v>
      </c>
      <c r="CL24" s="619" t="s">
        <v>1146</v>
      </c>
      <c r="CM24" s="619" t="s">
        <v>1587</v>
      </c>
      <c r="CN24" s="619" t="s">
        <v>1587</v>
      </c>
      <c r="CO24" s="619" t="s">
        <v>1587</v>
      </c>
      <c r="CP24" s="619" t="s">
        <v>1588</v>
      </c>
      <c r="CQ24" s="619" t="s">
        <v>1587</v>
      </c>
      <c r="CR24" s="619" t="s">
        <v>1587</v>
      </c>
      <c r="CS24" s="619" t="s">
        <v>1587</v>
      </c>
      <c r="CT24" s="619" t="s">
        <v>1588</v>
      </c>
      <c r="CU24" s="619" t="s">
        <v>1588</v>
      </c>
      <c r="CV24" s="619" t="s">
        <v>1587</v>
      </c>
      <c r="CW24" s="1950"/>
      <c r="CX24" s="1951"/>
      <c r="CY24" s="1952"/>
    </row>
    <row r="25" spans="2:103" ht="23.25" customHeight="1">
      <c r="B25" s="620">
        <v>11</v>
      </c>
      <c r="C25" s="618">
        <v>45323</v>
      </c>
      <c r="D25" s="271" t="s">
        <v>1602</v>
      </c>
      <c r="E25" s="271" t="s">
        <v>1712</v>
      </c>
      <c r="F25" s="271" t="s">
        <v>1712</v>
      </c>
      <c r="G25" s="271" t="s">
        <v>1712</v>
      </c>
      <c r="H25" s="271" t="s">
        <v>1712</v>
      </c>
      <c r="I25" s="271" t="s">
        <v>1587</v>
      </c>
      <c r="J25" s="271" t="s">
        <v>1587</v>
      </c>
      <c r="K25" s="271" t="s">
        <v>1146</v>
      </c>
      <c r="L25" s="271" t="s">
        <v>1146</v>
      </c>
      <c r="M25" s="271" t="s">
        <v>1587</v>
      </c>
      <c r="N25" s="271" t="s">
        <v>1587</v>
      </c>
      <c r="O25" s="271" t="s">
        <v>1587</v>
      </c>
      <c r="P25" s="271" t="s">
        <v>1587</v>
      </c>
      <c r="Q25" s="271" t="s">
        <v>1587</v>
      </c>
      <c r="R25" s="271" t="s">
        <v>1588</v>
      </c>
      <c r="S25" s="271" t="s">
        <v>1587</v>
      </c>
      <c r="T25" s="271" t="s">
        <v>1146</v>
      </c>
      <c r="U25" s="271" t="s">
        <v>1588</v>
      </c>
      <c r="V25" s="271" t="s">
        <v>1146</v>
      </c>
      <c r="W25" s="271" t="s">
        <v>1597</v>
      </c>
      <c r="X25" s="271" t="s">
        <v>1146</v>
      </c>
      <c r="Y25" s="271" t="s">
        <v>1146</v>
      </c>
      <c r="Z25" s="271" t="s">
        <v>1146</v>
      </c>
      <c r="AA25" s="271" t="s">
        <v>1146</v>
      </c>
      <c r="AB25" s="271" t="s">
        <v>1146</v>
      </c>
      <c r="AC25" s="271" t="s">
        <v>1587</v>
      </c>
      <c r="AD25" s="271" t="s">
        <v>1587</v>
      </c>
      <c r="AE25" s="271" t="s">
        <v>1587</v>
      </c>
      <c r="AF25" s="271" t="s">
        <v>1587</v>
      </c>
      <c r="AG25" s="271" t="s">
        <v>1587</v>
      </c>
      <c r="AH25" s="271" t="s">
        <v>1587</v>
      </c>
      <c r="AI25" s="271" t="s">
        <v>1587</v>
      </c>
      <c r="AJ25" s="271" t="s">
        <v>1588</v>
      </c>
      <c r="AK25" s="271" t="s">
        <v>1146</v>
      </c>
      <c r="AL25" s="271" t="s">
        <v>1146</v>
      </c>
      <c r="AM25" s="271" t="s">
        <v>1146</v>
      </c>
      <c r="AN25" s="271" t="s">
        <v>1587</v>
      </c>
      <c r="AO25" s="271" t="s">
        <v>1588</v>
      </c>
      <c r="AP25" s="271" t="s">
        <v>1587</v>
      </c>
      <c r="AQ25" s="271" t="s">
        <v>1146</v>
      </c>
      <c r="AR25" s="271" t="s">
        <v>1146</v>
      </c>
      <c r="AS25" s="271" t="s">
        <v>1146</v>
      </c>
      <c r="AT25" s="271" t="s">
        <v>1146</v>
      </c>
      <c r="AU25" s="271" t="s">
        <v>1146</v>
      </c>
      <c r="AV25" s="271" t="s">
        <v>1146</v>
      </c>
      <c r="AW25" s="271" t="s">
        <v>1588</v>
      </c>
      <c r="AX25" s="271" t="s">
        <v>1588</v>
      </c>
      <c r="AY25" s="271" t="s">
        <v>1588</v>
      </c>
      <c r="AZ25" s="271" t="s">
        <v>1587</v>
      </c>
      <c r="BA25" s="271" t="s">
        <v>1587</v>
      </c>
      <c r="BB25" s="271" t="s">
        <v>1587</v>
      </c>
      <c r="BC25" s="271" t="s">
        <v>1587</v>
      </c>
      <c r="BD25" s="271" t="s">
        <v>1587</v>
      </c>
      <c r="BE25" s="271" t="s">
        <v>1587</v>
      </c>
      <c r="BF25" s="271" t="s">
        <v>1587</v>
      </c>
      <c r="BG25" s="271" t="s">
        <v>1588</v>
      </c>
      <c r="BH25" s="271" t="s">
        <v>1588</v>
      </c>
      <c r="BI25" s="271" t="s">
        <v>1587</v>
      </c>
      <c r="BJ25" s="271" t="s">
        <v>1587</v>
      </c>
      <c r="BK25" s="271" t="s">
        <v>1587</v>
      </c>
      <c r="BL25" s="271" t="s">
        <v>1587</v>
      </c>
      <c r="BM25" s="271" t="s">
        <v>1587</v>
      </c>
      <c r="BN25" s="271" t="s">
        <v>1587</v>
      </c>
      <c r="BO25" s="271" t="s">
        <v>1587</v>
      </c>
      <c r="BP25" s="271" t="s">
        <v>1587</v>
      </c>
      <c r="BQ25" s="271" t="s">
        <v>1587</v>
      </c>
      <c r="BR25" s="271" t="s">
        <v>1588</v>
      </c>
      <c r="BS25" s="271" t="s">
        <v>1588</v>
      </c>
      <c r="BT25" s="271" t="s">
        <v>1588</v>
      </c>
      <c r="BU25" s="271" t="s">
        <v>1588</v>
      </c>
      <c r="BV25" s="271" t="s">
        <v>1588</v>
      </c>
      <c r="BW25" s="271" t="s">
        <v>1588</v>
      </c>
      <c r="BX25" s="271" t="s">
        <v>1588</v>
      </c>
      <c r="BY25" s="271" t="s">
        <v>1588</v>
      </c>
      <c r="BZ25" s="271" t="s">
        <v>1588</v>
      </c>
      <c r="CA25" s="271" t="s">
        <v>1588</v>
      </c>
      <c r="CB25" s="271" t="s">
        <v>1588</v>
      </c>
      <c r="CC25" s="271" t="s">
        <v>1588</v>
      </c>
      <c r="CD25" s="271" t="s">
        <v>1588</v>
      </c>
      <c r="CE25" s="271" t="s">
        <v>1588</v>
      </c>
      <c r="CF25" s="271" t="s">
        <v>1146</v>
      </c>
      <c r="CG25" s="619" t="s">
        <v>1587</v>
      </c>
      <c r="CH25" s="619" t="s">
        <v>1587</v>
      </c>
      <c r="CI25" s="619" t="s">
        <v>1587</v>
      </c>
      <c r="CJ25" s="619" t="s">
        <v>1587</v>
      </c>
      <c r="CK25" s="619" t="s">
        <v>1146</v>
      </c>
      <c r="CL25" s="619" t="s">
        <v>1146</v>
      </c>
      <c r="CM25" s="619" t="s">
        <v>1587</v>
      </c>
      <c r="CN25" s="619" t="s">
        <v>1587</v>
      </c>
      <c r="CO25" s="619" t="s">
        <v>1587</v>
      </c>
      <c r="CP25" s="619" t="s">
        <v>1146</v>
      </c>
      <c r="CQ25" s="619" t="s">
        <v>1146</v>
      </c>
      <c r="CR25" s="619" t="s">
        <v>1587</v>
      </c>
      <c r="CS25" s="619" t="s">
        <v>1587</v>
      </c>
      <c r="CT25" s="619" t="s">
        <v>1587</v>
      </c>
      <c r="CU25" s="619" t="s">
        <v>1587</v>
      </c>
      <c r="CV25" s="619" t="s">
        <v>1587</v>
      </c>
      <c r="CW25" s="1950"/>
      <c r="CX25" s="1951"/>
      <c r="CY25" s="1952"/>
    </row>
    <row r="26" spans="2:103" ht="21.75" customHeight="1">
      <c r="B26" s="644"/>
      <c r="C26" s="644"/>
      <c r="D26" s="644"/>
      <c r="E26" s="644"/>
      <c r="F26" s="644"/>
      <c r="G26" s="644"/>
      <c r="H26" s="644"/>
      <c r="I26" s="644"/>
      <c r="J26" s="644"/>
      <c r="K26" s="644"/>
      <c r="L26" s="644"/>
      <c r="M26" s="644"/>
      <c r="N26" s="644"/>
      <c r="O26" s="644"/>
      <c r="P26" s="644"/>
      <c r="Q26" s="644"/>
      <c r="R26" s="644"/>
      <c r="S26" s="644"/>
      <c r="T26" s="644"/>
      <c r="U26" s="644"/>
      <c r="V26" s="644"/>
      <c r="W26" s="644"/>
      <c r="X26" s="644"/>
      <c r="Y26" s="644"/>
      <c r="Z26" s="644"/>
      <c r="AA26" s="644"/>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row>
    <row r="27" spans="2:103" ht="21.75" customHeight="1">
      <c r="B27" s="644"/>
      <c r="C27" s="644"/>
      <c r="D27" s="644"/>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row>
    <row r="28" spans="2:103" ht="21.75" customHeight="1">
      <c r="B28" s="644"/>
      <c r="C28" s="644"/>
      <c r="D28" s="644"/>
      <c r="E28" s="644"/>
      <c r="F28" s="644"/>
      <c r="G28" s="644"/>
      <c r="H28" s="644"/>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row>
    <row r="29" spans="2:103" ht="21.75" customHeight="1">
      <c r="B29" s="644"/>
      <c r="C29" s="644"/>
      <c r="D29" s="644"/>
      <c r="E29" s="644"/>
      <c r="F29" s="644"/>
      <c r="G29" s="644"/>
      <c r="H29" s="644"/>
      <c r="I29" s="644"/>
      <c r="J29" s="644"/>
      <c r="K29" s="644"/>
      <c r="L29" s="64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row>
    <row r="30" spans="2:103" ht="21.75" customHeight="1">
      <c r="B30" s="644"/>
      <c r="C30" s="644"/>
      <c r="D30" s="644"/>
      <c r="E30" s="644"/>
      <c r="F30" s="644"/>
      <c r="G30" s="644"/>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row>
    <row r="31" spans="2:103" ht="21.75" customHeight="1">
      <c r="B31" s="644"/>
      <c r="C31" s="644"/>
      <c r="D31" s="644"/>
      <c r="E31" s="644"/>
      <c r="F31" s="644"/>
      <c r="G31" s="644"/>
      <c r="H31" s="644"/>
      <c r="I31" s="644"/>
      <c r="J31" s="644"/>
      <c r="K31" s="644"/>
      <c r="L31" s="644"/>
      <c r="M31" s="644"/>
      <c r="N31" s="644"/>
      <c r="O31" s="644"/>
      <c r="P31" s="644"/>
      <c r="Q31" s="644"/>
      <c r="R31" s="644"/>
      <c r="S31" s="644"/>
      <c r="T31" s="644"/>
      <c r="U31" s="644"/>
      <c r="V31" s="644"/>
      <c r="W31" s="644"/>
      <c r="X31" s="644"/>
      <c r="Y31" s="644"/>
      <c r="Z31" s="644"/>
      <c r="AA31" s="644"/>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c r="AY31" s="644"/>
      <c r="AZ31" s="644"/>
      <c r="BA31" s="644"/>
      <c r="BB31" s="644"/>
      <c r="BC31" s="644"/>
      <c r="BD31" s="644"/>
      <c r="BE31" s="644"/>
      <c r="BF31" s="644"/>
      <c r="BG31" s="644"/>
      <c r="BH31" s="644"/>
      <c r="BI31" s="644"/>
      <c r="BJ31" s="644"/>
      <c r="BK31" s="644"/>
      <c r="BL31" s="644"/>
      <c r="BM31" s="644"/>
      <c r="BN31" s="644"/>
      <c r="BO31" s="644"/>
      <c r="BP31" s="644"/>
      <c r="BQ31" s="644"/>
      <c r="BR31" s="644"/>
      <c r="BS31" s="644"/>
      <c r="BT31" s="644"/>
      <c r="BU31" s="644"/>
      <c r="BV31" s="644"/>
      <c r="BW31" s="644"/>
      <c r="BX31" s="644"/>
      <c r="BY31" s="644"/>
      <c r="BZ31" s="644"/>
      <c r="CA31" s="644"/>
      <c r="CB31" s="644"/>
      <c r="CC31" s="644"/>
      <c r="CD31" s="644"/>
      <c r="CE31" s="644"/>
      <c r="CF31" s="644"/>
      <c r="CG31" s="644"/>
      <c r="CH31" s="644"/>
      <c r="CI31" s="644"/>
      <c r="CJ31" s="644"/>
      <c r="CK31" s="644"/>
      <c r="CL31" s="644"/>
      <c r="CM31" s="644"/>
      <c r="CN31" s="644"/>
      <c r="CO31" s="644"/>
      <c r="CP31" s="644"/>
      <c r="CQ31" s="644"/>
      <c r="CR31" s="644"/>
      <c r="CS31" s="644"/>
      <c r="CT31" s="644"/>
      <c r="CU31" s="644"/>
      <c r="CV31" s="644"/>
      <c r="CW31" s="644"/>
      <c r="CX31" s="644"/>
      <c r="CY31" s="644"/>
    </row>
  </sheetData>
  <autoFilter ref="B14:CZ14" xr:uid="{00B0180B-FB53-4C18-9F07-718E08082A10}">
    <filterColumn colId="99" showButton="0"/>
    <filterColumn colId="100" showButton="0"/>
  </autoFilter>
  <mergeCells count="38">
    <mergeCell ref="C3:C5"/>
    <mergeCell ref="B7:C8"/>
    <mergeCell ref="D3:F5"/>
    <mergeCell ref="B12:B14"/>
    <mergeCell ref="E13:F13"/>
    <mergeCell ref="D10:H10"/>
    <mergeCell ref="B10:C10"/>
    <mergeCell ref="D7:CV8"/>
    <mergeCell ref="BH12:BL13"/>
    <mergeCell ref="BM12:BN13"/>
    <mergeCell ref="BO12:BQ13"/>
    <mergeCell ref="C12:C14"/>
    <mergeCell ref="D12:D14"/>
    <mergeCell ref="E12:H12"/>
    <mergeCell ref="I12:Y13"/>
    <mergeCell ref="G13:H13"/>
    <mergeCell ref="Z12:AC13"/>
    <mergeCell ref="AD12:AJ13"/>
    <mergeCell ref="AK12:AY13"/>
    <mergeCell ref="AZ12:BC13"/>
    <mergeCell ref="BD12:BG13"/>
    <mergeCell ref="CK12:CN13"/>
    <mergeCell ref="CO12:CV13"/>
    <mergeCell ref="CW12:CY14"/>
    <mergeCell ref="BR12:CE13"/>
    <mergeCell ref="CF12:CJ13"/>
    <mergeCell ref="CW7:CY8"/>
    <mergeCell ref="CW25:CY25"/>
    <mergeCell ref="CW20:CY20"/>
    <mergeCell ref="CW21:CY21"/>
    <mergeCell ref="CW22:CY22"/>
    <mergeCell ref="CW23:CY23"/>
    <mergeCell ref="CW24:CY24"/>
    <mergeCell ref="CW15:CY15"/>
    <mergeCell ref="CW16:CY16"/>
    <mergeCell ref="CW17:CY17"/>
    <mergeCell ref="CW18:CY18"/>
    <mergeCell ref="CW19:CY19"/>
  </mergeCells>
  <printOptions horizontalCentered="1"/>
  <pageMargins left="0.19685039370078741" right="0.19685039370078741" top="0.19685039370078741" bottom="0.39370078740157483" header="0" footer="0.39370078740157483"/>
  <pageSetup scale="50" orientation="landscape" r:id="rId1"/>
  <headerFooter>
    <oddFooter>&amp;LVersión 2.0&amp;C&amp;"Arial,Normal"&amp;8Pág. &amp;P&amp;R&amp;Z&amp;F</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718B-9DBE-49E5-8E2E-F94A9E7314D8}">
  <sheetPr>
    <tabColor theme="9" tint="0.39997558519241921"/>
    <pageSetUpPr fitToPage="1"/>
  </sheetPr>
  <dimension ref="B1:P39"/>
  <sheetViews>
    <sheetView showGridLines="0" view="pageBreakPreview" zoomScale="70" zoomScaleNormal="70" zoomScaleSheetLayoutView="70" workbookViewId="0">
      <selection activeCell="D3" sqref="D3:J6"/>
    </sheetView>
  </sheetViews>
  <sheetFormatPr baseColWidth="10" defaultColWidth="11.42578125" defaultRowHeight="14.25"/>
  <cols>
    <col min="1" max="1" width="2" style="9" customWidth="1"/>
    <col min="2" max="2" width="2.42578125" style="9" customWidth="1"/>
    <col min="3" max="3" width="49.85546875" style="9" customWidth="1"/>
    <col min="4" max="4" width="30.42578125" style="9" customWidth="1"/>
    <col min="5" max="5" width="26.140625" style="9" customWidth="1"/>
    <col min="6" max="6" width="21.42578125" style="9" customWidth="1"/>
    <col min="7" max="7" width="33" style="9" customWidth="1"/>
    <col min="8" max="8" width="26.28515625" style="9" customWidth="1"/>
    <col min="9" max="9" width="25.42578125" style="9" customWidth="1"/>
    <col min="10" max="10" width="28" style="9" customWidth="1"/>
    <col min="11" max="11" width="40.42578125" style="9" customWidth="1"/>
    <col min="12" max="12" width="11.42578125" style="9"/>
    <col min="13" max="13" width="3.7109375" style="9" customWidth="1"/>
    <col min="14" max="16384" width="11.42578125" style="9"/>
  </cols>
  <sheetData>
    <row r="1" spans="2:16" ht="9.75" customHeight="1"/>
    <row r="2" spans="2:16" ht="15" thickBot="1"/>
    <row r="3" spans="2:16" s="154" customFormat="1" ht="20.25" customHeight="1">
      <c r="B3" s="155"/>
      <c r="C3" s="1900" t="s">
        <v>1091</v>
      </c>
      <c r="D3" s="737" t="s">
        <v>1603</v>
      </c>
      <c r="E3" s="730"/>
      <c r="F3" s="730"/>
      <c r="G3" s="730"/>
      <c r="H3" s="730"/>
      <c r="I3" s="730"/>
      <c r="J3" s="731"/>
      <c r="K3" s="659"/>
      <c r="L3" s="660"/>
      <c r="M3" s="158"/>
      <c r="N3" s="158"/>
      <c r="O3" s="158"/>
      <c r="P3" s="158"/>
    </row>
    <row r="4" spans="2:16" s="154" customFormat="1" ht="25.5" customHeight="1">
      <c r="B4" s="155"/>
      <c r="C4" s="1901"/>
      <c r="D4" s="732"/>
      <c r="E4" s="697"/>
      <c r="F4" s="697"/>
      <c r="G4" s="697"/>
      <c r="H4" s="697"/>
      <c r="I4" s="697"/>
      <c r="J4" s="733"/>
      <c r="K4" s="661"/>
      <c r="L4" s="662"/>
      <c r="M4" s="158"/>
      <c r="N4" s="158"/>
      <c r="O4" s="158"/>
      <c r="P4" s="158"/>
    </row>
    <row r="5" spans="2:16" s="154" customFormat="1" ht="15" customHeight="1">
      <c r="B5" s="155"/>
      <c r="C5" s="1901"/>
      <c r="D5" s="732"/>
      <c r="E5" s="697"/>
      <c r="F5" s="697"/>
      <c r="G5" s="697"/>
      <c r="H5" s="697"/>
      <c r="I5" s="697"/>
      <c r="J5" s="733"/>
      <c r="K5" s="661"/>
      <c r="L5" s="662"/>
      <c r="M5" s="158"/>
      <c r="N5" s="158"/>
      <c r="O5" s="158"/>
      <c r="P5" s="158"/>
    </row>
    <row r="6" spans="2:16" s="155" customFormat="1" ht="18.75" customHeight="1" thickBot="1">
      <c r="C6" s="1902"/>
      <c r="D6" s="734"/>
      <c r="E6" s="735"/>
      <c r="F6" s="735"/>
      <c r="G6" s="735"/>
      <c r="H6" s="735"/>
      <c r="I6" s="735"/>
      <c r="J6" s="736"/>
      <c r="K6" s="663"/>
      <c r="L6" s="664"/>
      <c r="M6" s="158"/>
      <c r="N6" s="158"/>
      <c r="O6" s="158"/>
      <c r="P6" s="158"/>
    </row>
    <row r="7" spans="2:16" ht="14.25" customHeight="1">
      <c r="C7" s="10"/>
      <c r="D7" s="11"/>
      <c r="E7" s="11"/>
      <c r="F7" s="11"/>
      <c r="G7" s="11"/>
      <c r="H7" s="11"/>
      <c r="I7" s="11"/>
    </row>
    <row r="8" spans="2:16" ht="24.75" customHeight="1">
      <c r="C8" s="1096" t="s">
        <v>1604</v>
      </c>
      <c r="D8" s="1096"/>
      <c r="E8" s="1096"/>
      <c r="F8" s="1096"/>
      <c r="G8" s="1096"/>
      <c r="H8" s="1096"/>
      <c r="I8" s="1096"/>
      <c r="J8" s="1096"/>
      <c r="K8" s="1096"/>
      <c r="L8" s="1096"/>
    </row>
    <row r="9" spans="2:16" ht="6" customHeight="1">
      <c r="C9" s="1096"/>
      <c r="D9" s="1096"/>
      <c r="E9" s="1096"/>
      <c r="F9" s="1096"/>
      <c r="G9" s="1096"/>
      <c r="H9" s="1096"/>
      <c r="I9" s="1096"/>
      <c r="J9" s="1096"/>
      <c r="K9" s="1096"/>
      <c r="L9" s="1096"/>
    </row>
    <row r="10" spans="2:16" ht="30" customHeight="1">
      <c r="C10" s="264" t="s">
        <v>27</v>
      </c>
      <c r="D10" s="1981" t="s">
        <v>1605</v>
      </c>
      <c r="E10" s="1981"/>
      <c r="F10" s="1981"/>
      <c r="G10" s="1981"/>
      <c r="H10" s="1981"/>
      <c r="I10" s="1981"/>
      <c r="J10" s="1981"/>
      <c r="K10" s="1981"/>
      <c r="L10" s="1981"/>
    </row>
    <row r="11" spans="2:16" ht="112.5" customHeight="1">
      <c r="C11" s="197" t="s">
        <v>1606</v>
      </c>
      <c r="D11" s="1982" t="s">
        <v>1607</v>
      </c>
      <c r="E11" s="1982"/>
      <c r="F11" s="1982"/>
      <c r="G11" s="1982"/>
      <c r="H11" s="1982"/>
      <c r="I11" s="1982"/>
      <c r="J11" s="1982"/>
      <c r="K11" s="1982"/>
      <c r="L11" s="1982"/>
    </row>
    <row r="12" spans="2:16" ht="268.5" customHeight="1">
      <c r="C12" s="197" t="s">
        <v>1608</v>
      </c>
      <c r="D12" s="1982" t="s">
        <v>1609</v>
      </c>
      <c r="E12" s="1982"/>
      <c r="F12" s="1982"/>
      <c r="G12" s="1982"/>
      <c r="H12" s="1982"/>
      <c r="I12" s="1982"/>
      <c r="J12" s="1982"/>
      <c r="K12" s="1982"/>
      <c r="L12" s="1982"/>
    </row>
    <row r="13" spans="2:16" ht="72" customHeight="1">
      <c r="C13" s="197" t="s">
        <v>1610</v>
      </c>
      <c r="D13" s="1982" t="s">
        <v>1611</v>
      </c>
      <c r="E13" s="1982"/>
      <c r="F13" s="1982"/>
      <c r="G13" s="1982"/>
      <c r="H13" s="1982"/>
      <c r="I13" s="1982"/>
      <c r="J13" s="1982"/>
      <c r="K13" s="1982"/>
      <c r="L13" s="1982"/>
    </row>
    <row r="14" spans="2:16" ht="14.25" customHeight="1">
      <c r="C14" s="1983"/>
      <c r="D14" s="1984"/>
      <c r="E14" s="1984"/>
      <c r="F14" s="1984"/>
      <c r="G14" s="1984"/>
      <c r="H14" s="1984"/>
      <c r="I14" s="1984"/>
      <c r="J14" s="1984"/>
      <c r="K14" s="1984"/>
      <c r="L14" s="1985"/>
    </row>
    <row r="15" spans="2:16" ht="5.25" customHeight="1">
      <c r="C15" s="159"/>
      <c r="D15" s="159"/>
      <c r="E15" s="159"/>
      <c r="F15" s="159"/>
      <c r="G15" s="159"/>
      <c r="H15" s="159"/>
      <c r="I15" s="159"/>
    </row>
    <row r="16" spans="2:16" ht="8.25" customHeight="1">
      <c r="C16" s="160"/>
      <c r="D16" s="160"/>
      <c r="E16" s="160"/>
      <c r="F16" s="160"/>
      <c r="G16" s="160"/>
      <c r="H16" s="160"/>
      <c r="I16" s="160"/>
    </row>
    <row r="17" spans="3:12" ht="69" customHeight="1">
      <c r="C17" s="665" t="s">
        <v>1742</v>
      </c>
      <c r="D17" s="665" t="s">
        <v>1743</v>
      </c>
      <c r="E17" s="665" t="s">
        <v>1744</v>
      </c>
      <c r="F17" s="665" t="s">
        <v>1745</v>
      </c>
      <c r="G17" s="665" t="s">
        <v>1581</v>
      </c>
      <c r="H17" s="665" t="s">
        <v>1746</v>
      </c>
      <c r="I17" s="665" t="s">
        <v>1747</v>
      </c>
      <c r="J17" s="665" t="s">
        <v>1748</v>
      </c>
      <c r="K17" s="1986" t="s">
        <v>1749</v>
      </c>
      <c r="L17" s="1986"/>
    </row>
    <row r="18" spans="3:12" ht="48.75" customHeight="1">
      <c r="C18" s="657" t="s">
        <v>1750</v>
      </c>
      <c r="D18" s="657" t="s">
        <v>1751</v>
      </c>
      <c r="E18" s="657" t="s">
        <v>1752</v>
      </c>
      <c r="F18" s="657" t="s">
        <v>1753</v>
      </c>
      <c r="G18" s="658">
        <v>45627</v>
      </c>
      <c r="H18" s="657" t="s">
        <v>1754</v>
      </c>
      <c r="I18" s="655">
        <v>369975</v>
      </c>
      <c r="J18" s="655">
        <v>411800</v>
      </c>
      <c r="K18" s="1980"/>
      <c r="L18" s="1980"/>
    </row>
    <row r="19" spans="3:12" ht="48.75" customHeight="1">
      <c r="C19" s="657" t="s">
        <v>1755</v>
      </c>
      <c r="D19" s="657" t="s">
        <v>1756</v>
      </c>
      <c r="E19" s="656">
        <v>80232638</v>
      </c>
      <c r="F19" s="657" t="s">
        <v>1757</v>
      </c>
      <c r="G19" s="658">
        <v>45676</v>
      </c>
      <c r="H19" s="658">
        <v>45675</v>
      </c>
      <c r="I19" s="655">
        <v>135747</v>
      </c>
      <c r="J19" s="655">
        <v>136000</v>
      </c>
      <c r="K19" s="1980"/>
      <c r="L19" s="1980"/>
    </row>
    <row r="20" spans="3:12" ht="48.75" customHeight="1">
      <c r="C20" s="657" t="s">
        <v>1755</v>
      </c>
      <c r="D20" s="657" t="s">
        <v>1758</v>
      </c>
      <c r="E20" s="656">
        <v>79627331</v>
      </c>
      <c r="F20" s="657" t="s">
        <v>1759</v>
      </c>
      <c r="G20" s="658">
        <v>45550</v>
      </c>
      <c r="H20" s="658">
        <v>45571</v>
      </c>
      <c r="I20" s="655">
        <v>147767</v>
      </c>
      <c r="J20" s="655">
        <v>149228</v>
      </c>
      <c r="K20" s="1980"/>
      <c r="L20" s="1980"/>
    </row>
    <row r="21" spans="3:12" ht="48.75" customHeight="1">
      <c r="C21" s="657" t="s">
        <v>1760</v>
      </c>
      <c r="D21" s="657" t="s">
        <v>1761</v>
      </c>
      <c r="E21" s="656">
        <v>1024533902</v>
      </c>
      <c r="F21" s="657" t="s">
        <v>1762</v>
      </c>
      <c r="G21" s="658">
        <v>45627</v>
      </c>
      <c r="H21" s="658">
        <v>45446</v>
      </c>
      <c r="I21" s="655">
        <v>144641</v>
      </c>
      <c r="J21" s="655">
        <v>149641</v>
      </c>
      <c r="K21" s="1980"/>
      <c r="L21" s="1980"/>
    </row>
    <row r="22" spans="3:12" ht="48.75" customHeight="1">
      <c r="C22" s="657" t="s">
        <v>1763</v>
      </c>
      <c r="D22" s="657" t="s">
        <v>1764</v>
      </c>
      <c r="E22" s="656">
        <v>80827091</v>
      </c>
      <c r="F22" s="657" t="s">
        <v>1765</v>
      </c>
      <c r="G22" s="658">
        <v>45292</v>
      </c>
      <c r="H22" s="658">
        <v>45578</v>
      </c>
      <c r="I22" s="655">
        <v>167823</v>
      </c>
      <c r="J22" s="655">
        <v>172823</v>
      </c>
      <c r="K22" s="1980"/>
      <c r="L22" s="1980"/>
    </row>
    <row r="23" spans="3:12" ht="48.75" customHeight="1">
      <c r="C23" s="657" t="s">
        <v>1766</v>
      </c>
      <c r="D23" s="657" t="s">
        <v>1767</v>
      </c>
      <c r="E23" s="656">
        <v>79456572</v>
      </c>
      <c r="F23" s="657" t="s">
        <v>1768</v>
      </c>
      <c r="G23" s="658">
        <v>45627</v>
      </c>
      <c r="H23" s="658">
        <v>45466</v>
      </c>
      <c r="I23" s="655">
        <v>191533</v>
      </c>
      <c r="J23" s="655">
        <v>193114</v>
      </c>
      <c r="K23" s="1980"/>
      <c r="L23" s="1980"/>
    </row>
    <row r="24" spans="3:12" ht="48.75" customHeight="1">
      <c r="C24" s="657" t="s">
        <v>1750</v>
      </c>
      <c r="D24" s="657" t="s">
        <v>1769</v>
      </c>
      <c r="E24" s="656">
        <v>1022970939</v>
      </c>
      <c r="F24" s="657" t="s">
        <v>1770</v>
      </c>
      <c r="G24" s="658">
        <v>45627</v>
      </c>
      <c r="H24" s="658">
        <v>45536</v>
      </c>
      <c r="I24" s="655">
        <v>197370</v>
      </c>
      <c r="J24" s="655">
        <v>201800</v>
      </c>
      <c r="K24" s="1980"/>
      <c r="L24" s="1980"/>
    </row>
    <row r="25" spans="3:12" ht="48.75" customHeight="1">
      <c r="C25" s="657" t="s">
        <v>1771</v>
      </c>
      <c r="D25" s="657" t="s">
        <v>1772</v>
      </c>
      <c r="E25" s="656">
        <v>80721502</v>
      </c>
      <c r="F25" s="657" t="s">
        <v>1773</v>
      </c>
      <c r="G25" s="658">
        <v>45627</v>
      </c>
      <c r="H25" s="658">
        <v>45507</v>
      </c>
      <c r="I25" s="655">
        <v>203511</v>
      </c>
      <c r="J25" s="655">
        <v>208011</v>
      </c>
      <c r="K25" s="1980"/>
      <c r="L25" s="1980"/>
    </row>
    <row r="26" spans="3:12" ht="48.75" customHeight="1">
      <c r="C26" s="657" t="s">
        <v>1774</v>
      </c>
      <c r="D26" s="657" t="s">
        <v>1775</v>
      </c>
      <c r="E26" s="656">
        <v>80756257</v>
      </c>
      <c r="F26" s="657" t="s">
        <v>1776</v>
      </c>
      <c r="G26" s="658">
        <v>45627</v>
      </c>
      <c r="H26" s="658">
        <v>45457</v>
      </c>
      <c r="I26" s="655">
        <v>212657</v>
      </c>
      <c r="J26" s="655">
        <v>209976</v>
      </c>
      <c r="K26" s="1980"/>
      <c r="L26" s="1980"/>
    </row>
    <row r="27" spans="3:12" ht="48.75" customHeight="1">
      <c r="C27" s="657" t="s">
        <v>1777</v>
      </c>
      <c r="D27" s="657" t="s">
        <v>1778</v>
      </c>
      <c r="E27" s="656">
        <v>79606450</v>
      </c>
      <c r="F27" s="657" t="s">
        <v>1779</v>
      </c>
      <c r="G27" s="658">
        <v>45627</v>
      </c>
      <c r="H27" s="658">
        <v>45513</v>
      </c>
      <c r="I27" s="655">
        <v>244498</v>
      </c>
      <c r="J27" s="655">
        <v>248556</v>
      </c>
      <c r="K27" s="1980"/>
      <c r="L27" s="1980"/>
    </row>
    <row r="28" spans="3:12" ht="48.75" customHeight="1">
      <c r="C28" s="657" t="s">
        <v>1780</v>
      </c>
      <c r="D28" s="657" t="s">
        <v>1781</v>
      </c>
      <c r="E28" s="656">
        <v>79256007</v>
      </c>
      <c r="F28" s="657" t="s">
        <v>1782</v>
      </c>
      <c r="G28" s="658">
        <v>45627</v>
      </c>
      <c r="H28" s="658">
        <v>45553</v>
      </c>
      <c r="I28" s="655">
        <v>376961</v>
      </c>
      <c r="J28" s="655">
        <v>379601</v>
      </c>
      <c r="K28" s="1980"/>
      <c r="L28" s="1980"/>
    </row>
    <row r="29" spans="3:12" ht="48.75" customHeight="1">
      <c r="C29" s="657" t="s">
        <v>1750</v>
      </c>
      <c r="D29" s="657" t="s">
        <v>1751</v>
      </c>
      <c r="E29" s="657" t="s">
        <v>1752</v>
      </c>
      <c r="F29" s="657" t="s">
        <v>1783</v>
      </c>
      <c r="G29" s="658">
        <v>45627</v>
      </c>
      <c r="H29" s="657" t="s">
        <v>1784</v>
      </c>
      <c r="I29" s="655">
        <v>424091</v>
      </c>
      <c r="J29" s="655">
        <v>426591</v>
      </c>
      <c r="K29" s="1980"/>
      <c r="L29" s="1980"/>
    </row>
    <row r="30" spans="3:12" ht="48.75" customHeight="1">
      <c r="C30" s="657" t="s">
        <v>1750</v>
      </c>
      <c r="D30" s="657" t="s">
        <v>1751</v>
      </c>
      <c r="E30" s="657" t="s">
        <v>1752</v>
      </c>
      <c r="F30" s="657" t="s">
        <v>1785</v>
      </c>
      <c r="G30" s="658">
        <v>45627</v>
      </c>
      <c r="H30" s="658">
        <v>45550</v>
      </c>
      <c r="I30" s="655">
        <v>514395</v>
      </c>
      <c r="J30" s="655">
        <v>516895</v>
      </c>
      <c r="K30" s="1980"/>
      <c r="L30" s="1980"/>
    </row>
    <row r="31" spans="3:12" ht="48.75" customHeight="1">
      <c r="C31" s="657" t="s">
        <v>1786</v>
      </c>
      <c r="D31" s="657" t="s">
        <v>1787</v>
      </c>
      <c r="E31" s="656">
        <v>79285032</v>
      </c>
      <c r="F31" s="657" t="s">
        <v>1788</v>
      </c>
      <c r="G31" s="658">
        <v>45668</v>
      </c>
      <c r="H31" s="657" t="s">
        <v>1752</v>
      </c>
      <c r="I31" s="655">
        <v>15883</v>
      </c>
      <c r="J31" s="657" t="s">
        <v>1789</v>
      </c>
      <c r="K31" s="1980"/>
      <c r="L31" s="1980"/>
    </row>
    <row r="32" spans="3:12" ht="48.75" customHeight="1">
      <c r="C32" s="657" t="s">
        <v>1790</v>
      </c>
      <c r="D32" s="657" t="s">
        <v>1791</v>
      </c>
      <c r="E32" s="656">
        <v>79514514</v>
      </c>
      <c r="F32" s="657" t="s">
        <v>1792</v>
      </c>
      <c r="G32" s="658">
        <v>45668</v>
      </c>
      <c r="H32" s="657" t="s">
        <v>1752</v>
      </c>
      <c r="I32" s="655">
        <v>53269</v>
      </c>
      <c r="J32" s="657" t="s">
        <v>1789</v>
      </c>
      <c r="K32" s="1980" t="s">
        <v>1793</v>
      </c>
      <c r="L32" s="1980"/>
    </row>
    <row r="33" spans="3:12" ht="48.75" customHeight="1">
      <c r="C33" s="657" t="s">
        <v>1794</v>
      </c>
      <c r="D33" s="657" t="s">
        <v>1795</v>
      </c>
      <c r="E33" s="656">
        <v>74301550</v>
      </c>
      <c r="F33" s="657" t="s">
        <v>1796</v>
      </c>
      <c r="G33" s="658">
        <v>45634</v>
      </c>
      <c r="H33" s="657" t="s">
        <v>1752</v>
      </c>
      <c r="I33" s="655">
        <v>35058</v>
      </c>
      <c r="J33" s="657" t="s">
        <v>1789</v>
      </c>
      <c r="K33" s="1980" t="s">
        <v>1793</v>
      </c>
      <c r="L33" s="1980"/>
    </row>
    <row r="34" spans="3:12" ht="48.75" customHeight="1">
      <c r="C34" s="657" t="s">
        <v>1750</v>
      </c>
      <c r="D34" s="657" t="s">
        <v>1751</v>
      </c>
      <c r="E34" s="657" t="s">
        <v>1752</v>
      </c>
      <c r="F34" s="657" t="s">
        <v>1797</v>
      </c>
      <c r="G34" s="658">
        <v>45627</v>
      </c>
      <c r="H34" s="658">
        <v>45451</v>
      </c>
      <c r="I34" s="655">
        <v>75170</v>
      </c>
      <c r="J34" s="657" t="s">
        <v>1789</v>
      </c>
      <c r="K34" s="1980" t="s">
        <v>1798</v>
      </c>
      <c r="L34" s="1980"/>
    </row>
    <row r="35" spans="3:12" ht="48.75" customHeight="1">
      <c r="C35" s="657" t="s">
        <v>1750</v>
      </c>
      <c r="D35" s="657" t="s">
        <v>1751</v>
      </c>
      <c r="E35" s="657" t="s">
        <v>1752</v>
      </c>
      <c r="F35" s="657" t="s">
        <v>1799</v>
      </c>
      <c r="G35" s="658">
        <v>45627</v>
      </c>
      <c r="H35" s="657" t="s">
        <v>1752</v>
      </c>
      <c r="I35" s="656" t="s">
        <v>1800</v>
      </c>
      <c r="J35" s="657" t="s">
        <v>1789</v>
      </c>
      <c r="K35" s="1980" t="s">
        <v>1798</v>
      </c>
      <c r="L35" s="1980"/>
    </row>
    <row r="36" spans="3:12" ht="48.75" customHeight="1">
      <c r="C36" s="657" t="s">
        <v>1750</v>
      </c>
      <c r="D36" s="657" t="s">
        <v>1751</v>
      </c>
      <c r="E36" s="657" t="s">
        <v>1752</v>
      </c>
      <c r="F36" s="657" t="s">
        <v>1801</v>
      </c>
      <c r="G36" s="658">
        <v>45627</v>
      </c>
      <c r="H36" s="658">
        <v>45449</v>
      </c>
      <c r="I36" s="656" t="s">
        <v>1800</v>
      </c>
      <c r="J36" s="657" t="s">
        <v>1784</v>
      </c>
      <c r="K36" s="1980" t="s">
        <v>1802</v>
      </c>
      <c r="L36" s="1980"/>
    </row>
    <row r="37" spans="3:12" ht="48.75" customHeight="1">
      <c r="C37" s="657" t="s">
        <v>1750</v>
      </c>
      <c r="D37" s="657" t="s">
        <v>1751</v>
      </c>
      <c r="E37" s="657" t="s">
        <v>1752</v>
      </c>
      <c r="F37" s="657" t="s">
        <v>1803</v>
      </c>
      <c r="G37" s="658">
        <v>45627</v>
      </c>
      <c r="H37" s="658">
        <v>45477</v>
      </c>
      <c r="I37" s="656" t="s">
        <v>1800</v>
      </c>
      <c r="J37" s="657" t="s">
        <v>1784</v>
      </c>
      <c r="K37" s="1980" t="s">
        <v>1802</v>
      </c>
      <c r="L37" s="1980"/>
    </row>
    <row r="38" spans="3:12" ht="48.75" customHeight="1">
      <c r="C38" s="657" t="s">
        <v>1750</v>
      </c>
      <c r="D38" s="657" t="s">
        <v>1751</v>
      </c>
      <c r="E38" s="657" t="s">
        <v>1752</v>
      </c>
      <c r="F38" s="657" t="s">
        <v>1804</v>
      </c>
      <c r="G38" s="658">
        <v>45628</v>
      </c>
      <c r="H38" s="656" t="s">
        <v>1784</v>
      </c>
      <c r="I38" s="656" t="s">
        <v>1784</v>
      </c>
      <c r="J38" s="656" t="s">
        <v>1784</v>
      </c>
      <c r="K38" s="1980" t="s">
        <v>1805</v>
      </c>
      <c r="L38" s="1980"/>
    </row>
    <row r="39" spans="3:12" ht="48.75" customHeight="1">
      <c r="C39" s="657" t="s">
        <v>1750</v>
      </c>
      <c r="D39" s="657" t="s">
        <v>1751</v>
      </c>
      <c r="E39" s="657" t="s">
        <v>1752</v>
      </c>
      <c r="F39" s="657" t="s">
        <v>1806</v>
      </c>
      <c r="G39" s="658">
        <v>45629</v>
      </c>
      <c r="H39" s="656" t="s">
        <v>1784</v>
      </c>
      <c r="I39" s="656" t="s">
        <v>1784</v>
      </c>
      <c r="J39" s="656" t="s">
        <v>1784</v>
      </c>
      <c r="K39" s="1980" t="s">
        <v>1805</v>
      </c>
      <c r="L39" s="1980"/>
    </row>
  </sheetData>
  <mergeCells count="31">
    <mergeCell ref="K20:L20"/>
    <mergeCell ref="K21:L21"/>
    <mergeCell ref="K22:L22"/>
    <mergeCell ref="K23:L23"/>
    <mergeCell ref="K24:L24"/>
    <mergeCell ref="K25:L25"/>
    <mergeCell ref="K26:L26"/>
    <mergeCell ref="K27:L27"/>
    <mergeCell ref="K28:L28"/>
    <mergeCell ref="K29:L29"/>
    <mergeCell ref="K39:L39"/>
    <mergeCell ref="K30:L30"/>
    <mergeCell ref="K31:L31"/>
    <mergeCell ref="K32:L32"/>
    <mergeCell ref="K33:L33"/>
    <mergeCell ref="K34:L34"/>
    <mergeCell ref="K35:L35"/>
    <mergeCell ref="K36:L36"/>
    <mergeCell ref="K37:L37"/>
    <mergeCell ref="K38:L38"/>
    <mergeCell ref="K18:L18"/>
    <mergeCell ref="K19:L19"/>
    <mergeCell ref="C3:C6"/>
    <mergeCell ref="D3:J6"/>
    <mergeCell ref="C8:L9"/>
    <mergeCell ref="D10:L10"/>
    <mergeCell ref="D11:L11"/>
    <mergeCell ref="D12:L12"/>
    <mergeCell ref="D13:L13"/>
    <mergeCell ref="C14:L14"/>
    <mergeCell ref="K17:L17"/>
  </mergeCells>
  <printOptions horizontalCentered="1"/>
  <pageMargins left="0.78740157480314965" right="0.78740157480314965" top="0.39370078740157483" bottom="0.78740157480314965" header="0.31496062992125984" footer="0.98425196850393704"/>
  <pageSetup scale="29" fitToHeight="0" orientation="portrait" r:id="rId1"/>
  <headerFooter scaleWithDoc="0" alignWithMargins="0"/>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0D4E7-CF49-4EF1-B58E-B52705D23A4A}">
  <sheetPr codeName="Hoja133">
    <tabColor theme="9" tint="-0.249977111117893"/>
    <pageSetUpPr fitToPage="1"/>
  </sheetPr>
  <dimension ref="B1:AA8"/>
  <sheetViews>
    <sheetView showGridLines="0" view="pageBreakPreview" zoomScale="70" zoomScaleNormal="100" zoomScaleSheetLayoutView="70" workbookViewId="0">
      <selection activeCell="D3" sqref="D3:F3"/>
    </sheetView>
  </sheetViews>
  <sheetFormatPr baseColWidth="10" defaultColWidth="11.42578125" defaultRowHeight="15"/>
  <cols>
    <col min="1" max="1" width="0.7109375" style="244" customWidth="1"/>
    <col min="2" max="3" width="1.140625" style="246" customWidth="1"/>
    <col min="4" max="4" width="14.140625" style="244" customWidth="1"/>
    <col min="5" max="5" width="11.42578125" style="244" customWidth="1"/>
    <col min="6" max="6" width="15" style="245" customWidth="1"/>
    <col min="7" max="7" width="12.42578125" style="245" customWidth="1"/>
    <col min="8" max="8" width="19.42578125" style="244" customWidth="1"/>
    <col min="9" max="9" width="29.7109375" style="245" customWidth="1"/>
    <col min="10" max="10" width="21.85546875" style="245" customWidth="1"/>
    <col min="11" max="11" width="24.140625" style="245" customWidth="1"/>
    <col min="12" max="12" width="24" style="244" customWidth="1"/>
    <col min="13" max="13" width="37.85546875" style="245" customWidth="1"/>
    <col min="14" max="14" width="20.42578125" style="244" customWidth="1"/>
    <col min="15" max="15" width="29.42578125" style="245" customWidth="1"/>
    <col min="16" max="16" width="33.42578125" style="244" customWidth="1"/>
    <col min="17" max="17" width="27.42578125" style="244" customWidth="1"/>
    <col min="18" max="18" width="27.140625" style="244" customWidth="1"/>
    <col min="19" max="19" width="16.42578125" style="244" customWidth="1"/>
    <col min="20" max="20" width="29.7109375" style="244" customWidth="1"/>
    <col min="21" max="21" width="23.85546875" style="244" customWidth="1"/>
    <col min="22" max="22" width="18.7109375" style="244" customWidth="1"/>
    <col min="23" max="23" width="23.7109375" style="244" customWidth="1"/>
    <col min="24" max="24" width="26.28515625" style="244" customWidth="1"/>
    <col min="25" max="25" width="21.42578125" style="244" customWidth="1"/>
    <col min="26" max="26" width="38.85546875" style="244" customWidth="1"/>
    <col min="27" max="27" width="1" style="246" customWidth="1"/>
    <col min="28" max="16384" width="11.42578125" style="244"/>
  </cols>
  <sheetData>
    <row r="1" spans="4:26" ht="5.25" customHeight="1"/>
    <row r="2" spans="4:26" s="246" customFormat="1" ht="6.75" customHeight="1" thickBot="1">
      <c r="F2" s="247"/>
      <c r="G2" s="247"/>
      <c r="I2" s="247"/>
      <c r="J2" s="247"/>
      <c r="K2" s="247"/>
      <c r="M2" s="247"/>
      <c r="O2" s="247"/>
    </row>
    <row r="3" spans="4:26" ht="77.25" customHeight="1" thickBot="1">
      <c r="D3" s="1999" t="s">
        <v>1091</v>
      </c>
      <c r="E3" s="2000"/>
      <c r="F3" s="2001"/>
      <c r="G3" s="2002" t="s">
        <v>1830</v>
      </c>
      <c r="H3" s="2003"/>
      <c r="I3" s="2003"/>
      <c r="J3" s="2003"/>
      <c r="K3" s="2003"/>
      <c r="L3" s="2003"/>
      <c r="M3" s="2003"/>
      <c r="N3" s="2003"/>
      <c r="O3" s="2003"/>
      <c r="P3" s="2003"/>
      <c r="Q3" s="2003"/>
      <c r="R3" s="2003"/>
      <c r="S3" s="2003"/>
      <c r="T3" s="2003"/>
      <c r="U3" s="2003"/>
      <c r="V3" s="2003"/>
      <c r="W3" s="2003"/>
      <c r="X3" s="2003"/>
      <c r="Y3" s="2004"/>
      <c r="Z3" s="696"/>
    </row>
    <row r="4" spans="4:26" ht="5.25" customHeight="1">
      <c r="D4" s="248"/>
      <c r="E4" s="248"/>
      <c r="F4" s="248"/>
      <c r="G4" s="248"/>
      <c r="H4" s="248"/>
      <c r="I4" s="248"/>
      <c r="J4" s="248"/>
      <c r="K4" s="248"/>
      <c r="L4" s="248"/>
      <c r="M4" s="248"/>
      <c r="N4" s="248"/>
      <c r="O4" s="248"/>
      <c r="P4" s="248"/>
      <c r="Q4" s="248"/>
      <c r="R4" s="248"/>
      <c r="S4" s="248"/>
      <c r="T4" s="248"/>
      <c r="U4" s="248"/>
      <c r="V4" s="248"/>
      <c r="W4" s="248"/>
      <c r="X4" s="248"/>
      <c r="Y4" s="248"/>
      <c r="Z4" s="248"/>
    </row>
    <row r="5" spans="4:26" ht="5.25" customHeight="1" thickBot="1">
      <c r="D5" s="248"/>
      <c r="E5" s="248"/>
      <c r="F5" s="248"/>
      <c r="G5" s="248"/>
      <c r="H5" s="248"/>
      <c r="I5" s="248"/>
      <c r="J5" s="248"/>
      <c r="K5" s="248"/>
      <c r="L5" s="248"/>
      <c r="M5" s="248"/>
      <c r="N5" s="248"/>
      <c r="O5" s="248"/>
      <c r="P5" s="248"/>
      <c r="Q5" s="248"/>
      <c r="R5" s="248"/>
      <c r="S5" s="248"/>
      <c r="T5" s="248"/>
      <c r="U5" s="248"/>
      <c r="V5" s="248"/>
      <c r="W5" s="248"/>
      <c r="X5" s="248"/>
      <c r="Y5" s="248"/>
      <c r="Z5" s="248"/>
    </row>
    <row r="6" spans="4:26" s="246" customFormat="1" ht="69" customHeight="1">
      <c r="D6" s="1987" t="s">
        <v>1807</v>
      </c>
      <c r="E6" s="1988"/>
      <c r="F6" s="1988"/>
      <c r="G6" s="1988"/>
      <c r="H6" s="1988"/>
      <c r="I6" s="1988"/>
      <c r="J6" s="1988"/>
      <c r="K6" s="1989"/>
      <c r="L6" s="1990" t="s">
        <v>1808</v>
      </c>
      <c r="M6" s="1991"/>
      <c r="N6" s="1991"/>
      <c r="O6" s="1991"/>
      <c r="P6" s="1991"/>
      <c r="Q6" s="1991"/>
      <c r="R6" s="1992"/>
      <c r="S6" s="1993" t="s">
        <v>1809</v>
      </c>
      <c r="T6" s="1994"/>
      <c r="U6" s="1995"/>
      <c r="V6" s="1996" t="s">
        <v>1810</v>
      </c>
      <c r="W6" s="1997"/>
      <c r="X6" s="1997"/>
      <c r="Y6" s="1997"/>
      <c r="Z6" s="1998"/>
    </row>
    <row r="7" spans="4:26" ht="114" customHeight="1" thickBot="1">
      <c r="D7" s="666" t="s">
        <v>1811</v>
      </c>
      <c r="E7" s="667" t="s">
        <v>14</v>
      </c>
      <c r="F7" s="667" t="s">
        <v>272</v>
      </c>
      <c r="G7" s="667" t="s">
        <v>1812</v>
      </c>
      <c r="H7" s="667" t="s">
        <v>1813</v>
      </c>
      <c r="I7" s="667" t="s">
        <v>1814</v>
      </c>
      <c r="J7" s="667" t="s">
        <v>1815</v>
      </c>
      <c r="K7" s="668" t="s">
        <v>1816</v>
      </c>
      <c r="L7" s="666" t="s">
        <v>1817</v>
      </c>
      <c r="M7" s="667" t="s">
        <v>1818</v>
      </c>
      <c r="N7" s="667" t="s">
        <v>1819</v>
      </c>
      <c r="O7" s="667" t="s">
        <v>26</v>
      </c>
      <c r="P7" s="667" t="s">
        <v>1820</v>
      </c>
      <c r="Q7" s="667" t="s">
        <v>1821</v>
      </c>
      <c r="R7" s="668" t="s">
        <v>1822</v>
      </c>
      <c r="S7" s="666" t="s">
        <v>14</v>
      </c>
      <c r="T7" s="667" t="s">
        <v>1823</v>
      </c>
      <c r="U7" s="668" t="s">
        <v>1824</v>
      </c>
      <c r="V7" s="666" t="s">
        <v>1825</v>
      </c>
      <c r="W7" s="667" t="s">
        <v>1826</v>
      </c>
      <c r="X7" s="667" t="s">
        <v>1829</v>
      </c>
      <c r="Y7" s="667" t="s">
        <v>1827</v>
      </c>
      <c r="Z7" s="668" t="s">
        <v>1828</v>
      </c>
    </row>
    <row r="8" spans="4:26" ht="213.75" customHeight="1">
      <c r="D8" s="669"/>
      <c r="E8" s="670"/>
      <c r="F8" s="671"/>
      <c r="G8" s="672"/>
      <c r="H8" s="672"/>
      <c r="I8" s="673"/>
      <c r="J8" s="673"/>
      <c r="K8" s="674"/>
      <c r="L8" s="675"/>
      <c r="M8" s="675"/>
      <c r="N8" s="676"/>
      <c r="O8" s="675"/>
      <c r="P8" s="677"/>
      <c r="Q8" s="678"/>
      <c r="R8" s="678"/>
      <c r="S8" s="673"/>
      <c r="T8" s="673"/>
      <c r="U8" s="673"/>
      <c r="V8" s="673"/>
      <c r="W8" s="675"/>
      <c r="X8" s="675"/>
      <c r="Y8" s="674"/>
      <c r="Z8" s="674"/>
    </row>
  </sheetData>
  <mergeCells count="6">
    <mergeCell ref="D6:K6"/>
    <mergeCell ref="L6:R6"/>
    <mergeCell ref="S6:U6"/>
    <mergeCell ref="V6:Z6"/>
    <mergeCell ref="D3:F3"/>
    <mergeCell ref="G3:Y3"/>
  </mergeCells>
  <dataValidations count="5">
    <dataValidation type="list" allowBlank="1" showInputMessage="1" showErrorMessage="1" sqref="Y8" xr:uid="{AE271BE7-7F91-4C27-8A01-027412744E5A}">
      <formula1>ESTATUS</formula1>
    </dataValidation>
    <dataValidation type="list" allowBlank="1" showInputMessage="1" showErrorMessage="1" sqref="N8" xr:uid="{4A939364-B60D-4DBF-A17C-3C10202B7C59}">
      <formula1>ACCION</formula1>
    </dataValidation>
    <dataValidation type="list" allowBlank="1" showInputMessage="1" showErrorMessage="1" sqref="H8" xr:uid="{1780A874-1969-451C-B213-CC4D95A5777F}">
      <formula1>HALLAZGO</formula1>
    </dataValidation>
    <dataValidation type="list" allowBlank="1" showInputMessage="1" showErrorMessage="1" sqref="G8" xr:uid="{F4821D71-3E2D-4F9A-AD05-8B59BD141E89}">
      <formula1>FUENTE</formula1>
    </dataValidation>
    <dataValidation type="list" allowBlank="1" showInputMessage="1" showErrorMessage="1" sqref="F8" xr:uid="{1439FF7C-E8ED-4BAB-A6D6-9A3E9F0DAE16}">
      <formula1>PROCESOS</formula1>
    </dataValidation>
  </dataValidations>
  <pageMargins left="0.70866141732283472" right="0.70866141732283472" top="0.74803149606299213" bottom="0.74803149606299213" header="0.31496062992125984" footer="0.31496062992125984"/>
  <pageSetup scale="16" orientation="portrait" r:id="rId1"/>
  <drawing r:id="rId2"/>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EA451-0649-4987-91E2-CB5BE8965DC1}">
  <dimension ref="A1:A22"/>
  <sheetViews>
    <sheetView workbookViewId="0">
      <selection activeCell="F2" sqref="F2:V5"/>
    </sheetView>
  </sheetViews>
  <sheetFormatPr baseColWidth="10" defaultColWidth="11.42578125" defaultRowHeight="15"/>
  <sheetData>
    <row r="1" spans="1:1">
      <c r="A1" t="s">
        <v>1612</v>
      </c>
    </row>
    <row r="2" spans="1:1">
      <c r="A2" t="s">
        <v>1613</v>
      </c>
    </row>
    <row r="3" spans="1:1">
      <c r="A3" t="s">
        <v>1614</v>
      </c>
    </row>
    <row r="4" spans="1:1">
      <c r="A4" t="s">
        <v>1615</v>
      </c>
    </row>
    <row r="5" spans="1:1">
      <c r="A5" t="s">
        <v>1616</v>
      </c>
    </row>
    <row r="6" spans="1:1">
      <c r="A6" t="s">
        <v>1617</v>
      </c>
    </row>
    <row r="7" spans="1:1">
      <c r="A7" t="s">
        <v>1618</v>
      </c>
    </row>
    <row r="8" spans="1:1">
      <c r="A8" t="s">
        <v>1619</v>
      </c>
    </row>
    <row r="9" spans="1:1">
      <c r="A9" t="s">
        <v>1620</v>
      </c>
    </row>
    <row r="10" spans="1:1">
      <c r="A10" t="s">
        <v>1621</v>
      </c>
    </row>
    <row r="11" spans="1:1">
      <c r="A11" t="s">
        <v>1622</v>
      </c>
    </row>
    <row r="12" spans="1:1">
      <c r="A12" t="s">
        <v>1623</v>
      </c>
    </row>
    <row r="13" spans="1:1">
      <c r="A13" t="s">
        <v>1624</v>
      </c>
    </row>
    <row r="14" spans="1:1">
      <c r="A14" t="s">
        <v>1625</v>
      </c>
    </row>
    <row r="15" spans="1:1">
      <c r="A15" t="s">
        <v>1626</v>
      </c>
    </row>
    <row r="16" spans="1:1">
      <c r="A16" t="s">
        <v>1627</v>
      </c>
    </row>
    <row r="17" spans="1:1">
      <c r="A17" t="s">
        <v>1628</v>
      </c>
    </row>
    <row r="18" spans="1:1">
      <c r="A18" t="s">
        <v>1629</v>
      </c>
    </row>
    <row r="19" spans="1:1">
      <c r="A19" t="s">
        <v>1630</v>
      </c>
    </row>
    <row r="20" spans="1:1">
      <c r="A20" t="s">
        <v>1631</v>
      </c>
    </row>
    <row r="21" spans="1:1">
      <c r="A21" t="s">
        <v>1632</v>
      </c>
    </row>
    <row r="22" spans="1:1">
      <c r="A22" t="s">
        <v>1633</v>
      </c>
    </row>
  </sheetData>
  <phoneticPr fontId="81"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76104-B775-4401-91F5-7EAB6DB3821E}">
  <dimension ref="B1:AC49"/>
  <sheetViews>
    <sheetView topLeftCell="A14" zoomScaleNormal="100" workbookViewId="0">
      <selection activeCell="F2" sqref="F2:V5"/>
    </sheetView>
  </sheetViews>
  <sheetFormatPr baseColWidth="10" defaultColWidth="9.140625" defaultRowHeight="12.75"/>
  <cols>
    <col min="1" max="1" width="4.42578125" style="78" customWidth="1"/>
    <col min="2" max="2" width="51.140625" style="78" bestFit="1" customWidth="1"/>
    <col min="3" max="3" width="17.85546875" style="78" bestFit="1" customWidth="1"/>
    <col min="4" max="4" width="5.42578125" style="78" customWidth="1"/>
    <col min="5" max="29" width="7.140625" style="78" customWidth="1"/>
    <col min="30" max="16384" width="9.140625" style="78"/>
  </cols>
  <sheetData>
    <row r="1" spans="2:29" ht="13.5" thickBot="1"/>
    <row r="2" spans="2:29">
      <c r="B2" s="203" t="s">
        <v>1634</v>
      </c>
      <c r="C2" s="204"/>
      <c r="E2" s="2005" t="s">
        <v>1635</v>
      </c>
      <c r="F2" s="2005"/>
      <c r="G2" s="2005"/>
      <c r="H2" s="2005"/>
      <c r="I2" s="2005"/>
      <c r="J2" s="2005"/>
      <c r="K2" s="2005"/>
      <c r="L2" s="2005"/>
      <c r="M2" s="2005"/>
      <c r="N2" s="2005"/>
      <c r="O2" s="2005"/>
      <c r="P2" s="2005"/>
      <c r="Q2" s="2005"/>
      <c r="R2" s="2005"/>
      <c r="S2" s="2005"/>
      <c r="T2" s="2005"/>
      <c r="U2" s="2005"/>
      <c r="V2" s="2005"/>
      <c r="W2" s="2005"/>
      <c r="X2" s="2005"/>
      <c r="Y2" s="2005"/>
      <c r="Z2" s="2005"/>
      <c r="AA2" s="2005"/>
      <c r="AB2" s="2005"/>
      <c r="AC2" s="2005"/>
    </row>
    <row r="3" spans="2:29">
      <c r="B3" s="205" t="s">
        <v>1636</v>
      </c>
      <c r="C3" s="206">
        <v>1</v>
      </c>
      <c r="E3" s="207">
        <v>1</v>
      </c>
      <c r="F3" s="207">
        <v>2</v>
      </c>
      <c r="G3" s="207">
        <v>3</v>
      </c>
      <c r="H3" s="207">
        <v>4</v>
      </c>
      <c r="I3" s="207">
        <v>5</v>
      </c>
      <c r="J3" s="207">
        <v>6</v>
      </c>
      <c r="K3" s="207">
        <v>7</v>
      </c>
      <c r="L3" s="207">
        <v>8</v>
      </c>
      <c r="M3" s="207">
        <v>9</v>
      </c>
      <c r="N3" s="207">
        <v>10</v>
      </c>
      <c r="O3" s="207">
        <v>11</v>
      </c>
      <c r="P3" s="207">
        <v>12</v>
      </c>
      <c r="Q3" s="207">
        <v>13</v>
      </c>
      <c r="R3" s="207">
        <v>14</v>
      </c>
      <c r="S3" s="207">
        <v>15</v>
      </c>
      <c r="T3" s="207">
        <v>16</v>
      </c>
      <c r="U3" s="207">
        <v>17</v>
      </c>
      <c r="V3" s="207">
        <v>18</v>
      </c>
      <c r="W3" s="207">
        <v>19</v>
      </c>
      <c r="X3" s="207">
        <v>20</v>
      </c>
      <c r="Y3" s="207">
        <v>21</v>
      </c>
      <c r="Z3" s="207">
        <v>22</v>
      </c>
      <c r="AA3" s="207">
        <v>23</v>
      </c>
      <c r="AB3" s="207">
        <v>24</v>
      </c>
      <c r="AC3" s="207">
        <v>25</v>
      </c>
    </row>
    <row r="4" spans="2:29">
      <c r="B4" s="205" t="s">
        <v>1637</v>
      </c>
      <c r="C4" s="206">
        <v>3</v>
      </c>
    </row>
    <row r="5" spans="2:29">
      <c r="B5" s="205" t="s">
        <v>1638</v>
      </c>
      <c r="C5" s="206">
        <v>6</v>
      </c>
    </row>
    <row r="6" spans="2:29" ht="13.5" customHeight="1" thickBot="1">
      <c r="B6" s="208" t="s">
        <v>1639</v>
      </c>
      <c r="C6" s="209">
        <v>15</v>
      </c>
    </row>
    <row r="7" spans="2:29" ht="13.5" thickBot="1">
      <c r="B7" s="202"/>
      <c r="C7" s="199"/>
    </row>
    <row r="8" spans="2:29">
      <c r="B8" s="203" t="s">
        <v>1640</v>
      </c>
      <c r="C8" s="204"/>
    </row>
    <row r="9" spans="2:29">
      <c r="B9" s="210" t="s">
        <v>1641</v>
      </c>
      <c r="C9" s="211">
        <v>1</v>
      </c>
    </row>
    <row r="10" spans="2:29">
      <c r="B10" s="210" t="s">
        <v>1642</v>
      </c>
      <c r="C10" s="211">
        <v>2</v>
      </c>
    </row>
    <row r="11" spans="2:29">
      <c r="B11" s="210" t="s">
        <v>1643</v>
      </c>
      <c r="C11" s="211">
        <v>6</v>
      </c>
    </row>
    <row r="12" spans="2:29" ht="13.5" thickBot="1">
      <c r="B12" s="212" t="s">
        <v>1644</v>
      </c>
      <c r="C12" s="213">
        <v>15</v>
      </c>
    </row>
    <row r="13" spans="2:29" ht="13.5" thickBot="1"/>
    <row r="14" spans="2:29">
      <c r="B14" s="203" t="s">
        <v>1645</v>
      </c>
      <c r="C14" s="204"/>
    </row>
    <row r="15" spans="2:29">
      <c r="B15" s="205" t="s">
        <v>1646</v>
      </c>
      <c r="C15" s="206">
        <v>1</v>
      </c>
    </row>
    <row r="16" spans="2:29">
      <c r="B16" s="214" t="s">
        <v>1647</v>
      </c>
      <c r="C16" s="215">
        <v>2</v>
      </c>
    </row>
    <row r="17" spans="2:3">
      <c r="B17" s="205" t="s">
        <v>1648</v>
      </c>
      <c r="C17" s="206">
        <v>5</v>
      </c>
    </row>
    <row r="18" spans="2:3" ht="13.5" thickBot="1">
      <c r="B18" s="208" t="s">
        <v>1649</v>
      </c>
      <c r="C18" s="209">
        <v>10</v>
      </c>
    </row>
    <row r="19" spans="2:3" ht="13.5" thickBot="1">
      <c r="B19" s="200"/>
      <c r="C19" s="200"/>
    </row>
    <row r="20" spans="2:3">
      <c r="B20" s="203" t="s">
        <v>1650</v>
      </c>
      <c r="C20" s="204"/>
    </row>
    <row r="21" spans="2:3">
      <c r="B21" s="205" t="s">
        <v>1651</v>
      </c>
      <c r="C21" s="206">
        <v>1</v>
      </c>
    </row>
    <row r="22" spans="2:3" ht="12.75" customHeight="1">
      <c r="B22" s="210" t="s">
        <v>1652</v>
      </c>
      <c r="C22" s="206">
        <v>5</v>
      </c>
    </row>
    <row r="23" spans="2:3" ht="12.75" customHeight="1">
      <c r="B23" s="216" t="s">
        <v>1653</v>
      </c>
      <c r="C23" s="217">
        <v>10</v>
      </c>
    </row>
    <row r="24" spans="2:3" ht="13.5" thickBot="1">
      <c r="B24" s="208" t="s">
        <v>1654</v>
      </c>
      <c r="C24" s="209">
        <v>15</v>
      </c>
    </row>
    <row r="25" spans="2:3" ht="13.5" thickBot="1">
      <c r="B25" s="201"/>
      <c r="C25" s="201"/>
    </row>
    <row r="26" spans="2:3" ht="13.5" thickBot="1">
      <c r="B26" s="218" t="s">
        <v>1655</v>
      </c>
      <c r="C26" s="219"/>
    </row>
    <row r="27" spans="2:3">
      <c r="B27" s="220" t="s">
        <v>1656</v>
      </c>
      <c r="C27" s="221">
        <v>1</v>
      </c>
    </row>
    <row r="28" spans="2:3">
      <c r="B28" s="205" t="s">
        <v>1657</v>
      </c>
      <c r="C28" s="206">
        <v>5</v>
      </c>
    </row>
    <row r="29" spans="2:3" ht="13.5" thickBot="1">
      <c r="B29" s="222" t="s">
        <v>1658</v>
      </c>
      <c r="C29" s="209">
        <v>15</v>
      </c>
    </row>
    <row r="30" spans="2:3" ht="13.5" thickBot="1">
      <c r="B30" s="223"/>
      <c r="C30" s="223"/>
    </row>
    <row r="31" spans="2:3">
      <c r="B31" s="203" t="s">
        <v>1659</v>
      </c>
      <c r="C31" s="204"/>
    </row>
    <row r="32" spans="2:3">
      <c r="B32" s="224" t="s">
        <v>1660</v>
      </c>
      <c r="C32" s="225"/>
    </row>
    <row r="33" spans="2:3">
      <c r="B33" s="205" t="s">
        <v>1661</v>
      </c>
      <c r="C33" s="226">
        <v>1</v>
      </c>
    </row>
    <row r="34" spans="2:3">
      <c r="B34" s="205" t="s">
        <v>1662</v>
      </c>
      <c r="C34" s="206">
        <v>2</v>
      </c>
    </row>
    <row r="35" spans="2:3">
      <c r="B35" s="205" t="s">
        <v>1663</v>
      </c>
      <c r="C35" s="206">
        <v>5</v>
      </c>
    </row>
    <row r="36" spans="2:3">
      <c r="B36" s="224" t="s">
        <v>1664</v>
      </c>
      <c r="C36" s="225"/>
    </row>
    <row r="37" spans="2:3">
      <c r="B37" s="205" t="s">
        <v>1665</v>
      </c>
      <c r="C37" s="215">
        <v>6</v>
      </c>
    </row>
    <row r="38" spans="2:3">
      <c r="B38" s="205" t="s">
        <v>1666</v>
      </c>
      <c r="C38" s="206">
        <v>10</v>
      </c>
    </row>
    <row r="39" spans="2:3" ht="13.5" thickBot="1">
      <c r="B39" s="227" t="s">
        <v>1667</v>
      </c>
      <c r="C39" s="209">
        <v>15</v>
      </c>
    </row>
    <row r="40" spans="2:3" ht="13.5" thickBot="1">
      <c r="B40" s="202"/>
      <c r="C40" s="202"/>
    </row>
    <row r="41" spans="2:3" ht="13.5" thickBot="1">
      <c r="B41" s="228" t="s">
        <v>1668</v>
      </c>
      <c r="C41" s="229"/>
    </row>
    <row r="42" spans="2:3">
      <c r="B42" s="205" t="s">
        <v>1669</v>
      </c>
      <c r="C42" s="206">
        <v>1</v>
      </c>
    </row>
    <row r="43" spans="2:3">
      <c r="B43" s="205" t="s">
        <v>1670</v>
      </c>
      <c r="C43" s="206">
        <v>3</v>
      </c>
    </row>
    <row r="44" spans="2:3" ht="13.5" thickBot="1">
      <c r="B44" s="230" t="s">
        <v>1671</v>
      </c>
      <c r="C44" s="209">
        <v>15</v>
      </c>
    </row>
    <row r="45" spans="2:3" ht="13.5" thickBot="1">
      <c r="B45" s="202"/>
      <c r="C45" s="202"/>
    </row>
    <row r="46" spans="2:3" ht="13.5" thickBot="1">
      <c r="B46" s="218" t="s">
        <v>1672</v>
      </c>
      <c r="C46" s="219"/>
    </row>
    <row r="47" spans="2:3">
      <c r="B47" s="231" t="s">
        <v>1673</v>
      </c>
      <c r="C47" s="232">
        <v>1</v>
      </c>
    </row>
    <row r="48" spans="2:3">
      <c r="B48" s="233" t="s">
        <v>1674</v>
      </c>
      <c r="C48" s="234">
        <v>15</v>
      </c>
    </row>
    <row r="49" spans="2:3" ht="13.5" thickBot="1">
      <c r="B49" s="235" t="s">
        <v>1675</v>
      </c>
      <c r="C49" s="209">
        <v>25</v>
      </c>
    </row>
  </sheetData>
  <mergeCells count="1">
    <mergeCell ref="E2:AC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5559D-946A-426A-A1C0-33732E37E26D}">
  <sheetPr codeName="Hoja70">
    <tabColor theme="9" tint="0.39997558519241921"/>
  </sheetPr>
  <dimension ref="B1:AK41"/>
  <sheetViews>
    <sheetView view="pageBreakPreview" zoomScale="90" zoomScaleNormal="100" zoomScaleSheetLayoutView="90" workbookViewId="0">
      <selection activeCell="F3" sqref="F3:M6"/>
    </sheetView>
  </sheetViews>
  <sheetFormatPr baseColWidth="10" defaultColWidth="11.42578125" defaultRowHeight="14.25"/>
  <cols>
    <col min="1" max="1" width="1" style="75" customWidth="1"/>
    <col min="2" max="2" width="1.42578125" style="75" customWidth="1"/>
    <col min="3" max="3" width="25" style="75" customWidth="1"/>
    <col min="4" max="4" width="11.28515625" style="75" customWidth="1"/>
    <col min="5" max="5" width="10.7109375" style="75" customWidth="1"/>
    <col min="6" max="7" width="15.42578125" style="75" customWidth="1"/>
    <col min="8" max="8" width="13.85546875" style="75" customWidth="1"/>
    <col min="9" max="9" width="13" style="75" customWidth="1"/>
    <col min="10" max="10" width="10" style="75" customWidth="1"/>
    <col min="11" max="11" width="11.28515625" style="75" customWidth="1"/>
    <col min="12" max="12" width="14.42578125" style="75" customWidth="1"/>
    <col min="13" max="13" width="17.42578125" style="75" customWidth="1"/>
    <col min="14" max="14" width="13.28515625" style="75" customWidth="1"/>
    <col min="15" max="15" width="11.42578125" style="75" customWidth="1"/>
    <col min="16" max="16" width="14.28515625" style="75" customWidth="1"/>
    <col min="17" max="17" width="1.140625" style="75" customWidth="1"/>
    <col min="18" max="16384" width="11.42578125" style="75"/>
  </cols>
  <sheetData>
    <row r="1" spans="2:37" ht="4.5" customHeight="1"/>
    <row r="2" spans="2:37" ht="6" customHeight="1" thickBot="1">
      <c r="B2" s="76"/>
      <c r="C2" s="76"/>
      <c r="D2" s="76"/>
      <c r="E2" s="76"/>
      <c r="F2" s="76"/>
      <c r="G2" s="76"/>
      <c r="H2" s="76"/>
      <c r="I2" s="76"/>
      <c r="J2" s="76"/>
      <c r="K2" s="76"/>
      <c r="L2" s="76"/>
      <c r="M2" s="76"/>
      <c r="N2" s="76"/>
      <c r="O2" s="76"/>
      <c r="P2" s="76"/>
      <c r="Q2" s="76"/>
    </row>
    <row r="3" spans="2:37" ht="24" customHeight="1">
      <c r="B3" s="76"/>
      <c r="C3" s="944" t="s">
        <v>1091</v>
      </c>
      <c r="D3" s="945"/>
      <c r="E3" s="946"/>
      <c r="F3" s="956" t="s">
        <v>91</v>
      </c>
      <c r="G3" s="957"/>
      <c r="H3" s="957"/>
      <c r="I3" s="957"/>
      <c r="J3" s="957"/>
      <c r="K3" s="957"/>
      <c r="L3" s="957"/>
      <c r="M3" s="958"/>
      <c r="N3" s="926"/>
      <c r="O3" s="927"/>
      <c r="P3" s="928"/>
      <c r="Q3" s="76"/>
    </row>
    <row r="4" spans="2:37" ht="23.25" customHeight="1">
      <c r="B4" s="76"/>
      <c r="C4" s="947"/>
      <c r="D4" s="948"/>
      <c r="E4" s="949"/>
      <c r="F4" s="959"/>
      <c r="G4" s="960"/>
      <c r="H4" s="960"/>
      <c r="I4" s="960"/>
      <c r="J4" s="960"/>
      <c r="K4" s="960"/>
      <c r="L4" s="960"/>
      <c r="M4" s="961"/>
      <c r="N4" s="929"/>
      <c r="O4" s="930"/>
      <c r="P4" s="931"/>
      <c r="Q4" s="76"/>
    </row>
    <row r="5" spans="2:37" ht="21.75" customHeight="1">
      <c r="B5" s="76"/>
      <c r="C5" s="947"/>
      <c r="D5" s="948"/>
      <c r="E5" s="949"/>
      <c r="F5" s="959"/>
      <c r="G5" s="960"/>
      <c r="H5" s="960"/>
      <c r="I5" s="960"/>
      <c r="J5" s="960"/>
      <c r="K5" s="960"/>
      <c r="L5" s="960"/>
      <c r="M5" s="961"/>
      <c r="N5" s="929"/>
      <c r="O5" s="930"/>
      <c r="P5" s="931"/>
      <c r="Q5" s="76"/>
    </row>
    <row r="6" spans="2:37" ht="21.75" customHeight="1" thickBot="1">
      <c r="B6" s="76"/>
      <c r="C6" s="950"/>
      <c r="D6" s="951"/>
      <c r="E6" s="952"/>
      <c r="F6" s="962"/>
      <c r="G6" s="963"/>
      <c r="H6" s="963"/>
      <c r="I6" s="963"/>
      <c r="J6" s="963"/>
      <c r="K6" s="963"/>
      <c r="L6" s="963"/>
      <c r="M6" s="964"/>
      <c r="N6" s="932"/>
      <c r="O6" s="933"/>
      <c r="P6" s="934"/>
      <c r="Q6" s="76"/>
    </row>
    <row r="7" spans="2:37" s="77" customFormat="1" ht="6" customHeight="1">
      <c r="C7" s="79"/>
      <c r="D7" s="80"/>
      <c r="E7" s="80"/>
      <c r="F7" s="80"/>
      <c r="I7" s="81"/>
      <c r="J7" s="81"/>
      <c r="R7" s="78"/>
      <c r="S7" s="78"/>
      <c r="T7" s="78"/>
      <c r="U7" s="78"/>
      <c r="V7" s="78"/>
      <c r="W7" s="78"/>
      <c r="X7" s="78"/>
      <c r="Y7" s="78"/>
      <c r="Z7" s="78"/>
      <c r="AA7" s="78"/>
      <c r="AB7" s="78"/>
      <c r="AC7" s="78"/>
      <c r="AD7" s="78"/>
      <c r="AE7" s="78"/>
      <c r="AF7" s="78"/>
      <c r="AG7" s="78"/>
      <c r="AH7" s="78"/>
      <c r="AI7" s="78"/>
      <c r="AJ7" s="78"/>
      <c r="AK7" s="78"/>
    </row>
    <row r="8" spans="2:37" s="77" customFormat="1" ht="23.25" customHeight="1">
      <c r="C8" s="645" t="s">
        <v>6</v>
      </c>
      <c r="D8" s="953">
        <v>2024</v>
      </c>
      <c r="E8" s="954"/>
      <c r="F8" s="955"/>
      <c r="I8" s="81"/>
      <c r="J8" s="81"/>
      <c r="R8" s="78"/>
      <c r="S8" s="78"/>
      <c r="T8" s="78"/>
      <c r="U8" s="78"/>
      <c r="V8" s="78"/>
      <c r="W8" s="78"/>
      <c r="X8" s="78"/>
      <c r="Y8" s="78"/>
      <c r="Z8" s="78"/>
      <c r="AA8" s="78"/>
      <c r="AB8" s="78"/>
      <c r="AC8" s="78"/>
      <c r="AD8" s="78"/>
      <c r="AE8" s="78"/>
      <c r="AF8" s="78"/>
      <c r="AG8" s="78"/>
      <c r="AH8" s="78"/>
      <c r="AI8" s="78"/>
      <c r="AJ8" s="78"/>
      <c r="AK8" s="78"/>
    </row>
    <row r="9" spans="2:37" s="77" customFormat="1" ht="6" customHeight="1">
      <c r="I9" s="81"/>
      <c r="J9" s="81"/>
      <c r="R9" s="78"/>
      <c r="S9" s="78"/>
      <c r="T9" s="78"/>
      <c r="U9" s="78"/>
      <c r="V9" s="78"/>
      <c r="W9" s="78"/>
      <c r="X9" s="78"/>
      <c r="Y9" s="78"/>
      <c r="Z9" s="78"/>
      <c r="AA9" s="78"/>
      <c r="AB9" s="78"/>
      <c r="AC9" s="78"/>
      <c r="AD9" s="78"/>
      <c r="AE9" s="78"/>
      <c r="AF9" s="78"/>
      <c r="AG9" s="78"/>
      <c r="AH9" s="78"/>
      <c r="AI9" s="78"/>
      <c r="AJ9" s="78"/>
      <c r="AK9" s="78"/>
    </row>
    <row r="10" spans="2:37" s="77" customFormat="1" ht="9" customHeight="1" thickBot="1">
      <c r="C10" s="84"/>
      <c r="D10" s="85"/>
      <c r="E10" s="85"/>
      <c r="F10" s="85"/>
      <c r="G10" s="85"/>
      <c r="H10" s="85"/>
      <c r="I10" s="85"/>
      <c r="J10" s="86"/>
      <c r="K10" s="85"/>
      <c r="L10" s="85"/>
      <c r="M10" s="85"/>
      <c r="N10" s="85"/>
      <c r="O10" s="85"/>
      <c r="P10" s="85"/>
      <c r="R10" s="87"/>
      <c r="S10" s="83"/>
      <c r="T10" s="78"/>
      <c r="U10" s="78"/>
      <c r="V10" s="78"/>
      <c r="W10" s="78"/>
      <c r="X10" s="78"/>
      <c r="Y10" s="78"/>
      <c r="Z10" s="78"/>
      <c r="AA10" s="78"/>
      <c r="AB10" s="78"/>
      <c r="AC10" s="78"/>
      <c r="AD10" s="78"/>
      <c r="AE10" s="78"/>
      <c r="AF10" s="78"/>
      <c r="AG10" s="78"/>
      <c r="AH10" s="78"/>
      <c r="AI10" s="78"/>
      <c r="AJ10" s="78"/>
      <c r="AK10" s="78"/>
    </row>
    <row r="11" spans="2:37" s="77" customFormat="1" ht="20.25" customHeight="1">
      <c r="C11" s="966" t="s">
        <v>92</v>
      </c>
      <c r="D11" s="967"/>
      <c r="E11" s="967"/>
      <c r="F11" s="967"/>
      <c r="G11" s="967"/>
      <c r="H11" s="967"/>
      <c r="I11" s="967"/>
      <c r="J11" s="967"/>
      <c r="K11" s="967"/>
      <c r="L11" s="967"/>
      <c r="M11" s="967"/>
      <c r="N11" s="967"/>
      <c r="O11" s="967"/>
      <c r="P11" s="968"/>
      <c r="R11" s="78"/>
      <c r="S11" s="83"/>
      <c r="T11" s="78"/>
      <c r="U11" s="78"/>
      <c r="V11" s="78"/>
      <c r="W11" s="78"/>
      <c r="X11" s="78"/>
      <c r="Y11" s="78"/>
      <c r="Z11" s="78"/>
      <c r="AA11" s="78"/>
      <c r="AB11" s="78"/>
      <c r="AC11" s="78"/>
      <c r="AD11" s="78"/>
      <c r="AE11" s="78"/>
      <c r="AF11" s="78"/>
      <c r="AG11" s="78"/>
      <c r="AH11" s="78"/>
      <c r="AI11" s="78"/>
      <c r="AJ11" s="78"/>
      <c r="AK11" s="78"/>
    </row>
    <row r="12" spans="2:37" s="77" customFormat="1" ht="4.5" customHeight="1">
      <c r="C12" s="84"/>
      <c r="D12" s="85"/>
      <c r="E12" s="85"/>
      <c r="F12" s="85"/>
      <c r="G12" s="85"/>
      <c r="H12" s="85"/>
      <c r="I12" s="85"/>
      <c r="J12" s="86"/>
      <c r="K12" s="85"/>
      <c r="L12" s="85"/>
      <c r="M12" s="85"/>
      <c r="N12" s="85"/>
      <c r="O12" s="85"/>
      <c r="P12" s="85"/>
      <c r="R12" s="78"/>
      <c r="S12" s="83"/>
      <c r="T12" s="78"/>
      <c r="U12" s="78"/>
      <c r="V12" s="78"/>
      <c r="W12" s="78"/>
      <c r="X12" s="78"/>
      <c r="Y12" s="78"/>
      <c r="Z12" s="78"/>
      <c r="AA12" s="78"/>
      <c r="AB12" s="78"/>
      <c r="AC12" s="78"/>
      <c r="AD12" s="78"/>
      <c r="AE12" s="78"/>
      <c r="AF12" s="78"/>
      <c r="AG12" s="78"/>
      <c r="AH12" s="78"/>
      <c r="AI12" s="78"/>
      <c r="AJ12" s="78"/>
      <c r="AK12" s="78"/>
    </row>
    <row r="13" spans="2:37" s="77" customFormat="1" ht="14.25" customHeight="1">
      <c r="C13" s="84"/>
      <c r="D13" s="175" t="s">
        <v>33</v>
      </c>
      <c r="E13" s="175" t="s">
        <v>34</v>
      </c>
      <c r="F13" s="175" t="s">
        <v>35</v>
      </c>
      <c r="G13" s="175" t="s">
        <v>36</v>
      </c>
      <c r="H13" s="175" t="s">
        <v>37</v>
      </c>
      <c r="I13" s="176" t="s">
        <v>38</v>
      </c>
      <c r="J13" s="175" t="s">
        <v>39</v>
      </c>
      <c r="K13" s="175" t="s">
        <v>40</v>
      </c>
      <c r="L13" s="175" t="s">
        <v>41</v>
      </c>
      <c r="M13" s="175" t="s">
        <v>42</v>
      </c>
      <c r="N13" s="175" t="s">
        <v>43</v>
      </c>
      <c r="O13" s="177" t="s">
        <v>44</v>
      </c>
      <c r="P13" s="175" t="s">
        <v>93</v>
      </c>
      <c r="R13" s="78"/>
      <c r="S13" s="83"/>
      <c r="T13" s="78"/>
      <c r="U13" s="78"/>
      <c r="V13" s="78"/>
      <c r="W13" s="78"/>
      <c r="X13" s="78"/>
      <c r="Y13" s="78"/>
      <c r="Z13" s="78"/>
      <c r="AA13" s="78"/>
      <c r="AB13" s="78"/>
      <c r="AC13" s="78"/>
      <c r="AD13" s="78"/>
      <c r="AE13" s="78"/>
      <c r="AF13" s="78"/>
      <c r="AG13" s="78"/>
      <c r="AH13" s="78"/>
      <c r="AI13" s="78"/>
      <c r="AJ13" s="78"/>
      <c r="AK13" s="78"/>
    </row>
    <row r="14" spans="2:37" s="77" customFormat="1" ht="14.25" customHeight="1">
      <c r="C14" s="88" t="s">
        <v>94</v>
      </c>
      <c r="D14" s="640">
        <f>'GESTIÓN LIDERAZGO'!$O$53</f>
        <v>1</v>
      </c>
      <c r="E14" s="640">
        <f>'GESTIÓN LIDERAZGO'!$S$53</f>
        <v>1</v>
      </c>
      <c r="F14" s="640">
        <f>'GESTIÓN LIDERAZGO'!$W$53</f>
        <v>1</v>
      </c>
      <c r="G14" s="640">
        <f>'GESTIÓN LIDERAZGO'!$AA$53</f>
        <v>1</v>
      </c>
      <c r="H14" s="640">
        <f>'GESTIÓN LIDERAZGO'!$AE$53</f>
        <v>0.75</v>
      </c>
      <c r="I14" s="640">
        <f>'GESTIÓN LIDERAZGO'!$AI$53</f>
        <v>0</v>
      </c>
      <c r="J14" s="640">
        <f>'GESTIÓN LIDERAZGO'!$AM$53</f>
        <v>0</v>
      </c>
      <c r="K14" s="640">
        <f>'GESTIÓN LIDERAZGO'!$AQ$53</f>
        <v>0</v>
      </c>
      <c r="L14" s="640">
        <f>'GESTIÓN LIDERAZGO'!$AU$53</f>
        <v>0</v>
      </c>
      <c r="M14" s="640">
        <f>'GESTIÓN LIDERAZGO'!$AY$53</f>
        <v>0</v>
      </c>
      <c r="N14" s="640">
        <f>'GESTIÓN LIDERAZGO'!$BC$53</f>
        <v>0</v>
      </c>
      <c r="O14" s="640">
        <f>'GESTIÓN LIDERAZGO'!$BG$53</f>
        <v>0</v>
      </c>
      <c r="P14" s="89"/>
      <c r="R14" s="78"/>
      <c r="S14" s="83"/>
      <c r="T14" s="78"/>
      <c r="U14" s="78"/>
      <c r="V14" s="78"/>
      <c r="W14" s="78"/>
      <c r="X14" s="78"/>
      <c r="Y14" s="78"/>
      <c r="Z14" s="78"/>
      <c r="AA14" s="78"/>
      <c r="AB14" s="78"/>
      <c r="AC14" s="78"/>
      <c r="AD14" s="78"/>
      <c r="AE14" s="78"/>
      <c r="AF14" s="78"/>
      <c r="AG14" s="78"/>
      <c r="AH14" s="78"/>
      <c r="AI14" s="78"/>
      <c r="AJ14" s="78"/>
      <c r="AK14" s="78"/>
    </row>
    <row r="15" spans="2:37" s="77" customFormat="1" ht="14.25" customHeight="1">
      <c r="C15" s="88" t="s">
        <v>71</v>
      </c>
      <c r="D15" s="89">
        <v>0.95</v>
      </c>
      <c r="E15" s="89">
        <v>0.95</v>
      </c>
      <c r="F15" s="89">
        <v>0.95</v>
      </c>
      <c r="G15" s="89">
        <v>0.95</v>
      </c>
      <c r="H15" s="89">
        <v>0.95</v>
      </c>
      <c r="I15" s="89">
        <v>0.95</v>
      </c>
      <c r="J15" s="89">
        <v>0.95</v>
      </c>
      <c r="K15" s="89">
        <v>0.95</v>
      </c>
      <c r="L15" s="89">
        <v>0.95</v>
      </c>
      <c r="M15" s="89">
        <v>0.95</v>
      </c>
      <c r="N15" s="89">
        <v>0.95</v>
      </c>
      <c r="O15" s="89">
        <v>0.95</v>
      </c>
      <c r="P15" s="89">
        <v>0.95</v>
      </c>
      <c r="R15" s="78"/>
      <c r="S15" s="90"/>
      <c r="T15" s="78"/>
      <c r="U15" s="91"/>
      <c r="V15" s="78"/>
      <c r="W15" s="78"/>
      <c r="X15" s="78"/>
      <c r="Y15" s="78"/>
      <c r="Z15" s="78"/>
      <c r="AA15" s="78"/>
      <c r="AB15" s="78"/>
      <c r="AC15" s="78"/>
      <c r="AD15" s="78"/>
      <c r="AE15" s="78"/>
      <c r="AF15" s="78"/>
      <c r="AG15" s="78"/>
      <c r="AH15" s="78"/>
      <c r="AI15" s="78"/>
      <c r="AJ15" s="78"/>
      <c r="AK15" s="78"/>
    </row>
    <row r="16" spans="2:37" s="77" customFormat="1" ht="14.25" customHeight="1">
      <c r="C16" s="84"/>
      <c r="D16" s="85"/>
      <c r="E16" s="85"/>
      <c r="F16" s="85"/>
      <c r="G16" s="85"/>
      <c r="H16" s="85"/>
      <c r="I16" s="85"/>
      <c r="J16" s="86"/>
      <c r="K16" s="85"/>
      <c r="L16" s="85"/>
      <c r="M16" s="85"/>
      <c r="N16" s="85"/>
      <c r="O16" s="85"/>
      <c r="P16" s="85"/>
      <c r="R16" s="78"/>
      <c r="S16" s="83"/>
      <c r="T16" s="78"/>
      <c r="U16" s="78" t="s">
        <v>95</v>
      </c>
      <c r="V16" s="78"/>
      <c r="W16" s="78"/>
      <c r="X16" s="78"/>
      <c r="Y16" s="78"/>
      <c r="Z16" s="78"/>
      <c r="AA16" s="78"/>
      <c r="AB16" s="78"/>
      <c r="AC16" s="78"/>
      <c r="AD16" s="78"/>
      <c r="AE16" s="78"/>
      <c r="AF16" s="78"/>
      <c r="AG16" s="78"/>
      <c r="AH16" s="78"/>
      <c r="AI16" s="78"/>
      <c r="AJ16" s="78"/>
      <c r="AK16" s="78"/>
    </row>
    <row r="17" spans="2:18">
      <c r="B17" s="76"/>
      <c r="C17" s="76"/>
      <c r="D17" s="76"/>
      <c r="E17" s="76"/>
      <c r="F17" s="76"/>
      <c r="G17" s="76"/>
      <c r="H17" s="76"/>
      <c r="I17" s="76"/>
      <c r="J17" s="76"/>
      <c r="K17" s="76"/>
      <c r="L17" s="76"/>
      <c r="M17" s="76"/>
      <c r="N17" s="76"/>
      <c r="O17" s="76"/>
      <c r="P17" s="76"/>
      <c r="Q17" s="76"/>
    </row>
    <row r="18" spans="2:18">
      <c r="B18" s="76"/>
      <c r="C18" s="76"/>
      <c r="D18" s="76"/>
      <c r="E18" s="76"/>
      <c r="F18" s="76"/>
      <c r="G18" s="76"/>
      <c r="H18" s="76"/>
      <c r="I18" s="76"/>
      <c r="J18" s="76"/>
      <c r="K18" s="76"/>
      <c r="L18" s="76"/>
      <c r="M18" s="76"/>
      <c r="N18" s="76"/>
      <c r="O18" s="76"/>
      <c r="P18" s="76"/>
      <c r="Q18" s="76"/>
    </row>
    <row r="19" spans="2:18">
      <c r="B19" s="76"/>
      <c r="C19" s="76"/>
      <c r="D19" s="76"/>
      <c r="E19" s="76"/>
      <c r="F19" s="76"/>
      <c r="G19" s="76"/>
      <c r="H19" s="76"/>
      <c r="I19" s="76"/>
      <c r="J19" s="76"/>
      <c r="K19" s="76"/>
      <c r="L19" s="76"/>
      <c r="M19" s="76"/>
      <c r="N19" s="76"/>
      <c r="O19" s="76"/>
      <c r="P19" s="76"/>
      <c r="Q19" s="76"/>
    </row>
    <row r="20" spans="2:18">
      <c r="B20" s="76"/>
      <c r="C20" s="76"/>
      <c r="D20" s="76"/>
      <c r="E20" s="76"/>
      <c r="F20" s="76"/>
      <c r="G20" s="76"/>
      <c r="H20" s="76"/>
      <c r="I20" s="76"/>
      <c r="J20" s="76"/>
      <c r="K20" s="76"/>
      <c r="L20" s="76"/>
      <c r="M20" s="76"/>
      <c r="N20" s="76"/>
      <c r="O20" s="76"/>
      <c r="P20" s="76"/>
      <c r="Q20" s="76"/>
    </row>
    <row r="21" spans="2:18">
      <c r="B21" s="76"/>
      <c r="C21" s="76"/>
      <c r="D21" s="76"/>
      <c r="E21" s="76"/>
      <c r="F21" s="76"/>
      <c r="G21" s="76"/>
      <c r="H21" s="76"/>
      <c r="I21" s="76"/>
      <c r="J21" s="76"/>
      <c r="K21" s="76"/>
      <c r="L21" s="76"/>
      <c r="M21" s="76"/>
      <c r="N21" s="76"/>
      <c r="O21" s="76"/>
      <c r="P21" s="76"/>
      <c r="Q21" s="76"/>
      <c r="R21" s="92"/>
    </row>
    <row r="22" spans="2:18">
      <c r="B22" s="76"/>
      <c r="C22" s="76"/>
      <c r="D22" s="76"/>
      <c r="E22" s="76"/>
      <c r="F22" s="76"/>
      <c r="G22" s="76"/>
      <c r="H22" s="76"/>
      <c r="I22" s="76"/>
      <c r="J22" s="76"/>
      <c r="K22" s="76"/>
      <c r="L22" s="76"/>
      <c r="M22" s="76"/>
      <c r="N22" s="76"/>
      <c r="O22" s="76"/>
      <c r="P22" s="76"/>
      <c r="Q22" s="76"/>
    </row>
    <row r="23" spans="2:18">
      <c r="B23" s="76"/>
      <c r="C23" s="76"/>
      <c r="D23" s="76"/>
      <c r="E23" s="76"/>
      <c r="F23" s="76"/>
      <c r="G23" s="76"/>
      <c r="H23" s="76"/>
      <c r="I23" s="76"/>
      <c r="J23" s="76"/>
      <c r="K23" s="76"/>
      <c r="L23" s="76"/>
      <c r="M23" s="76"/>
      <c r="N23" s="76"/>
      <c r="O23" s="76"/>
      <c r="P23" s="76"/>
      <c r="Q23" s="76"/>
    </row>
    <row r="24" spans="2:18">
      <c r="B24" s="76"/>
      <c r="C24" s="76"/>
      <c r="D24" s="76"/>
      <c r="E24" s="76"/>
      <c r="F24" s="76"/>
      <c r="G24" s="76"/>
      <c r="H24" s="76"/>
      <c r="I24" s="76"/>
      <c r="J24" s="76"/>
      <c r="K24" s="76"/>
      <c r="L24" s="76"/>
      <c r="M24" s="76"/>
      <c r="N24" s="76"/>
      <c r="O24" s="76"/>
      <c r="P24" s="76"/>
      <c r="Q24" s="76"/>
    </row>
    <row r="25" spans="2:18">
      <c r="B25" s="76"/>
      <c r="C25" s="76"/>
      <c r="D25" s="76"/>
      <c r="E25" s="76"/>
      <c r="F25" s="76"/>
      <c r="G25" s="76"/>
      <c r="H25" s="76"/>
      <c r="I25" s="76"/>
      <c r="J25" s="76"/>
      <c r="K25" s="76"/>
      <c r="L25" s="76"/>
      <c r="M25" s="76"/>
      <c r="N25" s="76"/>
      <c r="O25" s="76"/>
      <c r="P25" s="76"/>
      <c r="Q25" s="76"/>
    </row>
    <row r="26" spans="2:18">
      <c r="B26" s="76"/>
      <c r="C26" s="76"/>
      <c r="D26" s="76"/>
      <c r="E26" s="76"/>
      <c r="F26" s="76"/>
      <c r="G26" s="76"/>
      <c r="H26" s="76"/>
      <c r="I26" s="76"/>
      <c r="J26" s="76"/>
      <c r="K26" s="76"/>
      <c r="L26" s="76"/>
      <c r="M26" s="76"/>
      <c r="N26" s="76"/>
      <c r="O26" s="76"/>
      <c r="P26" s="76"/>
      <c r="Q26" s="76"/>
    </row>
    <row r="27" spans="2:18">
      <c r="B27" s="76"/>
      <c r="C27" s="76"/>
      <c r="D27" s="76"/>
      <c r="E27" s="76"/>
      <c r="F27" s="76"/>
      <c r="G27" s="76"/>
      <c r="H27" s="76"/>
      <c r="I27" s="76"/>
      <c r="J27" s="76"/>
      <c r="K27" s="76"/>
      <c r="L27" s="76"/>
      <c r="M27" s="76"/>
      <c r="N27" s="76"/>
      <c r="O27" s="76"/>
      <c r="P27" s="76"/>
      <c r="Q27" s="76"/>
    </row>
    <row r="28" spans="2:18">
      <c r="B28" s="76"/>
      <c r="C28" s="76"/>
      <c r="D28" s="76"/>
      <c r="E28" s="76"/>
      <c r="F28" s="76"/>
      <c r="G28" s="76"/>
      <c r="H28" s="76"/>
      <c r="I28" s="76"/>
      <c r="J28" s="76"/>
      <c r="K28" s="76"/>
      <c r="L28" s="76"/>
      <c r="M28" s="76"/>
      <c r="N28" s="76"/>
      <c r="O28" s="76"/>
      <c r="P28" s="76"/>
      <c r="Q28" s="76"/>
    </row>
    <row r="29" spans="2:18">
      <c r="B29" s="76"/>
      <c r="C29" s="76"/>
      <c r="D29" s="76"/>
      <c r="E29" s="76"/>
      <c r="F29" s="76"/>
      <c r="G29" s="76"/>
      <c r="H29" s="76"/>
      <c r="I29" s="76"/>
      <c r="J29" s="76"/>
      <c r="K29" s="76"/>
      <c r="L29" s="76"/>
      <c r="M29" s="76"/>
      <c r="N29" s="76"/>
      <c r="O29" s="76"/>
      <c r="P29" s="76"/>
      <c r="Q29" s="76"/>
    </row>
    <row r="30" spans="2:18">
      <c r="B30" s="76"/>
      <c r="C30" s="76"/>
      <c r="D30" s="76"/>
      <c r="E30" s="76"/>
      <c r="F30" s="76"/>
      <c r="G30" s="76"/>
      <c r="H30" s="76"/>
      <c r="I30" s="76"/>
      <c r="J30" s="76"/>
      <c r="K30" s="76"/>
      <c r="L30" s="76"/>
      <c r="M30" s="76"/>
      <c r="N30" s="76"/>
      <c r="O30" s="76"/>
      <c r="P30" s="76"/>
      <c r="Q30" s="76"/>
    </row>
    <row r="31" spans="2:18">
      <c r="B31" s="76"/>
      <c r="C31" s="76"/>
      <c r="D31" s="76"/>
      <c r="E31" s="76"/>
      <c r="F31" s="76"/>
      <c r="G31" s="76"/>
      <c r="H31" s="76"/>
      <c r="I31" s="76"/>
      <c r="J31" s="76"/>
      <c r="K31" s="76"/>
      <c r="L31" s="76"/>
      <c r="M31" s="76"/>
      <c r="N31" s="76"/>
      <c r="O31" s="76"/>
      <c r="P31" s="76"/>
      <c r="Q31" s="76"/>
    </row>
    <row r="32" spans="2:18" ht="6" customHeight="1" thickBot="1">
      <c r="B32" s="76"/>
      <c r="C32" s="76"/>
      <c r="D32" s="76"/>
      <c r="E32" s="76"/>
      <c r="F32" s="76"/>
      <c r="G32" s="76"/>
      <c r="H32" s="76"/>
      <c r="I32" s="76"/>
      <c r="J32" s="76"/>
      <c r="K32" s="76"/>
      <c r="L32" s="76"/>
      <c r="M32" s="76"/>
      <c r="N32" s="76"/>
      <c r="O32" s="76"/>
      <c r="P32" s="76"/>
      <c r="Q32" s="76"/>
    </row>
    <row r="33" spans="2:37" s="77" customFormat="1" ht="24.75" customHeight="1">
      <c r="C33" s="966" t="s">
        <v>96</v>
      </c>
      <c r="D33" s="967"/>
      <c r="E33" s="967"/>
      <c r="F33" s="967"/>
      <c r="G33" s="967"/>
      <c r="H33" s="967"/>
      <c r="I33" s="967"/>
      <c r="J33" s="967"/>
      <c r="K33" s="967"/>
      <c r="L33" s="967"/>
      <c r="M33" s="967"/>
      <c r="N33" s="967"/>
      <c r="O33" s="967"/>
      <c r="P33" s="968"/>
      <c r="R33" s="78"/>
      <c r="S33" s="83"/>
      <c r="T33" s="78"/>
      <c r="U33" s="78"/>
      <c r="V33" s="78"/>
      <c r="W33" s="78"/>
      <c r="X33" s="78"/>
      <c r="Y33" s="78"/>
      <c r="Z33" s="78"/>
      <c r="AA33" s="78"/>
      <c r="AB33" s="78"/>
      <c r="AC33" s="78"/>
      <c r="AD33" s="78"/>
      <c r="AE33" s="78"/>
      <c r="AF33" s="78"/>
      <c r="AG33" s="78"/>
      <c r="AH33" s="78"/>
      <c r="AI33" s="78"/>
      <c r="AJ33" s="78"/>
      <c r="AK33" s="78"/>
    </row>
    <row r="34" spans="2:37" ht="1.5" customHeight="1">
      <c r="B34" s="76"/>
      <c r="C34" s="76"/>
      <c r="D34" s="76"/>
      <c r="E34" s="76"/>
      <c r="F34" s="76"/>
      <c r="G34" s="76"/>
      <c r="H34" s="76"/>
      <c r="I34" s="76"/>
      <c r="J34" s="76"/>
      <c r="K34" s="76"/>
      <c r="L34" s="76"/>
      <c r="M34" s="76"/>
      <c r="N34" s="76"/>
      <c r="O34" s="76"/>
      <c r="P34" s="76"/>
      <c r="Q34" s="76"/>
    </row>
    <row r="35" spans="2:37" s="77" customFormat="1" ht="20.25" customHeight="1">
      <c r="C35" s="969" t="s">
        <v>9</v>
      </c>
      <c r="D35" s="969" t="s">
        <v>10</v>
      </c>
      <c r="E35" s="969"/>
      <c r="F35" s="969"/>
      <c r="G35" s="969"/>
      <c r="H35" s="969" t="s">
        <v>11</v>
      </c>
      <c r="I35" s="969"/>
      <c r="J35" s="969"/>
      <c r="K35" s="969"/>
      <c r="L35" s="969"/>
      <c r="M35" s="969"/>
      <c r="N35" s="969" t="s">
        <v>12</v>
      </c>
      <c r="O35" s="969"/>
      <c r="P35" s="969"/>
      <c r="R35" s="78"/>
      <c r="S35" s="78"/>
      <c r="T35" s="78"/>
      <c r="U35" s="78"/>
      <c r="V35" s="78"/>
      <c r="W35" s="78"/>
      <c r="X35" s="78"/>
      <c r="Y35" s="78"/>
      <c r="Z35" s="78"/>
      <c r="AA35" s="78"/>
      <c r="AB35" s="78"/>
      <c r="AC35" s="78"/>
      <c r="AD35" s="78"/>
      <c r="AE35" s="78"/>
      <c r="AF35" s="78"/>
      <c r="AG35" s="78"/>
      <c r="AH35" s="78"/>
      <c r="AI35" s="78"/>
      <c r="AJ35" s="78"/>
      <c r="AK35" s="78"/>
    </row>
    <row r="36" spans="2:37" s="77" customFormat="1" ht="38.25">
      <c r="C36" s="969"/>
      <c r="D36" s="969"/>
      <c r="E36" s="969"/>
      <c r="F36" s="969"/>
      <c r="G36" s="969"/>
      <c r="H36" s="969" t="s">
        <v>13</v>
      </c>
      <c r="I36" s="969"/>
      <c r="J36" s="969"/>
      <c r="K36" s="969"/>
      <c r="L36" s="407" t="s">
        <v>97</v>
      </c>
      <c r="M36" s="407" t="s">
        <v>98</v>
      </c>
      <c r="N36" s="969" t="s">
        <v>97</v>
      </c>
      <c r="O36" s="969"/>
      <c r="P36" s="407" t="s">
        <v>99</v>
      </c>
      <c r="R36" s="78"/>
      <c r="S36" s="78"/>
      <c r="T36" s="78"/>
      <c r="U36" s="78"/>
      <c r="V36" s="78"/>
      <c r="W36" s="78"/>
      <c r="X36" s="78"/>
      <c r="Y36" s="78"/>
      <c r="Z36" s="78"/>
      <c r="AA36" s="78"/>
      <c r="AB36" s="78"/>
      <c r="AC36" s="78"/>
      <c r="AD36" s="78"/>
      <c r="AE36" s="78"/>
      <c r="AF36" s="78"/>
      <c r="AG36" s="78"/>
      <c r="AH36" s="78"/>
      <c r="AI36" s="78"/>
      <c r="AJ36" s="78"/>
      <c r="AK36" s="78"/>
    </row>
    <row r="37" spans="2:37" ht="45" customHeight="1">
      <c r="B37" s="76"/>
      <c r="C37" s="93" t="s">
        <v>100</v>
      </c>
      <c r="D37" s="940"/>
      <c r="E37" s="940"/>
      <c r="F37" s="940"/>
      <c r="G37" s="940"/>
      <c r="H37" s="940"/>
      <c r="I37" s="940"/>
      <c r="J37" s="940"/>
      <c r="K37" s="940"/>
      <c r="L37" s="94"/>
      <c r="M37" s="95"/>
      <c r="N37" s="941"/>
      <c r="O37" s="941"/>
      <c r="P37" s="96"/>
      <c r="Q37" s="76"/>
    </row>
    <row r="38" spans="2:37" ht="34.5" customHeight="1">
      <c r="B38" s="76"/>
      <c r="C38" s="5" t="s">
        <v>101</v>
      </c>
      <c r="D38" s="942"/>
      <c r="E38" s="942"/>
      <c r="F38" s="942"/>
      <c r="G38" s="942"/>
      <c r="H38" s="943"/>
      <c r="I38" s="943"/>
      <c r="J38" s="943"/>
      <c r="K38" s="943"/>
      <c r="L38" s="97"/>
      <c r="M38" s="98"/>
      <c r="N38" s="965"/>
      <c r="O38" s="965"/>
      <c r="P38" s="99"/>
      <c r="Q38" s="76"/>
    </row>
    <row r="39" spans="2:37" ht="30.75" customHeight="1">
      <c r="B39" s="76"/>
      <c r="C39" s="5" t="s">
        <v>102</v>
      </c>
      <c r="D39" s="936"/>
      <c r="E39" s="936"/>
      <c r="F39" s="936"/>
      <c r="G39" s="936"/>
      <c r="H39" s="937"/>
      <c r="I39" s="937"/>
      <c r="J39" s="937"/>
      <c r="K39" s="937"/>
      <c r="L39" s="100"/>
      <c r="M39" s="101"/>
      <c r="N39" s="937"/>
      <c r="O39" s="937"/>
      <c r="P39" s="99"/>
      <c r="Q39" s="76"/>
    </row>
    <row r="40" spans="2:37" ht="36" customHeight="1">
      <c r="B40" s="76"/>
      <c r="C40" s="263" t="s">
        <v>103</v>
      </c>
      <c r="D40" s="938"/>
      <c r="E40" s="938"/>
      <c r="F40" s="938"/>
      <c r="G40" s="938"/>
      <c r="H40" s="939"/>
      <c r="I40" s="937"/>
      <c r="J40" s="937"/>
      <c r="K40" s="937"/>
      <c r="L40" s="100"/>
      <c r="M40" s="101"/>
      <c r="N40" s="937"/>
      <c r="O40" s="937"/>
      <c r="P40" s="99"/>
      <c r="Q40" s="76"/>
    </row>
    <row r="41" spans="2:37">
      <c r="B41" s="76"/>
      <c r="C41" s="76"/>
      <c r="D41" s="76"/>
      <c r="E41" s="76"/>
      <c r="F41" s="935"/>
      <c r="G41" s="935"/>
      <c r="H41" s="935"/>
      <c r="I41" s="76"/>
      <c r="J41" s="76"/>
      <c r="K41" s="76"/>
      <c r="L41" s="76"/>
      <c r="M41" s="76"/>
      <c r="N41" s="76"/>
      <c r="O41" s="76"/>
      <c r="P41" s="76"/>
      <c r="Q41" s="76"/>
    </row>
  </sheetData>
  <mergeCells count="25">
    <mergeCell ref="N38:O38"/>
    <mergeCell ref="C11:P11"/>
    <mergeCell ref="C33:P33"/>
    <mergeCell ref="N35:P35"/>
    <mergeCell ref="H36:K36"/>
    <mergeCell ref="N36:O36"/>
    <mergeCell ref="C35:C36"/>
    <mergeCell ref="D35:G36"/>
    <mergeCell ref="H35:M35"/>
    <mergeCell ref="N3:P6"/>
    <mergeCell ref="F41:H41"/>
    <mergeCell ref="D39:G39"/>
    <mergeCell ref="H39:K39"/>
    <mergeCell ref="N39:O39"/>
    <mergeCell ref="D40:G40"/>
    <mergeCell ref="H40:K40"/>
    <mergeCell ref="N40:O40"/>
    <mergeCell ref="D37:G37"/>
    <mergeCell ref="H37:K37"/>
    <mergeCell ref="N37:O37"/>
    <mergeCell ref="D38:G38"/>
    <mergeCell ref="H38:K38"/>
    <mergeCell ref="C3:E6"/>
    <mergeCell ref="D8:F8"/>
    <mergeCell ref="F3:M6"/>
  </mergeCells>
  <printOptions horizontalCentered="1"/>
  <pageMargins left="0.31496062992125984" right="0.31496062992125984" top="0.74803149606299213" bottom="0.35433070866141736" header="0.31496062992125984" footer="0.31496062992125984"/>
  <pageSetup scale="5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E4BEF-2416-4CE2-81C0-3B2292CAE3E0}">
  <sheetPr codeName="Hoja49">
    <tabColor theme="0" tint="-0.249977111117893"/>
  </sheetPr>
  <dimension ref="B2:I24"/>
  <sheetViews>
    <sheetView workbookViewId="0">
      <selection activeCell="F2" sqref="F2:V5"/>
    </sheetView>
  </sheetViews>
  <sheetFormatPr baseColWidth="10" defaultColWidth="10.7109375" defaultRowHeight="15"/>
  <cols>
    <col min="9" max="9" width="11.42578125" customWidth="1"/>
  </cols>
  <sheetData>
    <row r="2" spans="2:3">
      <c r="B2" t="s">
        <v>82</v>
      </c>
      <c r="C2" t="s">
        <v>83</v>
      </c>
    </row>
    <row r="3" spans="2:3">
      <c r="B3" s="74">
        <v>0.1</v>
      </c>
      <c r="C3">
        <v>1</v>
      </c>
    </row>
    <row r="4" spans="2:3">
      <c r="B4" s="74">
        <v>0.2</v>
      </c>
      <c r="C4">
        <v>1</v>
      </c>
    </row>
    <row r="5" spans="2:3">
      <c r="B5" s="74">
        <v>0.3</v>
      </c>
      <c r="C5">
        <v>1</v>
      </c>
    </row>
    <row r="6" spans="2:3">
      <c r="B6" s="74">
        <v>0.4</v>
      </c>
      <c r="C6">
        <v>1</v>
      </c>
    </row>
    <row r="7" spans="2:3">
      <c r="B7" s="74">
        <v>0.5</v>
      </c>
      <c r="C7">
        <v>1</v>
      </c>
    </row>
    <row r="8" spans="2:3">
      <c r="B8" s="74">
        <v>0.6</v>
      </c>
      <c r="C8">
        <v>1</v>
      </c>
    </row>
    <row r="9" spans="2:3">
      <c r="B9" s="74">
        <v>0.7</v>
      </c>
      <c r="C9">
        <v>1</v>
      </c>
    </row>
    <row r="10" spans="2:3">
      <c r="B10" s="74">
        <v>0.8</v>
      </c>
      <c r="C10">
        <v>1</v>
      </c>
    </row>
    <row r="11" spans="2:3">
      <c r="B11" s="74">
        <v>0.9</v>
      </c>
      <c r="C11">
        <v>1</v>
      </c>
    </row>
    <row r="12" spans="2:3">
      <c r="B12" s="74">
        <v>1</v>
      </c>
      <c r="C12">
        <v>9</v>
      </c>
    </row>
    <row r="16" spans="2:3">
      <c r="B16" t="s">
        <v>84</v>
      </c>
      <c r="C16" t="e">
        <f>G24*3.1416</f>
        <v>#REF!</v>
      </c>
    </row>
    <row r="18" spans="2:9">
      <c r="B18" t="s">
        <v>85</v>
      </c>
      <c r="C18" t="s">
        <v>86</v>
      </c>
      <c r="D18" t="s">
        <v>87</v>
      </c>
    </row>
    <row r="19" spans="2:9">
      <c r="B19" t="s">
        <v>88</v>
      </c>
      <c r="C19">
        <v>0</v>
      </c>
      <c r="D19">
        <v>0</v>
      </c>
    </row>
    <row r="20" spans="2:9">
      <c r="B20" t="s">
        <v>89</v>
      </c>
      <c r="C20" t="e">
        <f>COS(C16)*-1</f>
        <v>#REF!</v>
      </c>
      <c r="D20" t="e">
        <f>SIN(C16)</f>
        <v>#REF!</v>
      </c>
    </row>
    <row r="24" spans="2:9">
      <c r="F24" t="s">
        <v>90</v>
      </c>
      <c r="G24" s="74" t="e">
        <f t="array" ref="G24:I24">#REF!</f>
        <v>#REF!</v>
      </c>
      <c r="H24" t="e">
        <v>#REF!</v>
      </c>
      <c r="I24" s="4" t="e">
        <v>#REF!</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CEA7-1B23-4C93-95B1-F90802F5F454}">
  <sheetPr codeName="Hoja4">
    <tabColor theme="9" tint="-0.249977111117893"/>
  </sheetPr>
  <dimension ref="B1:X49"/>
  <sheetViews>
    <sheetView showGridLines="0" zoomScale="80" zoomScaleNormal="80" workbookViewId="0">
      <selection activeCell="V24" sqref="V24"/>
    </sheetView>
  </sheetViews>
  <sheetFormatPr baseColWidth="10" defaultColWidth="11.42578125" defaultRowHeight="15"/>
  <cols>
    <col min="1" max="1" width="1.140625" style="1" customWidth="1"/>
    <col min="2" max="3" width="11.42578125" style="1"/>
    <col min="4" max="4" width="14.42578125" style="1" customWidth="1"/>
    <col min="5" max="21" width="11.42578125" style="1"/>
    <col min="22" max="22" width="12.140625" style="1" customWidth="1"/>
    <col min="23" max="23" width="23.42578125" style="1" customWidth="1"/>
    <col min="24" max="24" width="14.140625" style="1" customWidth="1"/>
    <col min="25" max="25" width="11.42578125" style="1"/>
    <col min="26" max="26" width="8.42578125" style="1" customWidth="1"/>
    <col min="27" max="27" width="1.7109375" style="1" customWidth="1"/>
    <col min="28" max="16384" width="11.42578125" style="1"/>
  </cols>
  <sheetData>
    <row r="1" spans="2:24" ht="15" customHeight="1" thickBot="1"/>
    <row r="2" spans="2:24" s="154" customFormat="1" ht="30.75" customHeight="1">
      <c r="B2" s="729" t="s">
        <v>1091</v>
      </c>
      <c r="C2" s="970"/>
      <c r="D2" s="970"/>
      <c r="E2" s="971"/>
      <c r="F2" s="978" t="s">
        <v>104</v>
      </c>
      <c r="G2" s="979"/>
      <c r="H2" s="979"/>
      <c r="I2" s="979"/>
      <c r="J2" s="979"/>
      <c r="K2" s="979"/>
      <c r="L2" s="979"/>
      <c r="M2" s="979"/>
      <c r="N2" s="979"/>
      <c r="O2" s="979"/>
      <c r="P2" s="979"/>
      <c r="Q2" s="979"/>
      <c r="R2" s="979"/>
      <c r="S2" s="979"/>
      <c r="T2" s="979"/>
      <c r="U2" s="979"/>
      <c r="V2" s="980"/>
      <c r="W2" s="737"/>
      <c r="X2" s="731"/>
    </row>
    <row r="3" spans="2:24" s="154" customFormat="1" ht="30.75" customHeight="1">
      <c r="B3" s="972"/>
      <c r="C3" s="973"/>
      <c r="D3" s="973"/>
      <c r="E3" s="974"/>
      <c r="F3" s="981"/>
      <c r="G3" s="982"/>
      <c r="H3" s="982"/>
      <c r="I3" s="982"/>
      <c r="J3" s="982"/>
      <c r="K3" s="982"/>
      <c r="L3" s="982"/>
      <c r="M3" s="982"/>
      <c r="N3" s="982"/>
      <c r="O3" s="982"/>
      <c r="P3" s="982"/>
      <c r="Q3" s="982"/>
      <c r="R3" s="982"/>
      <c r="S3" s="982"/>
      <c r="T3" s="982"/>
      <c r="U3" s="982"/>
      <c r="V3" s="983"/>
      <c r="W3" s="732"/>
      <c r="X3" s="733"/>
    </row>
    <row r="4" spans="2:24" s="154" customFormat="1" ht="30.75" customHeight="1">
      <c r="B4" s="972"/>
      <c r="C4" s="973"/>
      <c r="D4" s="973"/>
      <c r="E4" s="974"/>
      <c r="F4" s="981"/>
      <c r="G4" s="982"/>
      <c r="H4" s="982"/>
      <c r="I4" s="982"/>
      <c r="J4" s="982"/>
      <c r="K4" s="982"/>
      <c r="L4" s="982"/>
      <c r="M4" s="982"/>
      <c r="N4" s="982"/>
      <c r="O4" s="982"/>
      <c r="P4" s="982"/>
      <c r="Q4" s="982"/>
      <c r="R4" s="982"/>
      <c r="S4" s="982"/>
      <c r="T4" s="982"/>
      <c r="U4" s="982"/>
      <c r="V4" s="983"/>
      <c r="W4" s="732"/>
      <c r="X4" s="733"/>
    </row>
    <row r="5" spans="2:24" s="155" customFormat="1" ht="30.75" customHeight="1" thickBot="1">
      <c r="B5" s="975"/>
      <c r="C5" s="976"/>
      <c r="D5" s="976"/>
      <c r="E5" s="977"/>
      <c r="F5" s="984"/>
      <c r="G5" s="985"/>
      <c r="H5" s="985"/>
      <c r="I5" s="985"/>
      <c r="J5" s="985"/>
      <c r="K5" s="985"/>
      <c r="L5" s="985"/>
      <c r="M5" s="985"/>
      <c r="N5" s="985"/>
      <c r="O5" s="985"/>
      <c r="P5" s="985"/>
      <c r="Q5" s="985"/>
      <c r="R5" s="985"/>
      <c r="S5" s="985"/>
      <c r="T5" s="985"/>
      <c r="U5" s="985"/>
      <c r="V5" s="986"/>
      <c r="W5" s="734"/>
      <c r="X5" s="736"/>
    </row>
    <row r="6" spans="2:24" ht="33" customHeight="1"/>
    <row r="49" ht="7.5" customHeight="1"/>
  </sheetData>
  <mergeCells count="3">
    <mergeCell ref="B2:E5"/>
    <mergeCell ref="W2:X5"/>
    <mergeCell ref="F2:V5"/>
  </mergeCells>
  <pageMargins left="0.70866141732283472" right="0.70866141732283472" top="0.74803149606299213" bottom="0.74803149606299213" header="0.31496062992125984" footer="0.31496062992125984"/>
  <pageSetup scale="40" orientation="landscape" horizontalDpi="4294967293" verticalDpi="4294967293" r:id="rId1"/>
  <headerFooter>
    <oddFooter>&amp;LSM-SIG-FR041
Ver 0.0&amp;R05-10-2020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552E1-F7FA-4A32-9A78-36A1C66BEB11}">
  <sheetPr codeName="Hoja5">
    <tabColor theme="9" tint="0.39997558519241921"/>
  </sheetPr>
  <dimension ref="B1:Q89"/>
  <sheetViews>
    <sheetView showGridLines="0" view="pageBreakPreview" zoomScale="90" zoomScaleNormal="100" zoomScaleSheetLayoutView="90" workbookViewId="0">
      <selection activeCell="T8" sqref="T8"/>
    </sheetView>
  </sheetViews>
  <sheetFormatPr baseColWidth="10" defaultColWidth="11.42578125" defaultRowHeight="12.75"/>
  <cols>
    <col min="1" max="1" width="0.7109375" style="106" customWidth="1"/>
    <col min="2" max="2" width="1.42578125" style="106" customWidth="1"/>
    <col min="3" max="3" width="4.7109375" style="106" customWidth="1"/>
    <col min="4" max="4" width="22.7109375" style="106" customWidth="1"/>
    <col min="5" max="5" width="16.28515625" style="106" customWidth="1"/>
    <col min="6" max="6" width="7.7109375" style="106" customWidth="1"/>
    <col min="7" max="7" width="58.7109375" style="112" customWidth="1"/>
    <col min="8" max="8" width="13.140625" style="112" customWidth="1"/>
    <col min="9" max="9" width="14.28515625" style="112" customWidth="1"/>
    <col min="10" max="10" width="10.42578125" style="107" customWidth="1"/>
    <col min="11" max="11" width="10.140625" style="108" customWidth="1"/>
    <col min="12" max="12" width="9.42578125" style="109" customWidth="1"/>
    <col min="13" max="13" width="23.42578125" style="112" customWidth="1"/>
    <col min="14" max="14" width="1" style="106" customWidth="1"/>
    <col min="15" max="16384" width="11.42578125" style="106"/>
  </cols>
  <sheetData>
    <row r="1" spans="2:17" s="102" customFormat="1" ht="5.25" customHeight="1" thickBot="1">
      <c r="C1" s="999"/>
      <c r="D1" s="999"/>
      <c r="E1" s="999"/>
      <c r="F1" s="999"/>
      <c r="G1" s="999"/>
      <c r="H1" s="999"/>
      <c r="I1" s="999"/>
      <c r="J1" s="103"/>
      <c r="K1" s="104"/>
    </row>
    <row r="2" spans="2:17" s="75" customFormat="1" ht="24" customHeight="1">
      <c r="B2" s="76"/>
      <c r="C2" s="944" t="s">
        <v>1091</v>
      </c>
      <c r="D2" s="945"/>
      <c r="E2" s="946"/>
      <c r="F2" s="956" t="s">
        <v>105</v>
      </c>
      <c r="G2" s="957"/>
      <c r="H2" s="957"/>
      <c r="I2" s="957"/>
      <c r="J2" s="926"/>
      <c r="K2" s="927"/>
      <c r="L2" s="927"/>
      <c r="M2" s="928"/>
    </row>
    <row r="3" spans="2:17" s="75" customFormat="1" ht="23.25" customHeight="1">
      <c r="B3" s="76"/>
      <c r="C3" s="947"/>
      <c r="D3" s="948"/>
      <c r="E3" s="949"/>
      <c r="F3" s="959"/>
      <c r="G3" s="960"/>
      <c r="H3" s="960"/>
      <c r="I3" s="960"/>
      <c r="J3" s="929"/>
      <c r="K3" s="930"/>
      <c r="L3" s="930"/>
      <c r="M3" s="931"/>
    </row>
    <row r="4" spans="2:17" s="75" customFormat="1" ht="21.75" customHeight="1">
      <c r="B4" s="76"/>
      <c r="C4" s="947"/>
      <c r="D4" s="948"/>
      <c r="E4" s="949"/>
      <c r="F4" s="959"/>
      <c r="G4" s="960"/>
      <c r="H4" s="960"/>
      <c r="I4" s="960"/>
      <c r="J4" s="929"/>
      <c r="K4" s="930"/>
      <c r="L4" s="930"/>
      <c r="M4" s="931"/>
    </row>
    <row r="5" spans="2:17" s="75" customFormat="1" ht="21.75" customHeight="1" thickBot="1">
      <c r="B5" s="76"/>
      <c r="C5" s="950"/>
      <c r="D5" s="951"/>
      <c r="E5" s="952"/>
      <c r="F5" s="962"/>
      <c r="G5" s="963"/>
      <c r="H5" s="963"/>
      <c r="I5" s="963"/>
      <c r="J5" s="932"/>
      <c r="K5" s="933"/>
      <c r="L5" s="933"/>
      <c r="M5" s="934"/>
    </row>
    <row r="6" spans="2:17" ht="6" customHeight="1">
      <c r="B6" s="105"/>
      <c r="C6" s="178"/>
      <c r="D6" s="178"/>
      <c r="E6" s="178"/>
      <c r="F6" s="179"/>
      <c r="G6" s="178"/>
      <c r="H6" s="178"/>
      <c r="I6" s="178"/>
      <c r="J6" s="180"/>
      <c r="K6" s="180"/>
      <c r="L6" s="181"/>
      <c r="M6" s="178"/>
      <c r="N6" s="110"/>
    </row>
    <row r="7" spans="2:17" ht="35.450000000000003" customHeight="1">
      <c r="B7" s="105"/>
      <c r="C7" s="408" t="s">
        <v>106</v>
      </c>
      <c r="D7" s="1000" t="s">
        <v>107</v>
      </c>
      <c r="E7" s="1001"/>
      <c r="F7" s="409" t="s">
        <v>108</v>
      </c>
      <c r="G7" s="408" t="s">
        <v>109</v>
      </c>
      <c r="H7" s="410" t="s">
        <v>110</v>
      </c>
      <c r="I7" s="410" t="s">
        <v>111</v>
      </c>
      <c r="J7" s="1002" t="s">
        <v>112</v>
      </c>
      <c r="K7" s="1003"/>
      <c r="L7" s="1003"/>
      <c r="M7" s="1004"/>
      <c r="N7" s="110"/>
    </row>
    <row r="8" spans="2:17" ht="58.5" customHeight="1">
      <c r="B8" s="105"/>
      <c r="C8" s="990">
        <v>1</v>
      </c>
      <c r="D8" s="991" t="s">
        <v>113</v>
      </c>
      <c r="E8" s="991"/>
      <c r="F8" s="157" t="s">
        <v>114</v>
      </c>
      <c r="G8" s="182" t="s">
        <v>115</v>
      </c>
      <c r="H8" s="111" t="s">
        <v>116</v>
      </c>
      <c r="I8" s="111" t="s">
        <v>117</v>
      </c>
      <c r="J8" s="995"/>
      <c r="K8" s="993"/>
      <c r="L8" s="993"/>
      <c r="M8" s="994"/>
      <c r="N8" s="110"/>
      <c r="P8" s="989"/>
      <c r="Q8" s="989"/>
    </row>
    <row r="9" spans="2:17" ht="50.25" customHeight="1">
      <c r="B9" s="105"/>
      <c r="C9" s="990"/>
      <c r="D9" s="991"/>
      <c r="E9" s="991"/>
      <c r="F9" s="157" t="s">
        <v>118</v>
      </c>
      <c r="G9" s="182" t="s">
        <v>119</v>
      </c>
      <c r="H9" s="111" t="s">
        <v>116</v>
      </c>
      <c r="I9" s="111" t="s">
        <v>117</v>
      </c>
      <c r="J9" s="995"/>
      <c r="K9" s="993"/>
      <c r="L9" s="993"/>
      <c r="M9" s="994"/>
      <c r="N9" s="110"/>
      <c r="P9" s="989"/>
      <c r="Q9" s="989"/>
    </row>
    <row r="10" spans="2:17" ht="57.75" customHeight="1">
      <c r="B10" s="105"/>
      <c r="C10" s="990">
        <v>2</v>
      </c>
      <c r="D10" s="991" t="s">
        <v>120</v>
      </c>
      <c r="E10" s="991"/>
      <c r="F10" s="157" t="s">
        <v>121</v>
      </c>
      <c r="G10" s="182" t="s">
        <v>122</v>
      </c>
      <c r="H10" s="111" t="s">
        <v>123</v>
      </c>
      <c r="I10" s="111"/>
      <c r="J10" s="992" t="s">
        <v>124</v>
      </c>
      <c r="K10" s="993"/>
      <c r="L10" s="993"/>
      <c r="M10" s="994"/>
      <c r="N10" s="110"/>
    </row>
    <row r="11" spans="2:17" ht="48" customHeight="1">
      <c r="B11" s="105"/>
      <c r="C11" s="990"/>
      <c r="D11" s="991"/>
      <c r="E11" s="991"/>
      <c r="F11" s="157" t="s">
        <v>125</v>
      </c>
      <c r="G11" s="182" t="s">
        <v>126</v>
      </c>
      <c r="H11" s="111" t="s">
        <v>123</v>
      </c>
      <c r="I11" s="111"/>
      <c r="J11" s="992" t="s">
        <v>124</v>
      </c>
      <c r="K11" s="993"/>
      <c r="L11" s="993"/>
      <c r="M11" s="994"/>
      <c r="N11" s="110"/>
    </row>
    <row r="12" spans="2:17" ht="60.75" customHeight="1">
      <c r="B12" s="105"/>
      <c r="C12" s="990"/>
      <c r="D12" s="991"/>
      <c r="E12" s="991"/>
      <c r="F12" s="157" t="s">
        <v>127</v>
      </c>
      <c r="G12" s="182" t="s">
        <v>128</v>
      </c>
      <c r="H12" s="111" t="s">
        <v>123</v>
      </c>
      <c r="I12" s="111"/>
      <c r="J12" s="992" t="s">
        <v>124</v>
      </c>
      <c r="K12" s="993"/>
      <c r="L12" s="993"/>
      <c r="M12" s="994"/>
      <c r="N12" s="110"/>
    </row>
    <row r="13" spans="2:17" ht="69.75" customHeight="1">
      <c r="B13" s="105"/>
      <c r="C13" s="990">
        <v>3</v>
      </c>
      <c r="D13" s="991" t="s">
        <v>129</v>
      </c>
      <c r="E13" s="991"/>
      <c r="F13" s="157" t="s">
        <v>130</v>
      </c>
      <c r="G13" s="182" t="s">
        <v>131</v>
      </c>
      <c r="H13" s="111" t="s">
        <v>116</v>
      </c>
      <c r="I13" s="111" t="s">
        <v>117</v>
      </c>
      <c r="J13" s="995"/>
      <c r="K13" s="993"/>
      <c r="L13" s="993"/>
      <c r="M13" s="994"/>
      <c r="N13" s="110"/>
    </row>
    <row r="14" spans="2:17" ht="69.75" customHeight="1">
      <c r="B14" s="105"/>
      <c r="C14" s="990"/>
      <c r="D14" s="991"/>
      <c r="E14" s="991"/>
      <c r="F14" s="157" t="s">
        <v>132</v>
      </c>
      <c r="G14" s="182" t="s">
        <v>133</v>
      </c>
      <c r="H14" s="111" t="s">
        <v>116</v>
      </c>
      <c r="I14" s="111" t="s">
        <v>117</v>
      </c>
      <c r="J14" s="995"/>
      <c r="K14" s="993"/>
      <c r="L14" s="993"/>
      <c r="M14" s="994"/>
      <c r="N14" s="110"/>
    </row>
    <row r="15" spans="2:17" ht="99" customHeight="1">
      <c r="B15" s="105"/>
      <c r="C15" s="157">
        <v>4</v>
      </c>
      <c r="D15" s="991" t="s">
        <v>134</v>
      </c>
      <c r="E15" s="991"/>
      <c r="F15" s="157" t="s">
        <v>135</v>
      </c>
      <c r="G15" s="182" t="s">
        <v>136</v>
      </c>
      <c r="H15" s="111" t="s">
        <v>116</v>
      </c>
      <c r="I15" s="111" t="s">
        <v>117</v>
      </c>
      <c r="J15" s="995"/>
      <c r="K15" s="993"/>
      <c r="L15" s="993"/>
      <c r="M15" s="994"/>
      <c r="N15" s="110"/>
    </row>
    <row r="16" spans="2:17" ht="64.5" customHeight="1">
      <c r="B16" s="105"/>
      <c r="C16" s="990">
        <v>5</v>
      </c>
      <c r="D16" s="991" t="s">
        <v>137</v>
      </c>
      <c r="E16" s="991"/>
      <c r="F16" s="157" t="s">
        <v>138</v>
      </c>
      <c r="G16" s="182" t="s">
        <v>139</v>
      </c>
      <c r="H16" s="111" t="s">
        <v>116</v>
      </c>
      <c r="I16" s="111" t="s">
        <v>117</v>
      </c>
      <c r="J16" s="992"/>
      <c r="K16" s="993"/>
      <c r="L16" s="993"/>
      <c r="M16" s="994"/>
      <c r="N16" s="110"/>
    </row>
    <row r="17" spans="2:14" ht="77.25" customHeight="1">
      <c r="B17" s="105"/>
      <c r="C17" s="990"/>
      <c r="D17" s="991"/>
      <c r="E17" s="991"/>
      <c r="F17" s="157" t="s">
        <v>140</v>
      </c>
      <c r="G17" s="182" t="s">
        <v>141</v>
      </c>
      <c r="H17" s="111" t="s">
        <v>116</v>
      </c>
      <c r="I17" s="111" t="s">
        <v>117</v>
      </c>
      <c r="J17" s="995"/>
      <c r="K17" s="993"/>
      <c r="L17" s="993"/>
      <c r="M17" s="994"/>
      <c r="N17" s="110"/>
    </row>
    <row r="18" spans="2:14" ht="55.5" customHeight="1">
      <c r="B18" s="105"/>
      <c r="C18" s="990"/>
      <c r="D18" s="991"/>
      <c r="E18" s="991"/>
      <c r="F18" s="157" t="s">
        <v>142</v>
      </c>
      <c r="G18" s="182" t="s">
        <v>143</v>
      </c>
      <c r="H18" s="111" t="s">
        <v>116</v>
      </c>
      <c r="I18" s="111" t="s">
        <v>117</v>
      </c>
      <c r="J18" s="995"/>
      <c r="K18" s="993"/>
      <c r="L18" s="993"/>
      <c r="M18" s="994"/>
      <c r="N18" s="110"/>
    </row>
    <row r="19" spans="2:14" ht="38.25">
      <c r="B19" s="105"/>
      <c r="C19" s="990">
        <v>6</v>
      </c>
      <c r="D19" s="991" t="s">
        <v>144</v>
      </c>
      <c r="E19" s="991"/>
      <c r="F19" s="157" t="s">
        <v>145</v>
      </c>
      <c r="G19" s="182" t="s">
        <v>146</v>
      </c>
      <c r="H19" s="111" t="s">
        <v>116</v>
      </c>
      <c r="I19" s="111" t="s">
        <v>117</v>
      </c>
      <c r="J19" s="995"/>
      <c r="K19" s="993"/>
      <c r="L19" s="993"/>
      <c r="M19" s="994"/>
      <c r="N19" s="110"/>
    </row>
    <row r="20" spans="2:14" ht="38.25">
      <c r="B20" s="105"/>
      <c r="C20" s="990"/>
      <c r="D20" s="991"/>
      <c r="E20" s="991"/>
      <c r="F20" s="157" t="s">
        <v>147</v>
      </c>
      <c r="G20" s="182" t="s">
        <v>148</v>
      </c>
      <c r="H20" s="111" t="s">
        <v>116</v>
      </c>
      <c r="I20" s="111" t="s">
        <v>117</v>
      </c>
      <c r="J20" s="995"/>
      <c r="K20" s="993"/>
      <c r="L20" s="993"/>
      <c r="M20" s="994"/>
      <c r="N20" s="110"/>
    </row>
    <row r="21" spans="2:14" ht="43.5" customHeight="1">
      <c r="B21" s="105"/>
      <c r="C21" s="990">
        <v>7</v>
      </c>
      <c r="D21" s="991" t="s">
        <v>149</v>
      </c>
      <c r="E21" s="991"/>
      <c r="F21" s="157" t="s">
        <v>150</v>
      </c>
      <c r="G21" s="182" t="s">
        <v>151</v>
      </c>
      <c r="H21" s="111" t="s">
        <v>116</v>
      </c>
      <c r="I21" s="111" t="s">
        <v>117</v>
      </c>
      <c r="J21" s="995"/>
      <c r="K21" s="993"/>
      <c r="L21" s="993"/>
      <c r="M21" s="994"/>
      <c r="N21" s="110"/>
    </row>
    <row r="22" spans="2:14" ht="38.25" customHeight="1">
      <c r="B22" s="105"/>
      <c r="C22" s="990"/>
      <c r="D22" s="991"/>
      <c r="E22" s="991"/>
      <c r="F22" s="157" t="s">
        <v>152</v>
      </c>
      <c r="G22" s="182" t="s">
        <v>153</v>
      </c>
      <c r="H22" s="111" t="s">
        <v>116</v>
      </c>
      <c r="I22" s="111" t="s">
        <v>117</v>
      </c>
      <c r="J22" s="995"/>
      <c r="K22" s="993"/>
      <c r="L22" s="993"/>
      <c r="M22" s="994"/>
      <c r="N22" s="110"/>
    </row>
    <row r="23" spans="2:14" ht="115.5" customHeight="1">
      <c r="B23" s="105"/>
      <c r="C23" s="990">
        <v>8</v>
      </c>
      <c r="D23" s="991" t="s">
        <v>154</v>
      </c>
      <c r="E23" s="991"/>
      <c r="F23" s="157" t="s">
        <v>155</v>
      </c>
      <c r="G23" s="182" t="s">
        <v>156</v>
      </c>
      <c r="H23" s="111" t="s">
        <v>116</v>
      </c>
      <c r="I23" s="111" t="s">
        <v>117</v>
      </c>
      <c r="J23" s="995"/>
      <c r="K23" s="993"/>
      <c r="L23" s="993"/>
      <c r="M23" s="994"/>
      <c r="N23" s="110"/>
    </row>
    <row r="24" spans="2:14" ht="38.25">
      <c r="B24" s="105"/>
      <c r="C24" s="990"/>
      <c r="D24" s="991"/>
      <c r="E24" s="991"/>
      <c r="F24" s="157" t="s">
        <v>157</v>
      </c>
      <c r="G24" s="182" t="s">
        <v>158</v>
      </c>
      <c r="H24" s="111" t="s">
        <v>116</v>
      </c>
      <c r="I24" s="111" t="s">
        <v>117</v>
      </c>
      <c r="J24" s="995"/>
      <c r="K24" s="993"/>
      <c r="L24" s="993"/>
      <c r="M24" s="994"/>
      <c r="N24" s="110"/>
    </row>
    <row r="25" spans="2:14" ht="66" customHeight="1">
      <c r="B25" s="105"/>
      <c r="C25" s="990"/>
      <c r="D25" s="991"/>
      <c r="E25" s="991"/>
      <c r="F25" s="157" t="s">
        <v>159</v>
      </c>
      <c r="G25" s="182" t="s">
        <v>160</v>
      </c>
      <c r="H25" s="111" t="s">
        <v>116</v>
      </c>
      <c r="I25" s="111" t="s">
        <v>117</v>
      </c>
      <c r="J25" s="996" t="s">
        <v>95</v>
      </c>
      <c r="K25" s="997"/>
      <c r="L25" s="997"/>
      <c r="M25" s="998"/>
      <c r="N25" s="110"/>
    </row>
    <row r="26" spans="2:14" ht="115.5" customHeight="1">
      <c r="B26" s="105"/>
      <c r="C26" s="157">
        <v>9</v>
      </c>
      <c r="D26" s="991" t="s">
        <v>161</v>
      </c>
      <c r="E26" s="991"/>
      <c r="F26" s="157" t="s">
        <v>162</v>
      </c>
      <c r="G26" s="182" t="s">
        <v>163</v>
      </c>
      <c r="H26" s="111" t="s">
        <v>116</v>
      </c>
      <c r="I26" s="111" t="s">
        <v>117</v>
      </c>
      <c r="J26" s="995"/>
      <c r="K26" s="993"/>
      <c r="L26" s="993"/>
      <c r="M26" s="994"/>
      <c r="N26" s="110"/>
    </row>
    <row r="27" spans="2:14" ht="155.25" customHeight="1">
      <c r="B27" s="105"/>
      <c r="C27" s="990">
        <v>10</v>
      </c>
      <c r="D27" s="991" t="s">
        <v>164</v>
      </c>
      <c r="E27" s="991"/>
      <c r="F27" s="157" t="s">
        <v>165</v>
      </c>
      <c r="G27" s="182" t="s">
        <v>166</v>
      </c>
      <c r="H27" s="111" t="s">
        <v>116</v>
      </c>
      <c r="I27" s="111" t="s">
        <v>117</v>
      </c>
      <c r="J27" s="995"/>
      <c r="K27" s="993"/>
      <c r="L27" s="993"/>
      <c r="M27" s="994"/>
      <c r="N27" s="110"/>
    </row>
    <row r="28" spans="2:14" ht="61.5" customHeight="1">
      <c r="B28" s="105"/>
      <c r="C28" s="990"/>
      <c r="D28" s="991"/>
      <c r="E28" s="991"/>
      <c r="F28" s="157" t="s">
        <v>167</v>
      </c>
      <c r="G28" s="182" t="s">
        <v>168</v>
      </c>
      <c r="H28" s="111" t="s">
        <v>116</v>
      </c>
      <c r="I28" s="111" t="s">
        <v>117</v>
      </c>
      <c r="J28" s="995" t="s">
        <v>169</v>
      </c>
      <c r="K28" s="993"/>
      <c r="L28" s="993"/>
      <c r="M28" s="994"/>
      <c r="N28" s="110"/>
    </row>
    <row r="29" spans="2:14" ht="71.25" customHeight="1">
      <c r="B29" s="105"/>
      <c r="C29" s="990"/>
      <c r="D29" s="991"/>
      <c r="E29" s="991"/>
      <c r="F29" s="157" t="s">
        <v>170</v>
      </c>
      <c r="G29" s="182" t="s">
        <v>171</v>
      </c>
      <c r="H29" s="111" t="s">
        <v>116</v>
      </c>
      <c r="I29" s="111" t="s">
        <v>117</v>
      </c>
      <c r="J29" s="995"/>
      <c r="K29" s="993"/>
      <c r="L29" s="993"/>
      <c r="M29" s="994"/>
      <c r="N29" s="110"/>
    </row>
    <row r="30" spans="2:14" ht="51" customHeight="1">
      <c r="B30" s="105"/>
      <c r="C30" s="1005">
        <v>11</v>
      </c>
      <c r="D30" s="1008" t="s">
        <v>172</v>
      </c>
      <c r="E30" s="1009"/>
      <c r="F30" s="157" t="s">
        <v>173</v>
      </c>
      <c r="G30" s="182" t="s">
        <v>174</v>
      </c>
      <c r="H30" s="111" t="s">
        <v>123</v>
      </c>
      <c r="I30" s="111"/>
      <c r="J30" s="996" t="s">
        <v>175</v>
      </c>
      <c r="K30" s="997"/>
      <c r="L30" s="997"/>
      <c r="M30" s="998"/>
      <c r="N30" s="110"/>
    </row>
    <row r="31" spans="2:14" ht="80.25" customHeight="1">
      <c r="B31" s="105"/>
      <c r="C31" s="1006"/>
      <c r="D31" s="1010"/>
      <c r="E31" s="1011"/>
      <c r="F31" s="157" t="s">
        <v>176</v>
      </c>
      <c r="G31" s="182" t="s">
        <v>177</v>
      </c>
      <c r="H31" s="111" t="s">
        <v>123</v>
      </c>
      <c r="I31" s="111"/>
      <c r="J31" s="996" t="s">
        <v>175</v>
      </c>
      <c r="K31" s="997"/>
      <c r="L31" s="997"/>
      <c r="M31" s="998"/>
      <c r="N31" s="110"/>
    </row>
    <row r="32" spans="2:14" ht="25.5" customHeight="1">
      <c r="B32" s="105"/>
      <c r="C32" s="1006"/>
      <c r="D32" s="1010"/>
      <c r="E32" s="1011"/>
      <c r="F32" s="157" t="s">
        <v>178</v>
      </c>
      <c r="G32" s="182" t="s">
        <v>179</v>
      </c>
      <c r="H32" s="111" t="s">
        <v>123</v>
      </c>
      <c r="I32" s="111"/>
      <c r="J32" s="996" t="s">
        <v>175</v>
      </c>
      <c r="K32" s="997"/>
      <c r="L32" s="997"/>
      <c r="M32" s="998"/>
      <c r="N32" s="110"/>
    </row>
    <row r="33" spans="2:14" ht="38.25">
      <c r="B33" s="105"/>
      <c r="C33" s="1007"/>
      <c r="D33" s="1010"/>
      <c r="E33" s="1011"/>
      <c r="F33" s="157" t="s">
        <v>180</v>
      </c>
      <c r="G33" s="182" t="s">
        <v>181</v>
      </c>
      <c r="H33" s="111" t="s">
        <v>123</v>
      </c>
      <c r="I33" s="111"/>
      <c r="J33" s="996" t="s">
        <v>175</v>
      </c>
      <c r="K33" s="997"/>
      <c r="L33" s="997"/>
      <c r="M33" s="998"/>
      <c r="N33" s="110"/>
    </row>
    <row r="34" spans="2:14" ht="90.75" customHeight="1">
      <c r="B34" s="105"/>
      <c r="C34" s="1016">
        <v>12</v>
      </c>
      <c r="D34" s="1018" t="s">
        <v>182</v>
      </c>
      <c r="E34" s="1018"/>
      <c r="F34" s="185" t="s">
        <v>183</v>
      </c>
      <c r="G34" s="182" t="s">
        <v>184</v>
      </c>
      <c r="H34" s="111" t="s">
        <v>116</v>
      </c>
      <c r="I34" s="111" t="s">
        <v>117</v>
      </c>
      <c r="J34" s="1019"/>
      <c r="K34" s="1020"/>
      <c r="L34" s="1020"/>
      <c r="M34" s="1021"/>
      <c r="N34" s="110"/>
    </row>
    <row r="35" spans="2:14" ht="51">
      <c r="B35" s="105"/>
      <c r="C35" s="1017"/>
      <c r="D35" s="1018"/>
      <c r="E35" s="1018"/>
      <c r="F35" s="185" t="s">
        <v>185</v>
      </c>
      <c r="G35" s="182" t="s">
        <v>186</v>
      </c>
      <c r="H35" s="111" t="s">
        <v>116</v>
      </c>
      <c r="I35" s="111" t="s">
        <v>117</v>
      </c>
      <c r="J35" s="995"/>
      <c r="K35" s="993"/>
      <c r="L35" s="993"/>
      <c r="M35" s="994"/>
      <c r="N35" s="110"/>
    </row>
    <row r="36" spans="2:14" ht="96.75" customHeight="1">
      <c r="B36" s="105"/>
      <c r="C36" s="1005">
        <v>13</v>
      </c>
      <c r="D36" s="1010" t="s">
        <v>187</v>
      </c>
      <c r="E36" s="1011"/>
      <c r="F36" s="157" t="s">
        <v>188</v>
      </c>
      <c r="G36" s="183" t="s">
        <v>189</v>
      </c>
      <c r="H36" s="111" t="s">
        <v>123</v>
      </c>
      <c r="I36" s="111" t="s">
        <v>117</v>
      </c>
      <c r="J36" s="1022" t="s">
        <v>190</v>
      </c>
      <c r="K36" s="997"/>
      <c r="L36" s="997"/>
      <c r="M36" s="998"/>
      <c r="N36" s="110"/>
    </row>
    <row r="37" spans="2:14" ht="54" customHeight="1">
      <c r="B37" s="105"/>
      <c r="C37" s="1007"/>
      <c r="D37" s="1012"/>
      <c r="E37" s="1013"/>
      <c r="F37" s="157" t="s">
        <v>191</v>
      </c>
      <c r="G37" s="182" t="s">
        <v>192</v>
      </c>
      <c r="H37" s="111" t="s">
        <v>123</v>
      </c>
      <c r="I37" s="111" t="s">
        <v>117</v>
      </c>
      <c r="J37" s="1022" t="s">
        <v>193</v>
      </c>
      <c r="K37" s="997"/>
      <c r="L37" s="997"/>
      <c r="M37" s="998"/>
      <c r="N37" s="110"/>
    </row>
    <row r="38" spans="2:14" ht="51">
      <c r="B38" s="105"/>
      <c r="C38" s="1005">
        <v>14</v>
      </c>
      <c r="D38" s="1008" t="s">
        <v>194</v>
      </c>
      <c r="E38" s="1009"/>
      <c r="F38" s="157" t="s">
        <v>195</v>
      </c>
      <c r="G38" s="182" t="s">
        <v>196</v>
      </c>
      <c r="H38" s="111"/>
      <c r="I38" s="111" t="s">
        <v>197</v>
      </c>
      <c r="J38" s="996" t="s">
        <v>198</v>
      </c>
      <c r="K38" s="997"/>
      <c r="L38" s="997"/>
      <c r="M38" s="998"/>
      <c r="N38" s="110"/>
    </row>
    <row r="39" spans="2:14" ht="63" customHeight="1">
      <c r="B39" s="105"/>
      <c r="C39" s="1006"/>
      <c r="D39" s="1010"/>
      <c r="E39" s="1011"/>
      <c r="F39" s="157" t="s">
        <v>199</v>
      </c>
      <c r="G39" s="182" t="s">
        <v>200</v>
      </c>
      <c r="H39" s="111" t="s">
        <v>116</v>
      </c>
      <c r="I39" s="111" t="s">
        <v>117</v>
      </c>
      <c r="J39" s="995"/>
      <c r="K39" s="993"/>
      <c r="L39" s="993"/>
      <c r="M39" s="994"/>
      <c r="N39" s="110"/>
    </row>
    <row r="40" spans="2:14" ht="25.5">
      <c r="B40" s="105"/>
      <c r="C40" s="1007"/>
      <c r="D40" s="1012"/>
      <c r="E40" s="1013"/>
      <c r="F40" s="157" t="s">
        <v>201</v>
      </c>
      <c r="G40" s="182" t="s">
        <v>202</v>
      </c>
      <c r="H40" s="111" t="s">
        <v>123</v>
      </c>
      <c r="I40" s="111"/>
      <c r="J40" s="995"/>
      <c r="K40" s="993"/>
      <c r="L40" s="993"/>
      <c r="M40" s="994"/>
      <c r="N40" s="110"/>
    </row>
    <row r="41" spans="2:14" ht="63.75">
      <c r="B41" s="105"/>
      <c r="C41" s="184">
        <v>15</v>
      </c>
      <c r="D41" s="1014" t="s">
        <v>203</v>
      </c>
      <c r="E41" s="1015"/>
      <c r="F41" s="157">
        <v>15</v>
      </c>
      <c r="G41" s="182" t="s">
        <v>204</v>
      </c>
      <c r="H41" s="111" t="s">
        <v>116</v>
      </c>
      <c r="I41" s="111" t="s">
        <v>117</v>
      </c>
      <c r="J41" s="995"/>
      <c r="K41" s="993"/>
      <c r="L41" s="993"/>
      <c r="M41" s="994"/>
      <c r="N41" s="110"/>
    </row>
    <row r="42" spans="2:14" ht="63.75">
      <c r="B42" s="105"/>
      <c r="C42" s="1005">
        <v>16</v>
      </c>
      <c r="D42" s="1008" t="s">
        <v>205</v>
      </c>
      <c r="E42" s="1009"/>
      <c r="F42" s="157" t="s">
        <v>206</v>
      </c>
      <c r="G42" s="182" t="s">
        <v>207</v>
      </c>
      <c r="H42" s="111" t="s">
        <v>116</v>
      </c>
      <c r="I42" s="111" t="s">
        <v>117</v>
      </c>
      <c r="J42" s="995"/>
      <c r="K42" s="993"/>
      <c r="L42" s="993"/>
      <c r="M42" s="994"/>
      <c r="N42" s="110"/>
    </row>
    <row r="43" spans="2:14" ht="63.75">
      <c r="B43" s="105"/>
      <c r="C43" s="1007"/>
      <c r="D43" s="1010"/>
      <c r="E43" s="1011"/>
      <c r="F43" s="157" t="s">
        <v>208</v>
      </c>
      <c r="G43" s="182" t="s">
        <v>209</v>
      </c>
      <c r="H43" s="111" t="s">
        <v>116</v>
      </c>
      <c r="I43" s="111" t="s">
        <v>117</v>
      </c>
      <c r="J43" s="995"/>
      <c r="K43" s="993"/>
      <c r="L43" s="993"/>
      <c r="M43" s="994"/>
      <c r="N43" s="110"/>
    </row>
    <row r="44" spans="2:14" ht="63.75" customHeight="1">
      <c r="B44" s="105"/>
      <c r="C44" s="1005">
        <v>17</v>
      </c>
      <c r="D44" s="1008" t="s">
        <v>210</v>
      </c>
      <c r="E44" s="1009"/>
      <c r="F44" s="185" t="s">
        <v>211</v>
      </c>
      <c r="G44" s="182" t="s">
        <v>212</v>
      </c>
      <c r="H44" s="111" t="s">
        <v>116</v>
      </c>
      <c r="I44" s="111" t="s">
        <v>117</v>
      </c>
      <c r="J44" s="995"/>
      <c r="K44" s="993"/>
      <c r="L44" s="993"/>
      <c r="M44" s="994"/>
      <c r="N44" s="110"/>
    </row>
    <row r="45" spans="2:14" ht="51">
      <c r="B45" s="105"/>
      <c r="C45" s="1006"/>
      <c r="D45" s="1010"/>
      <c r="E45" s="1011"/>
      <c r="F45" s="157" t="s">
        <v>213</v>
      </c>
      <c r="G45" s="182" t="s">
        <v>214</v>
      </c>
      <c r="H45" s="111" t="s">
        <v>116</v>
      </c>
      <c r="I45" s="111" t="s">
        <v>117</v>
      </c>
      <c r="J45" s="995"/>
      <c r="K45" s="993"/>
      <c r="L45" s="993"/>
      <c r="M45" s="994"/>
      <c r="N45" s="110"/>
    </row>
    <row r="46" spans="2:14" ht="38.25">
      <c r="B46" s="105"/>
      <c r="C46" s="1007"/>
      <c r="D46" s="1012"/>
      <c r="E46" s="1013"/>
      <c r="F46" s="157" t="s">
        <v>215</v>
      </c>
      <c r="G46" s="182" t="s">
        <v>216</v>
      </c>
      <c r="H46" s="111" t="s">
        <v>123</v>
      </c>
      <c r="I46" s="111"/>
      <c r="J46" s="996" t="s">
        <v>217</v>
      </c>
      <c r="K46" s="997"/>
      <c r="L46" s="997"/>
      <c r="M46" s="998"/>
      <c r="N46" s="110"/>
    </row>
    <row r="47" spans="2:14" ht="51" customHeight="1">
      <c r="B47" s="105"/>
      <c r="C47" s="1005">
        <v>18</v>
      </c>
      <c r="D47" s="1008" t="s">
        <v>218</v>
      </c>
      <c r="E47" s="1009"/>
      <c r="F47" s="157" t="s">
        <v>219</v>
      </c>
      <c r="G47" s="182" t="s">
        <v>220</v>
      </c>
      <c r="H47" s="111" t="s">
        <v>123</v>
      </c>
      <c r="I47" s="111"/>
      <c r="J47" s="996" t="s">
        <v>175</v>
      </c>
      <c r="K47" s="997"/>
      <c r="L47" s="997"/>
      <c r="M47" s="998"/>
      <c r="N47" s="110"/>
    </row>
    <row r="48" spans="2:14" ht="38.25">
      <c r="B48" s="105"/>
      <c r="C48" s="1006"/>
      <c r="D48" s="1010"/>
      <c r="E48" s="1011"/>
      <c r="F48" s="157" t="s">
        <v>221</v>
      </c>
      <c r="G48" s="182" t="s">
        <v>222</v>
      </c>
      <c r="H48" s="111" t="s">
        <v>123</v>
      </c>
      <c r="I48" s="111"/>
      <c r="J48" s="996" t="s">
        <v>175</v>
      </c>
      <c r="K48" s="997"/>
      <c r="L48" s="997"/>
      <c r="M48" s="998"/>
      <c r="N48" s="110"/>
    </row>
    <row r="49" spans="2:14" ht="63.75">
      <c r="B49" s="105"/>
      <c r="C49" s="1006"/>
      <c r="D49" s="1010"/>
      <c r="E49" s="1011"/>
      <c r="F49" s="157" t="s">
        <v>223</v>
      </c>
      <c r="G49" s="182" t="s">
        <v>224</v>
      </c>
      <c r="H49" s="111" t="s">
        <v>123</v>
      </c>
      <c r="I49" s="111"/>
      <c r="J49" s="996" t="s">
        <v>175</v>
      </c>
      <c r="K49" s="997"/>
      <c r="L49" s="997"/>
      <c r="M49" s="998"/>
      <c r="N49" s="110"/>
    </row>
    <row r="50" spans="2:14" ht="76.5" customHeight="1">
      <c r="B50" s="105"/>
      <c r="C50" s="1006"/>
      <c r="D50" s="1010"/>
      <c r="E50" s="1011"/>
      <c r="F50" s="157" t="s">
        <v>225</v>
      </c>
      <c r="G50" s="182" t="s">
        <v>226</v>
      </c>
      <c r="H50" s="111" t="s">
        <v>123</v>
      </c>
      <c r="I50" s="111"/>
      <c r="J50" s="996" t="s">
        <v>175</v>
      </c>
      <c r="K50" s="997"/>
      <c r="L50" s="997"/>
      <c r="M50" s="998"/>
      <c r="N50" s="110"/>
    </row>
    <row r="51" spans="2:14" ht="38.25">
      <c r="B51" s="105"/>
      <c r="C51" s="1007"/>
      <c r="D51" s="1012"/>
      <c r="E51" s="1013"/>
      <c r="F51" s="157" t="s">
        <v>227</v>
      </c>
      <c r="G51" s="182" t="s">
        <v>228</v>
      </c>
      <c r="H51" s="111" t="s">
        <v>123</v>
      </c>
      <c r="I51" s="111"/>
      <c r="J51" s="996" t="s">
        <v>175</v>
      </c>
      <c r="K51" s="997"/>
      <c r="L51" s="997"/>
      <c r="M51" s="998"/>
      <c r="N51" s="110"/>
    </row>
    <row r="52" spans="2:14" ht="42" customHeight="1">
      <c r="B52" s="105"/>
      <c r="C52" s="1005">
        <v>19</v>
      </c>
      <c r="D52" s="1008" t="s">
        <v>229</v>
      </c>
      <c r="E52" s="1009"/>
      <c r="F52" s="186" t="s">
        <v>230</v>
      </c>
      <c r="G52" s="182" t="s">
        <v>231</v>
      </c>
      <c r="H52" s="111" t="s">
        <v>123</v>
      </c>
      <c r="I52" s="111"/>
      <c r="J52" s="996" t="s">
        <v>232</v>
      </c>
      <c r="K52" s="997"/>
      <c r="L52" s="997"/>
      <c r="M52" s="998"/>
      <c r="N52" s="110"/>
    </row>
    <row r="53" spans="2:14" ht="63.75">
      <c r="B53" s="105"/>
      <c r="C53" s="1006"/>
      <c r="D53" s="1010"/>
      <c r="E53" s="1011"/>
      <c r="F53" s="157" t="s">
        <v>233</v>
      </c>
      <c r="G53" s="182" t="s">
        <v>234</v>
      </c>
      <c r="H53" s="111" t="s">
        <v>123</v>
      </c>
      <c r="I53" s="111"/>
      <c r="J53" s="996" t="s">
        <v>175</v>
      </c>
      <c r="K53" s="997"/>
      <c r="L53" s="997"/>
      <c r="M53" s="998"/>
      <c r="N53" s="110"/>
    </row>
    <row r="54" spans="2:14" ht="25.5" customHeight="1">
      <c r="B54" s="105"/>
      <c r="C54" s="1007"/>
      <c r="D54" s="1012"/>
      <c r="E54" s="1013"/>
      <c r="F54" s="157" t="s">
        <v>233</v>
      </c>
      <c r="G54" s="182" t="s">
        <v>235</v>
      </c>
      <c r="H54" s="111" t="s">
        <v>123</v>
      </c>
      <c r="I54" s="111"/>
      <c r="J54" s="996" t="s">
        <v>175</v>
      </c>
      <c r="K54" s="997"/>
      <c r="L54" s="997"/>
      <c r="M54" s="998"/>
      <c r="N54" s="110"/>
    </row>
    <row r="55" spans="2:14" ht="51">
      <c r="B55" s="105"/>
      <c r="C55" s="1005">
        <v>20</v>
      </c>
      <c r="D55" s="1008" t="s">
        <v>236</v>
      </c>
      <c r="E55" s="1009"/>
      <c r="F55" s="157" t="s">
        <v>237</v>
      </c>
      <c r="G55" s="182" t="s">
        <v>238</v>
      </c>
      <c r="H55" s="111" t="s">
        <v>116</v>
      </c>
      <c r="I55" s="111" t="s">
        <v>117</v>
      </c>
      <c r="J55" s="996"/>
      <c r="K55" s="997"/>
      <c r="L55" s="997"/>
      <c r="M55" s="998"/>
      <c r="N55" s="110"/>
    </row>
    <row r="56" spans="2:14" ht="51">
      <c r="B56" s="105"/>
      <c r="C56" s="1006"/>
      <c r="D56" s="1010"/>
      <c r="E56" s="1011"/>
      <c r="F56" s="157" t="s">
        <v>239</v>
      </c>
      <c r="G56" s="182" t="s">
        <v>240</v>
      </c>
      <c r="H56" s="111" t="s">
        <v>116</v>
      </c>
      <c r="I56" s="111" t="s">
        <v>117</v>
      </c>
      <c r="J56" s="996"/>
      <c r="K56" s="997"/>
      <c r="L56" s="997"/>
      <c r="M56" s="998"/>
      <c r="N56" s="110"/>
    </row>
    <row r="57" spans="2:14" ht="87.75" customHeight="1">
      <c r="B57" s="105"/>
      <c r="C57" s="1007"/>
      <c r="D57" s="1012"/>
      <c r="E57" s="1013"/>
      <c r="F57" s="157" t="s">
        <v>241</v>
      </c>
      <c r="G57" s="182" t="s">
        <v>242</v>
      </c>
      <c r="H57" s="111" t="s">
        <v>116</v>
      </c>
      <c r="I57" s="111" t="s">
        <v>117</v>
      </c>
      <c r="J57" s="996"/>
      <c r="K57" s="997"/>
      <c r="L57" s="997"/>
      <c r="M57" s="998"/>
      <c r="N57" s="110"/>
    </row>
    <row r="58" spans="2:14" ht="63.75" customHeight="1">
      <c r="B58" s="105"/>
      <c r="C58" s="1005">
        <v>21</v>
      </c>
      <c r="D58" s="1008" t="s">
        <v>243</v>
      </c>
      <c r="E58" s="1009"/>
      <c r="F58" s="157" t="s">
        <v>244</v>
      </c>
      <c r="G58" s="182" t="s">
        <v>245</v>
      </c>
      <c r="H58" s="111" t="s">
        <v>123</v>
      </c>
      <c r="I58" s="111"/>
      <c r="J58" s="996" t="s">
        <v>175</v>
      </c>
      <c r="K58" s="997"/>
      <c r="L58" s="997"/>
      <c r="M58" s="998"/>
      <c r="N58" s="110"/>
    </row>
    <row r="59" spans="2:14" ht="76.5">
      <c r="B59" s="105"/>
      <c r="C59" s="1006"/>
      <c r="D59" s="1010"/>
      <c r="E59" s="1011"/>
      <c r="F59" s="157" t="s">
        <v>246</v>
      </c>
      <c r="G59" s="182" t="s">
        <v>247</v>
      </c>
      <c r="H59" s="111" t="s">
        <v>123</v>
      </c>
      <c r="I59" s="111"/>
      <c r="J59" s="996" t="s">
        <v>175</v>
      </c>
      <c r="K59" s="997"/>
      <c r="L59" s="997"/>
      <c r="M59" s="998"/>
      <c r="N59" s="110"/>
    </row>
    <row r="60" spans="2:14" ht="25.5">
      <c r="B60" s="105"/>
      <c r="C60" s="1007"/>
      <c r="D60" s="1012"/>
      <c r="E60" s="1013"/>
      <c r="F60" s="157" t="s">
        <v>248</v>
      </c>
      <c r="G60" s="182" t="s">
        <v>249</v>
      </c>
      <c r="H60" s="111" t="s">
        <v>123</v>
      </c>
      <c r="I60" s="111"/>
      <c r="J60" s="996" t="s">
        <v>175</v>
      </c>
      <c r="K60" s="997"/>
      <c r="L60" s="997"/>
      <c r="M60" s="998"/>
      <c r="N60" s="110"/>
    </row>
    <row r="61" spans="2:14" ht="75.75" customHeight="1">
      <c r="B61" s="105"/>
      <c r="C61" s="1005">
        <v>22</v>
      </c>
      <c r="D61" s="1008" t="s">
        <v>250</v>
      </c>
      <c r="E61" s="1009"/>
      <c r="F61" s="157" t="s">
        <v>251</v>
      </c>
      <c r="G61" s="182" t="s">
        <v>252</v>
      </c>
      <c r="H61" s="111"/>
      <c r="I61" s="111"/>
      <c r="J61" s="996" t="s">
        <v>253</v>
      </c>
      <c r="K61" s="997"/>
      <c r="L61" s="997"/>
      <c r="M61" s="998"/>
      <c r="N61" s="110"/>
    </row>
    <row r="62" spans="2:14" ht="38.25" customHeight="1">
      <c r="B62" s="105"/>
      <c r="C62" s="1006"/>
      <c r="D62" s="1010"/>
      <c r="E62" s="1011"/>
      <c r="F62" s="157" t="s">
        <v>254</v>
      </c>
      <c r="G62" s="182" t="s">
        <v>255</v>
      </c>
      <c r="H62" s="111"/>
      <c r="I62" s="111"/>
      <c r="J62" s="996" t="s">
        <v>253</v>
      </c>
      <c r="K62" s="997"/>
      <c r="L62" s="997"/>
      <c r="M62" s="998"/>
      <c r="N62" s="110"/>
    </row>
    <row r="63" spans="2:14" ht="38.25">
      <c r="B63" s="105"/>
      <c r="C63" s="1006"/>
      <c r="D63" s="1010"/>
      <c r="E63" s="1011"/>
      <c r="F63" s="157" t="s">
        <v>256</v>
      </c>
      <c r="G63" s="182" t="s">
        <v>257</v>
      </c>
      <c r="H63" s="111"/>
      <c r="I63" s="111"/>
      <c r="J63" s="996" t="s">
        <v>253</v>
      </c>
      <c r="K63" s="997"/>
      <c r="L63" s="997"/>
      <c r="M63" s="998"/>
      <c r="N63" s="110"/>
    </row>
    <row r="64" spans="2:14" ht="38.25">
      <c r="B64" s="105"/>
      <c r="C64" s="1007"/>
      <c r="D64" s="1012"/>
      <c r="E64" s="1013"/>
      <c r="F64" s="157" t="s">
        <v>258</v>
      </c>
      <c r="G64" s="182" t="s">
        <v>259</v>
      </c>
      <c r="H64" s="111"/>
      <c r="I64" s="111"/>
      <c r="J64" s="996" t="s">
        <v>253</v>
      </c>
      <c r="K64" s="997"/>
      <c r="L64" s="997"/>
      <c r="M64" s="998"/>
      <c r="N64" s="110"/>
    </row>
    <row r="65" spans="2:14" ht="63.75" customHeight="1">
      <c r="B65" s="105"/>
      <c r="C65" s="157">
        <v>23</v>
      </c>
      <c r="D65" s="1014" t="s">
        <v>260</v>
      </c>
      <c r="E65" s="1015"/>
      <c r="F65" s="157" t="s">
        <v>261</v>
      </c>
      <c r="G65" s="182" t="s">
        <v>262</v>
      </c>
      <c r="H65" s="111"/>
      <c r="I65" s="111"/>
      <c r="J65" s="996" t="s">
        <v>263</v>
      </c>
      <c r="K65" s="997"/>
      <c r="L65" s="997"/>
      <c r="M65" s="998"/>
      <c r="N65" s="110"/>
    </row>
    <row r="66" spans="2:14" ht="63.75">
      <c r="B66" s="105"/>
      <c r="C66" s="157">
        <v>24</v>
      </c>
      <c r="D66" s="1014" t="s">
        <v>264</v>
      </c>
      <c r="E66" s="1015"/>
      <c r="F66" s="157"/>
      <c r="G66" s="182" t="s">
        <v>265</v>
      </c>
      <c r="H66" s="111"/>
      <c r="I66" s="111"/>
      <c r="J66" s="996" t="s">
        <v>266</v>
      </c>
      <c r="K66" s="997"/>
      <c r="L66" s="997"/>
      <c r="M66" s="998"/>
      <c r="N66" s="110"/>
    </row>
    <row r="67" spans="2:14" ht="5.25" customHeight="1">
      <c r="B67" s="105"/>
      <c r="N67" s="110"/>
    </row>
    <row r="87" spans="4:5">
      <c r="D87" s="987" t="s">
        <v>267</v>
      </c>
      <c r="E87" s="988"/>
    </row>
    <row r="88" spans="4:5">
      <c r="D88" s="7" t="s">
        <v>268</v>
      </c>
      <c r="E88" s="7" t="s">
        <v>269</v>
      </c>
    </row>
    <row r="89" spans="4:5">
      <c r="D89" s="8">
        <f>COUNTIF(I8:I66,"CUMPLE")</f>
        <v>32</v>
      </c>
      <c r="E89" s="8">
        <f>COUNTIF(I8:I66,"NO CUMPLE")</f>
        <v>1</v>
      </c>
    </row>
  </sheetData>
  <mergeCells count="111">
    <mergeCell ref="J47:M47"/>
    <mergeCell ref="J48:M48"/>
    <mergeCell ref="J57:M57"/>
    <mergeCell ref="J58:M58"/>
    <mergeCell ref="J59:M59"/>
    <mergeCell ref="J60:M60"/>
    <mergeCell ref="J61:M61"/>
    <mergeCell ref="J50:M50"/>
    <mergeCell ref="J51:M51"/>
    <mergeCell ref="J52:M52"/>
    <mergeCell ref="J38:M38"/>
    <mergeCell ref="J39:M39"/>
    <mergeCell ref="J40:M40"/>
    <mergeCell ref="J41:M41"/>
    <mergeCell ref="J42:M42"/>
    <mergeCell ref="J43:M43"/>
    <mergeCell ref="J44:M44"/>
    <mergeCell ref="J45:M45"/>
    <mergeCell ref="J46:M46"/>
    <mergeCell ref="J13:M13"/>
    <mergeCell ref="J14:M14"/>
    <mergeCell ref="D36:E37"/>
    <mergeCell ref="J28:M28"/>
    <mergeCell ref="J29:M29"/>
    <mergeCell ref="J30:M30"/>
    <mergeCell ref="J31:M31"/>
    <mergeCell ref="J17:M17"/>
    <mergeCell ref="J18:M18"/>
    <mergeCell ref="J19:M19"/>
    <mergeCell ref="J20:M20"/>
    <mergeCell ref="J21:M21"/>
    <mergeCell ref="J22:M22"/>
    <mergeCell ref="J32:M32"/>
    <mergeCell ref="J33:M33"/>
    <mergeCell ref="J34:M34"/>
    <mergeCell ref="J35:M35"/>
    <mergeCell ref="J36:M36"/>
    <mergeCell ref="J37:M37"/>
    <mergeCell ref="J26:M26"/>
    <mergeCell ref="J27:M27"/>
    <mergeCell ref="J66:M66"/>
    <mergeCell ref="J56:M56"/>
    <mergeCell ref="C55:C57"/>
    <mergeCell ref="D55:E57"/>
    <mergeCell ref="C58:C60"/>
    <mergeCell ref="D58:E60"/>
    <mergeCell ref="C61:C64"/>
    <mergeCell ref="D61:E64"/>
    <mergeCell ref="C44:C46"/>
    <mergeCell ref="D44:E46"/>
    <mergeCell ref="C47:C51"/>
    <mergeCell ref="D47:E51"/>
    <mergeCell ref="C52:C54"/>
    <mergeCell ref="D52:E54"/>
    <mergeCell ref="J54:M54"/>
    <mergeCell ref="J55:M55"/>
    <mergeCell ref="D65:E65"/>
    <mergeCell ref="D66:E66"/>
    <mergeCell ref="J65:M65"/>
    <mergeCell ref="J53:M53"/>
    <mergeCell ref="J62:M62"/>
    <mergeCell ref="J63:M63"/>
    <mergeCell ref="J64:M64"/>
    <mergeCell ref="J49:M49"/>
    <mergeCell ref="C38:C40"/>
    <mergeCell ref="D38:E40"/>
    <mergeCell ref="D41:E41"/>
    <mergeCell ref="C42:C43"/>
    <mergeCell ref="D42:E43"/>
    <mergeCell ref="D26:E26"/>
    <mergeCell ref="C27:C29"/>
    <mergeCell ref="D27:E29"/>
    <mergeCell ref="C30:C33"/>
    <mergeCell ref="D30:E33"/>
    <mergeCell ref="C34:C35"/>
    <mergeCell ref="D34:E35"/>
    <mergeCell ref="C36:C37"/>
    <mergeCell ref="C1:I1"/>
    <mergeCell ref="D7:E7"/>
    <mergeCell ref="C2:E5"/>
    <mergeCell ref="F2:I5"/>
    <mergeCell ref="J7:M7"/>
    <mergeCell ref="J8:M8"/>
    <mergeCell ref="J9:M9"/>
    <mergeCell ref="J10:M10"/>
    <mergeCell ref="J11:M11"/>
    <mergeCell ref="J2:M5"/>
    <mergeCell ref="D87:E87"/>
    <mergeCell ref="P8:Q8"/>
    <mergeCell ref="P9:Q9"/>
    <mergeCell ref="C10:C12"/>
    <mergeCell ref="D10:E12"/>
    <mergeCell ref="C13:C14"/>
    <mergeCell ref="D13:E14"/>
    <mergeCell ref="C8:C9"/>
    <mergeCell ref="D8:E9"/>
    <mergeCell ref="J12:M12"/>
    <mergeCell ref="C21:C22"/>
    <mergeCell ref="D21:E22"/>
    <mergeCell ref="C23:C25"/>
    <mergeCell ref="D23:E25"/>
    <mergeCell ref="J23:M23"/>
    <mergeCell ref="J24:M24"/>
    <mergeCell ref="J25:M25"/>
    <mergeCell ref="D15:E15"/>
    <mergeCell ref="C16:C18"/>
    <mergeCell ref="D16:E18"/>
    <mergeCell ref="C19:C20"/>
    <mergeCell ref="D19:E20"/>
    <mergeCell ref="J15:M15"/>
    <mergeCell ref="J16:M16"/>
  </mergeCells>
  <dataValidations count="2">
    <dataValidation type="list" allowBlank="1" showInputMessage="1" showErrorMessage="1" sqref="H8:H66" xr:uid="{B188942F-FCAD-487B-8818-8142B329AB14}">
      <formula1>"N/A,SI"</formula1>
    </dataValidation>
    <dataValidation type="list" allowBlank="1" showInputMessage="1" showErrorMessage="1" sqref="I8:I66" xr:uid="{7BFCCE8B-1BAA-4757-A745-7850183741D4}">
      <formula1>"CUMPLE,NO CUMPLE"</formula1>
    </dataValidation>
  </dataValidations>
  <printOptions horizontalCentered="1"/>
  <pageMargins left="0" right="0" top="0.39370078740157483" bottom="0.78740157480314965" header="0" footer="0.39370078740157483"/>
  <pageSetup scale="63" fitToHeight="100" orientation="landscape" horizontalDpi="4294967295" verticalDpi="4294967295" r:id="rId1"/>
  <headerFooter>
    <oddFooter>&amp;CPágina &amp;P de &amp;N</oddFooter>
  </headerFooter>
  <rowBreaks count="4" manualBreakCount="4">
    <brk id="15" max="16383" man="1"/>
    <brk id="26" max="16383" man="1"/>
    <brk id="37" max="16383" man="1"/>
    <brk id="51"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37E48800CADFD46A497DA0F1776CB54" ma:contentTypeVersion="13" ma:contentTypeDescription="Crear nuevo documento." ma:contentTypeScope="" ma:versionID="47698c0c44eec88b782c3fe6b9ea8487">
  <xsd:schema xmlns:xsd="http://www.w3.org/2001/XMLSchema" xmlns:xs="http://www.w3.org/2001/XMLSchema" xmlns:p="http://schemas.microsoft.com/office/2006/metadata/properties" xmlns:ns2="8c9790fa-cf60-4237-8fc5-7570f02d8043" xmlns:ns3="e199907c-757d-42f0-888a-89e455c2b8b9" targetNamespace="http://schemas.microsoft.com/office/2006/metadata/properties" ma:root="true" ma:fieldsID="b1f203f93f20a5d45d7f0d206c84d814" ns2:_="" ns3:_="">
    <xsd:import namespace="8c9790fa-cf60-4237-8fc5-7570f02d8043"/>
    <xsd:import namespace="e199907c-757d-42f0-888a-89e455c2b8b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bjectDetectorVersions" minOccurs="0"/>
                <xsd:element ref="ns2:MediaLengthInSeconds"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9790fa-cf60-4237-8fc5-7570f02d80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a997a69-37a0-4d78-addf-d2b45f6cf32d"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99907c-757d-42f0-888a-89e455c2b8b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58ce2ec-5d97-4940-b245-4255f42e5d4d}" ma:internalName="TaxCatchAll" ma:showField="CatchAllData" ma:web="e199907c-757d-42f0-888a-89e455c2b8b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199907c-757d-42f0-888a-89e455c2b8b9" xsi:nil="true"/>
    <lcf76f155ced4ddcb4097134ff3c332f xmlns="8c9790fa-cf60-4237-8fc5-7570f02d80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B5124DE-A1B0-4817-A57E-0C5986FC7F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9790fa-cf60-4237-8fc5-7570f02d8043"/>
    <ds:schemaRef ds:uri="e199907c-757d-42f0-888a-89e455c2b8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48ACE8-1464-427F-B336-FEF66A9391ED}">
  <ds:schemaRefs>
    <ds:schemaRef ds:uri="http://schemas.microsoft.com/sharepoint/v3/contenttype/forms"/>
  </ds:schemaRefs>
</ds:datastoreItem>
</file>

<file path=customXml/itemProps3.xml><?xml version="1.0" encoding="utf-8"?>
<ds:datastoreItem xmlns:ds="http://schemas.openxmlformats.org/officeDocument/2006/customXml" ds:itemID="{30A2E89D-83F2-4716-93E0-2A1F83C84AB0}">
  <ds:schemaRefs>
    <ds:schemaRef ds:uri="http://schemas.microsoft.com/office/2006/metadata/properties"/>
    <ds:schemaRef ds:uri="http://schemas.microsoft.com/office/infopath/2007/PartnerControls"/>
    <ds:schemaRef ds:uri="e199907c-757d-42f0-888a-89e455c2b8b9"/>
    <ds:schemaRef ds:uri="8c9790fa-cf60-4237-8fc5-7570f02d804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70</vt:i4>
      </vt:variant>
      <vt:variant>
        <vt:lpstr>Rangos con nombre</vt:lpstr>
      </vt:variant>
      <vt:variant>
        <vt:i4>62</vt:i4>
      </vt:variant>
    </vt:vector>
  </HeadingPairs>
  <TitlesOfParts>
    <vt:vector size="132" baseType="lpstr">
      <vt:lpstr>Home</vt:lpstr>
      <vt:lpstr>DESIGNACION LIDERES PESV</vt:lpstr>
      <vt:lpstr>POLITICA DE SEGURIDAD VIAL</vt:lpstr>
      <vt:lpstr>LIDERAZGO ESTRATEGICO</vt:lpstr>
      <vt:lpstr>GESTIÓN LIDERAZGO</vt:lpstr>
      <vt:lpstr>Grafica Avance Pro. Liderazgo</vt:lpstr>
      <vt:lpstr>CUMPLIM - LIDERAZO ESTRA</vt:lpstr>
      <vt:lpstr>DIAGNOSTICO</vt:lpstr>
      <vt:lpstr>EVALUACIÓN</vt:lpstr>
      <vt:lpstr>EVALUACION DE RIESGOS</vt:lpstr>
      <vt:lpstr>ESTRATREGICOS</vt:lpstr>
      <vt:lpstr>MISIONALES</vt:lpstr>
      <vt:lpstr>APOYO</vt:lpstr>
      <vt:lpstr>EVALUACION INDEPENDIENTE</vt:lpstr>
      <vt:lpstr>OBJETIVOS Y METAS.</vt:lpstr>
      <vt:lpstr>OBJETIVOS - METAS - ALCANCE</vt:lpstr>
      <vt:lpstr>INDICADORES PESV</vt:lpstr>
      <vt:lpstr>PROGRAMAS</vt:lpstr>
      <vt:lpstr>GESTIÓN DE LA VELOCIDAD</vt:lpstr>
      <vt:lpstr>PGR Gestión de la Velocidad</vt:lpstr>
      <vt:lpstr>Cumpli. PGR de la Velocidad</vt:lpstr>
      <vt:lpstr>Indice Frecuencia x Velocidad</vt:lpstr>
      <vt:lpstr>Cobertura PGR de Limite Velocid</vt:lpstr>
      <vt:lpstr>Cobertura PGR de la Velocidad</vt:lpstr>
      <vt:lpstr>Avance Velocidad</vt:lpstr>
      <vt:lpstr>Gestión de La Fatiga</vt:lpstr>
      <vt:lpstr>PGR Gestión de la Fatiga</vt:lpstr>
      <vt:lpstr>Cumpli. PGR de la Fatiga</vt:lpstr>
      <vt:lpstr>Indice Frecuencia x Fatiga</vt:lpstr>
      <vt:lpstr>Avance Fatiga</vt:lpstr>
      <vt:lpstr>Gestión de La Distracción</vt:lpstr>
      <vt:lpstr>PGR Gestión de la Distracción</vt:lpstr>
      <vt:lpstr>Cumpli. PGR de la Distracción</vt:lpstr>
      <vt:lpstr>Indice Frecuencia x Distracción</vt:lpstr>
      <vt:lpstr>Avance Distracción</vt:lpstr>
      <vt:lpstr>Gestión Protección Actores V</vt:lpstr>
      <vt:lpstr>PGR Protección Actores V </vt:lpstr>
      <vt:lpstr>Cumpli. PGR Protección Actores </vt:lpstr>
      <vt:lpstr>Indice Frecuencia x Actores Vul</vt:lpstr>
      <vt:lpstr>Cobertura PGR Actores Vulnerabl</vt:lpstr>
      <vt:lpstr>Avance Actores Vulnerables</vt:lpstr>
      <vt:lpstr>Gestión Cero Tolerancia A-P</vt:lpstr>
      <vt:lpstr>PGR Gestión Cero Tolerancia A-P</vt:lpstr>
      <vt:lpstr>Cumpli. PGR Cero Tolerancia A-P</vt:lpstr>
      <vt:lpstr>Indice Frecuencia x Sustancia A</vt:lpstr>
      <vt:lpstr>Cobertura PGR Cero Tolerancia A</vt:lpstr>
      <vt:lpstr>Avance Cero Tolerancia</vt:lpstr>
      <vt:lpstr>PLAN ANUAL DE TRABAJO</vt:lpstr>
      <vt:lpstr>Planeación PDT</vt:lpstr>
      <vt:lpstr>Recursos</vt:lpstr>
      <vt:lpstr>Grafica Avance Plan Anual</vt:lpstr>
      <vt:lpstr>PLAN DE FORMACIONES</vt:lpstr>
      <vt:lpstr>Matriz de Formacion</vt:lpstr>
      <vt:lpstr>Cobertura Formacion</vt:lpstr>
      <vt:lpstr>EMERGENCIAS</vt:lpstr>
      <vt:lpstr>Alteración Orden Público</vt:lpstr>
      <vt:lpstr>Accidente con Herido</vt:lpstr>
      <vt:lpstr>Varada en Carretera</vt:lpstr>
      <vt:lpstr>CIERRE DE VIAS</vt:lpstr>
      <vt:lpstr>HURTO DE VEHICULO</vt:lpstr>
      <vt:lpstr>DAÑO A LA PROPIEDAD</vt:lpstr>
      <vt:lpstr>PROGRAMACION DESPLAZAMIENTOS</vt:lpstr>
      <vt:lpstr>INSPECCIÓN DE VEHÍCULOS</vt:lpstr>
      <vt:lpstr>FORMATOS</vt:lpstr>
      <vt:lpstr>CONSOLIDADO INSPECCIONES</vt:lpstr>
      <vt:lpstr>ESQUEMA DE MANTENIMIENTOS</vt:lpstr>
      <vt:lpstr>MEJORA DEL PESV</vt:lpstr>
      <vt:lpstr>Estandare pesv</vt:lpstr>
      <vt:lpstr>Valoración</vt:lpstr>
      <vt:lpstr>Avance Competencia y Formación</vt:lpstr>
      <vt:lpstr>'Accidente con Herido'!Área_de_impresión</vt:lpstr>
      <vt:lpstr>'Alteración Orden Público'!Área_de_impresión</vt:lpstr>
      <vt:lpstr>APOYO!Área_de_impresión</vt:lpstr>
      <vt:lpstr>'CIERRE DE VIAS'!Área_de_impresión</vt:lpstr>
      <vt:lpstr>'Cobertura Formacion'!Área_de_impresión</vt:lpstr>
      <vt:lpstr>'Cobertura PGR Actores Vulnerabl'!Área_de_impresión</vt:lpstr>
      <vt:lpstr>'Cobertura PGR Cero Tolerancia A'!Área_de_impresión</vt:lpstr>
      <vt:lpstr>'Cobertura PGR de la Velocidad'!Área_de_impresión</vt:lpstr>
      <vt:lpstr>'Cobertura PGR de Limite Velocid'!Área_de_impresión</vt:lpstr>
      <vt:lpstr>'CONSOLIDADO INSPECCIONES'!Área_de_impresión</vt:lpstr>
      <vt:lpstr>'Cumpli. PGR Cero Tolerancia A-P'!Área_de_impresión</vt:lpstr>
      <vt:lpstr>'Cumpli. PGR de la Distracción'!Área_de_impresión</vt:lpstr>
      <vt:lpstr>'Cumpli. PGR de la Fatiga'!Área_de_impresión</vt:lpstr>
      <vt:lpstr>'Cumpli. PGR de la Velocidad'!Área_de_impresión</vt:lpstr>
      <vt:lpstr>'Cumpli. PGR Protección Actores '!Área_de_impresión</vt:lpstr>
      <vt:lpstr>'CUMPLIM - LIDERAZO ESTRA'!Área_de_impresión</vt:lpstr>
      <vt:lpstr>'DAÑO A LA PROPIEDAD'!Área_de_impresión</vt:lpstr>
      <vt:lpstr>'DESIGNACION LIDERES PESV'!Área_de_impresión</vt:lpstr>
      <vt:lpstr>'ESQUEMA DE MANTENIMIENTOS'!Área_de_impresión</vt:lpstr>
      <vt:lpstr>ESTRATREGICOS!Área_de_impresión</vt:lpstr>
      <vt:lpstr>'EVALUACION INDEPENDIENTE'!Área_de_impresión</vt:lpstr>
      <vt:lpstr>'GESTIÓN LIDERAZGO'!Área_de_impresión</vt:lpstr>
      <vt:lpstr>'HURTO DE VEHICULO'!Área_de_impresión</vt:lpstr>
      <vt:lpstr>'INDICADORES PESV'!Área_de_impresión</vt:lpstr>
      <vt:lpstr>'Indice Frecuencia x Actores Vul'!Área_de_impresión</vt:lpstr>
      <vt:lpstr>'Indice Frecuencia x Distracción'!Área_de_impresión</vt:lpstr>
      <vt:lpstr>'Indice Frecuencia x Fatiga'!Área_de_impresión</vt:lpstr>
      <vt:lpstr>'Indice Frecuencia x Sustancia A'!Área_de_impresión</vt:lpstr>
      <vt:lpstr>'Indice Frecuencia x Velocidad'!Área_de_impresión</vt:lpstr>
      <vt:lpstr>'Matriz de Formacion'!Área_de_impresión</vt:lpstr>
      <vt:lpstr>'MEJORA DEL PESV'!Área_de_impresión</vt:lpstr>
      <vt:lpstr>MISIONALES!Área_de_impresión</vt:lpstr>
      <vt:lpstr>'OBJETIVOS - METAS - ALCANCE'!Área_de_impresión</vt:lpstr>
      <vt:lpstr>'PGR Gestión Cero Tolerancia A-P'!Área_de_impresión</vt:lpstr>
      <vt:lpstr>'PGR Gestión de la Distracción'!Área_de_impresión</vt:lpstr>
      <vt:lpstr>'PGR Gestión de la Fatiga'!Área_de_impresión</vt:lpstr>
      <vt:lpstr>'PGR Gestión de la Velocidad'!Área_de_impresión</vt:lpstr>
      <vt:lpstr>'PGR Protección Actores V '!Área_de_impresión</vt:lpstr>
      <vt:lpstr>'Planeación PDT'!Área_de_impresión</vt:lpstr>
      <vt:lpstr>'POLITICA DE SEGURIDAD VIAL'!Área_de_impresión</vt:lpstr>
      <vt:lpstr>'Varada en Carretera'!Área_de_impresión</vt:lpstr>
      <vt:lpstr>REF_A</vt:lpstr>
      <vt:lpstr>REF_B</vt:lpstr>
      <vt:lpstr>REF_C</vt:lpstr>
      <vt:lpstr>REF_D</vt:lpstr>
      <vt:lpstr>REF_E</vt:lpstr>
      <vt:lpstr>REF_F_Mas</vt:lpstr>
      <vt:lpstr>REF_F_Menos</vt:lpstr>
      <vt:lpstr>REF_G</vt:lpstr>
      <vt:lpstr>REF_H</vt:lpstr>
      <vt:lpstr>APOYO!Títulos_a_imprimir</vt:lpstr>
      <vt:lpstr>'CONSOLIDADO INSPECCIONES'!Títulos_a_imprimir</vt:lpstr>
      <vt:lpstr>EVALUACIÓN!Títulos_a_imprimir</vt:lpstr>
      <vt:lpstr>'EVALUACION INDEPENDIENTE'!Títulos_a_imprimir</vt:lpstr>
      <vt:lpstr>'GESTIÓN LIDERAZGO'!Títulos_a_imprimir</vt:lpstr>
      <vt:lpstr>MISIONALES!Títulos_a_imprimir</vt:lpstr>
      <vt:lpstr>'PGR Gestión Cero Tolerancia A-P'!Títulos_a_imprimir</vt:lpstr>
      <vt:lpstr>'PGR Gestión de la Distracción'!Títulos_a_imprimir</vt:lpstr>
      <vt:lpstr>'PGR Gestión de la Fatiga'!Títulos_a_imprimir</vt:lpstr>
      <vt:lpstr>'PGR Gestión de la Velocidad'!Títulos_a_imprimir</vt:lpstr>
      <vt:lpstr>'PGR Protección Actores V '!Títulos_a_imprimir</vt:lpstr>
      <vt:lpstr>'Planeación PDT'!Títulos_a_imprimir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Olga Patricia Bello Sepulveda</cp:lastModifiedBy>
  <cp:revision/>
  <dcterms:created xsi:type="dcterms:W3CDTF">2022-11-15T14:05:41Z</dcterms:created>
  <dcterms:modified xsi:type="dcterms:W3CDTF">2024-07-03T17:27:24Z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0x010100C37E48800CADFD46A497DA0F1776CB54</vt:lpwstr>
  </property>
  <property fmtid="{D5CDD505-2E9C-101B-9397-08002B2CF9AE}" pid="3" name="MediaServiceImageTags">
    <vt:lpwstr/>
  </property>
</Properties>
</file>