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luisa\Downloads\"/>
    </mc:Choice>
  </mc:AlternateContent>
  <xr:revisionPtr revIDLastSave="0" documentId="8_{95B76ED5-2266-4E56-82A6-89F57A697176}" xr6:coauthVersionLast="47" xr6:coauthVersionMax="47" xr10:uidLastSave="{00000000-0000-0000-0000-000000000000}"/>
  <bookViews>
    <workbookView xWindow="-120" yWindow="-120" windowWidth="20730" windowHeight="11160" xr2:uid="{00000000-000D-0000-FFFF-FFFF00000000}"/>
  </bookViews>
  <sheets>
    <sheet name="Portada" sheetId="5" r:id="rId1"/>
    <sheet name="Estrategicos" sheetId="1" r:id="rId2"/>
    <sheet name="Misionales" sheetId="2" r:id="rId3"/>
    <sheet name="Apoyo" sheetId="3" r:id="rId4"/>
    <sheet name="Evaluacion Independiente" sheetId="4" r:id="rId5"/>
    <sheet name="Control de Actualización" sheetId="6" r:id="rId6"/>
    <sheet name="ND" sheetId="7" r:id="rId7"/>
    <sheet name="NE" sheetId="8" r:id="rId8"/>
    <sheet name="NP" sheetId="9" r:id="rId9"/>
    <sheet name="SIGNIFICADO NP" sheetId="10" r:id="rId10"/>
    <sheet name="NC" sheetId="11" r:id="rId11"/>
    <sheet name="NR" sheetId="12" r:id="rId12"/>
    <sheet name="SIGNIFICADO NR" sheetId="13" r:id="rId13"/>
    <sheet name="ACEPT DEL RIESGO" sheetId="14" r:id="rId14"/>
    <sheet name="PELIGROS" sheetId="15" r:id="rId15"/>
  </sheets>
  <externalReferences>
    <externalReference r:id="rId16"/>
  </externalReferences>
  <definedNames>
    <definedName name="__xlfn_AGGREGATE">NA()</definedName>
    <definedName name="_xlnm._FilterDatabase" localSheetId="1" hidden="1">Estrategicos!$A$3:$X$61</definedName>
    <definedName name="a_b" localSheetId="14">#REF!</definedName>
    <definedName name="_xlnm.Print_Area" localSheetId="13">'ACEPT DEL RIESGO'!$A$1:$C$12</definedName>
    <definedName name="_xlnm.Print_Area" localSheetId="10">NC!$A$1:$D$15</definedName>
    <definedName name="_xlnm.Print_Area" localSheetId="6">ND!$A$1:$D$10</definedName>
    <definedName name="_xlnm.Print_Area" localSheetId="7">NE!$A$1:$D$12</definedName>
    <definedName name="_xlnm.Print_Area" localSheetId="8">NP!$A$1:$G$10</definedName>
    <definedName name="_xlnm.Print_Area" localSheetId="11">NR!$A$1:$G$10</definedName>
    <definedName name="_xlnm.Print_Area" localSheetId="14">PELIGROS!$A$1:$I$17</definedName>
    <definedName name="_xlnm.Print_Area" localSheetId="9">'SIGNIFICADO NP'!$A$1:$D$13</definedName>
    <definedName name="_xlnm.Print_Area" localSheetId="12">'SIGNIFICADO NR'!$A$1:$C$11</definedName>
    <definedName name="RIESGO">#REF!</definedName>
    <definedName name="_xlnm.Print_Titles" localSheetId="3">Apoyo!$2:$3</definedName>
    <definedName name="_xlnm.Print_Titles" localSheetId="4">'Evaluacion Independiente'!$2:$3</definedName>
    <definedName name="_xlnm.Print_Titles" localSheetId="2">Misionales!$2:$3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9" i="2" l="1"/>
  <c r="Q99" i="2" s="1"/>
  <c r="O98" i="2"/>
  <c r="Q98" i="2" s="1"/>
  <c r="O97" i="2"/>
  <c r="Q97" i="2" s="1"/>
  <c r="O96" i="2"/>
  <c r="Q96" i="2" s="1"/>
  <c r="O95" i="2"/>
  <c r="Q95" i="2" s="1"/>
  <c r="O94" i="2"/>
  <c r="Q94" i="2" s="1"/>
  <c r="O93" i="2"/>
  <c r="Q93" i="2" s="1"/>
  <c r="O92" i="2"/>
  <c r="Q92" i="2" s="1"/>
  <c r="O91" i="2"/>
  <c r="Q91" i="2" s="1"/>
  <c r="O90" i="2"/>
  <c r="Q90" i="2" s="1"/>
  <c r="O89" i="2"/>
  <c r="Q89" i="2" s="1"/>
  <c r="O88" i="2"/>
  <c r="Q88" i="2" s="1"/>
  <c r="O87" i="2"/>
  <c r="Q87" i="2" s="1"/>
  <c r="O86" i="2"/>
  <c r="Q86" i="2" s="1"/>
  <c r="O85" i="2"/>
  <c r="Q85" i="2" s="1"/>
  <c r="O84" i="2"/>
  <c r="Q84" i="2" s="1"/>
  <c r="O83" i="2"/>
  <c r="Q83" i="2" s="1"/>
  <c r="O82" i="2"/>
  <c r="Q82" i="2" s="1"/>
  <c r="O81" i="2"/>
  <c r="Q81" i="2" s="1"/>
  <c r="O80" i="2"/>
  <c r="Q80" i="2" s="1"/>
  <c r="O79" i="2"/>
  <c r="Q79" i="2" s="1"/>
  <c r="O78" i="2"/>
  <c r="Q78" i="2" s="1"/>
  <c r="O77" i="2"/>
  <c r="Q77" i="2" s="1"/>
  <c r="O76" i="2"/>
  <c r="Q76" i="2" s="1"/>
  <c r="O75" i="2"/>
  <c r="Q75" i="2" s="1"/>
  <c r="O74" i="2"/>
  <c r="Q74" i="2" s="1"/>
  <c r="O73" i="2"/>
  <c r="Q73" i="2" s="1"/>
  <c r="O72" i="2"/>
  <c r="Q72" i="2" s="1"/>
  <c r="O71" i="2"/>
  <c r="Q71" i="2" s="1"/>
  <c r="O70" i="2"/>
  <c r="Q70" i="2" s="1"/>
  <c r="O69" i="2"/>
  <c r="Q69" i="2" s="1"/>
  <c r="O68" i="2"/>
  <c r="Q68" i="2" s="1"/>
  <c r="O67" i="2"/>
  <c r="Q67" i="2" s="1"/>
  <c r="O66" i="2"/>
  <c r="Q66" i="2" s="1"/>
  <c r="O65" i="2"/>
  <c r="Q65" i="2" s="1"/>
  <c r="O64" i="2"/>
  <c r="Q64" i="2" s="1"/>
  <c r="O63" i="2"/>
  <c r="Q63" i="2" s="1"/>
  <c r="O62" i="2"/>
  <c r="Q62" i="2" s="1"/>
  <c r="O61" i="2"/>
  <c r="Q61" i="2" s="1"/>
  <c r="O60" i="2"/>
  <c r="Q60" i="2" s="1"/>
  <c r="O59" i="2"/>
  <c r="Q59" i="2" s="1"/>
  <c r="O58" i="2"/>
  <c r="Q58" i="2" s="1"/>
  <c r="O57" i="2"/>
  <c r="Q57" i="2" s="1"/>
  <c r="O56" i="2"/>
  <c r="Q56" i="2" s="1"/>
  <c r="O55" i="2"/>
  <c r="Q55" i="2" s="1"/>
  <c r="O54" i="2"/>
  <c r="Q54" i="2" s="1"/>
  <c r="O53" i="2"/>
  <c r="Q53" i="2" s="1"/>
  <c r="O52" i="2"/>
  <c r="Q52" i="2" s="1"/>
  <c r="O51" i="2"/>
  <c r="Q51" i="2" s="1"/>
  <c r="O50" i="2"/>
  <c r="Q50" i="2" s="1"/>
  <c r="O49" i="2"/>
  <c r="Q49" i="2" s="1"/>
  <c r="O48" i="2"/>
  <c r="Q48" i="2" s="1"/>
  <c r="O47" i="2"/>
  <c r="Q47" i="2" s="1"/>
  <c r="O46" i="2"/>
  <c r="Q46" i="2" s="1"/>
  <c r="O45" i="2"/>
  <c r="Q45" i="2" s="1"/>
  <c r="O44" i="2"/>
  <c r="Q44" i="2" s="1"/>
  <c r="O43" i="2"/>
  <c r="Q43" i="2" s="1"/>
  <c r="O42" i="2"/>
  <c r="Q42" i="2" s="1"/>
  <c r="O41" i="2"/>
  <c r="Q41" i="2" s="1"/>
  <c r="O40" i="2"/>
  <c r="Q40" i="2" s="1"/>
  <c r="O28" i="2"/>
  <c r="Q28" i="2" s="1"/>
  <c r="O29" i="2"/>
  <c r="Q29" i="2" s="1"/>
  <c r="O30" i="2"/>
  <c r="Q30" i="2" s="1"/>
  <c r="R30" i="2" s="1"/>
  <c r="O31" i="2"/>
  <c r="Q31" i="2" s="1"/>
  <c r="O32" i="2"/>
  <c r="Q32" i="2" s="1"/>
  <c r="R32" i="2" s="1"/>
  <c r="O33" i="2"/>
  <c r="Q33" i="2" s="1"/>
  <c r="S33" i="2" s="1"/>
  <c r="O34" i="2"/>
  <c r="Q34" i="2" s="1"/>
  <c r="R34" i="2" s="1"/>
  <c r="O35" i="2"/>
  <c r="Q35" i="2" s="1"/>
  <c r="O36" i="2"/>
  <c r="Q36" i="2" s="1"/>
  <c r="O37" i="2"/>
  <c r="Q37" i="2" s="1"/>
  <c r="O38" i="2"/>
  <c r="Q38" i="2" s="1"/>
  <c r="O39" i="2"/>
  <c r="Q39" i="2" s="1"/>
  <c r="R39" i="2" s="1"/>
  <c r="O27" i="2"/>
  <c r="Q27" i="2" s="1"/>
  <c r="O26" i="2"/>
  <c r="Q26" i="2" s="1"/>
  <c r="O25" i="2"/>
  <c r="Q25" i="2" s="1"/>
  <c r="O24" i="2"/>
  <c r="Q24" i="2" s="1"/>
  <c r="O23" i="2"/>
  <c r="Q23" i="2" s="1"/>
  <c r="O22" i="2"/>
  <c r="Q22" i="2" s="1"/>
  <c r="O21" i="2"/>
  <c r="Q21" i="2" s="1"/>
  <c r="O20" i="2"/>
  <c r="Q20" i="2" s="1"/>
  <c r="O19" i="2"/>
  <c r="Q19" i="2" s="1"/>
  <c r="O18" i="2"/>
  <c r="Q18" i="2" s="1"/>
  <c r="O17" i="2"/>
  <c r="Q17" i="2" s="1"/>
  <c r="O16" i="2"/>
  <c r="Q16" i="2" s="1"/>
  <c r="O15" i="2"/>
  <c r="Q15" i="2" s="1"/>
  <c r="O14" i="2"/>
  <c r="Q14" i="2" s="1"/>
  <c r="O13" i="2"/>
  <c r="Q13" i="2" s="1"/>
  <c r="O12" i="2"/>
  <c r="Q12" i="2" s="1"/>
  <c r="O11" i="2"/>
  <c r="Q11" i="2" s="1"/>
  <c r="O10" i="2"/>
  <c r="Q10" i="2" s="1"/>
  <c r="O9" i="2"/>
  <c r="Q9" i="2" s="1"/>
  <c r="O8" i="2"/>
  <c r="Q8" i="2" s="1"/>
  <c r="O7" i="2"/>
  <c r="Q7" i="2" s="1"/>
  <c r="O6" i="2"/>
  <c r="Q6" i="2" s="1"/>
  <c r="O5" i="2"/>
  <c r="Q5" i="2" s="1"/>
  <c r="O4" i="2"/>
  <c r="Q4" i="2" s="1"/>
  <c r="O114" i="2"/>
  <c r="Q114" i="2" s="1"/>
  <c r="R114" i="2" s="1"/>
  <c r="O113" i="2"/>
  <c r="Q113" i="2" s="1"/>
  <c r="R113" i="2" s="1"/>
  <c r="O112" i="2"/>
  <c r="Q112" i="2" s="1"/>
  <c r="R112" i="2" s="1"/>
  <c r="O111" i="2"/>
  <c r="Q111" i="2" s="1"/>
  <c r="R111" i="2" s="1"/>
  <c r="O110" i="2"/>
  <c r="Q110" i="2" s="1"/>
  <c r="O109" i="2"/>
  <c r="Q109" i="2" s="1"/>
  <c r="O108" i="2"/>
  <c r="Q108" i="2" s="1"/>
  <c r="R108" i="2" s="1"/>
  <c r="O107" i="2"/>
  <c r="Q107" i="2" s="1"/>
  <c r="R107" i="2" s="1"/>
  <c r="O106" i="2"/>
  <c r="Q106" i="2" s="1"/>
  <c r="R106" i="2" s="1"/>
  <c r="O105" i="2"/>
  <c r="Q105" i="2" s="1"/>
  <c r="R105" i="2" s="1"/>
  <c r="O104" i="2"/>
  <c r="Q104" i="2" s="1"/>
  <c r="R104" i="2" s="1"/>
  <c r="O103" i="2"/>
  <c r="Q103" i="2" s="1"/>
  <c r="R103" i="2" s="1"/>
  <c r="O102" i="2"/>
  <c r="Q102" i="2" s="1"/>
  <c r="R102" i="2" s="1"/>
  <c r="O101" i="2"/>
  <c r="Q101" i="2" s="1"/>
  <c r="R101" i="2" s="1"/>
  <c r="O100" i="2"/>
  <c r="Q100" i="2" s="1"/>
  <c r="R100" i="2" s="1"/>
  <c r="O144" i="2"/>
  <c r="Q144" i="2" s="1"/>
  <c r="R144" i="2" s="1"/>
  <c r="O143" i="2"/>
  <c r="Q143" i="2" s="1"/>
  <c r="R143" i="2" s="1"/>
  <c r="O142" i="2"/>
  <c r="Q142" i="2" s="1"/>
  <c r="R142" i="2" s="1"/>
  <c r="O141" i="2"/>
  <c r="Q141" i="2" s="1"/>
  <c r="R141" i="2" s="1"/>
  <c r="O140" i="2"/>
  <c r="Q140" i="2" s="1"/>
  <c r="R140" i="2" s="1"/>
  <c r="O139" i="2"/>
  <c r="Q139" i="2" s="1"/>
  <c r="S139" i="2" s="1"/>
  <c r="O138" i="2"/>
  <c r="Q138" i="2" s="1"/>
  <c r="S138" i="2" s="1"/>
  <c r="O137" i="2"/>
  <c r="Q137" i="2" s="1"/>
  <c r="R137" i="2" s="1"/>
  <c r="O136" i="2"/>
  <c r="Q136" i="2" s="1"/>
  <c r="R136" i="2" s="1"/>
  <c r="O135" i="2"/>
  <c r="Q135" i="2" s="1"/>
  <c r="R135" i="2" s="1"/>
  <c r="O134" i="2"/>
  <c r="Q134" i="2" s="1"/>
  <c r="S134" i="2" s="1"/>
  <c r="O133" i="2"/>
  <c r="Q133" i="2" s="1"/>
  <c r="O132" i="2"/>
  <c r="Q132" i="2" s="1"/>
  <c r="O131" i="2"/>
  <c r="Q131" i="2" s="1"/>
  <c r="R131" i="2" s="1"/>
  <c r="O130" i="2"/>
  <c r="Q130" i="2" s="1"/>
  <c r="R130" i="2" s="1"/>
  <c r="O129" i="2"/>
  <c r="Q129" i="2" s="1"/>
  <c r="R129" i="2" s="1"/>
  <c r="O128" i="2"/>
  <c r="Q128" i="2" s="1"/>
  <c r="O127" i="2"/>
  <c r="Q127" i="2" s="1"/>
  <c r="R127" i="2" s="1"/>
  <c r="O126" i="2"/>
  <c r="Q126" i="2" s="1"/>
  <c r="R126" i="2" s="1"/>
  <c r="O125" i="2"/>
  <c r="Q125" i="2" s="1"/>
  <c r="S125" i="2" s="1"/>
  <c r="O124" i="2"/>
  <c r="Q124" i="2" s="1"/>
  <c r="R124" i="2" s="1"/>
  <c r="O123" i="2"/>
  <c r="Q123" i="2" s="1"/>
  <c r="R123" i="2" s="1"/>
  <c r="O122" i="2"/>
  <c r="Q122" i="2" s="1"/>
  <c r="R122" i="2" s="1"/>
  <c r="O121" i="2"/>
  <c r="Q121" i="2" s="1"/>
  <c r="O120" i="2"/>
  <c r="Q120" i="2" s="1"/>
  <c r="R120" i="2" s="1"/>
  <c r="O119" i="2"/>
  <c r="Q119" i="2" s="1"/>
  <c r="R119" i="2" s="1"/>
  <c r="O118" i="2"/>
  <c r="Q118" i="2" s="1"/>
  <c r="O117" i="2"/>
  <c r="Q117" i="2" s="1"/>
  <c r="R117" i="2" s="1"/>
  <c r="O116" i="2"/>
  <c r="Q116" i="2" s="1"/>
  <c r="R116" i="2" s="1"/>
  <c r="O115" i="2"/>
  <c r="Q115" i="2" s="1"/>
  <c r="R115" i="2" s="1"/>
  <c r="O70" i="3"/>
  <c r="Q70" i="3" s="1"/>
  <c r="O74" i="3"/>
  <c r="Q74" i="3" s="1"/>
  <c r="O67" i="3"/>
  <c r="Q67" i="3" s="1"/>
  <c r="O62" i="3"/>
  <c r="Q62" i="3" s="1"/>
  <c r="O68" i="3"/>
  <c r="Q68" i="3" s="1"/>
  <c r="R68" i="3" s="1"/>
  <c r="O66" i="3"/>
  <c r="Q66" i="3" s="1"/>
  <c r="R66" i="3" s="1"/>
  <c r="O65" i="3"/>
  <c r="Q65" i="3" s="1"/>
  <c r="R65" i="3" s="1"/>
  <c r="O64" i="3"/>
  <c r="Q64" i="3" s="1"/>
  <c r="R64" i="3" s="1"/>
  <c r="O63" i="3"/>
  <c r="Q63" i="3" s="1"/>
  <c r="R63" i="3" s="1"/>
  <c r="O61" i="3"/>
  <c r="Q61" i="3" s="1"/>
  <c r="R61" i="3" s="1"/>
  <c r="O60" i="3"/>
  <c r="Q60" i="3" s="1"/>
  <c r="R60" i="3" s="1"/>
  <c r="O59" i="3"/>
  <c r="Q59" i="3" s="1"/>
  <c r="R59" i="3" s="1"/>
  <c r="O58" i="3"/>
  <c r="Q58" i="3" s="1"/>
  <c r="R58" i="3" s="1"/>
  <c r="O57" i="3"/>
  <c r="Q57" i="3" s="1"/>
  <c r="R57" i="3" s="1"/>
  <c r="O56" i="3"/>
  <c r="Q56" i="3" s="1"/>
  <c r="R56" i="3" s="1"/>
  <c r="O55" i="3"/>
  <c r="Q55" i="3" s="1"/>
  <c r="R55" i="3" s="1"/>
  <c r="O69" i="3"/>
  <c r="Q69" i="3" s="1"/>
  <c r="O54" i="3"/>
  <c r="Q54" i="3" s="1"/>
  <c r="O53" i="3"/>
  <c r="Q53" i="3" s="1"/>
  <c r="O52" i="3"/>
  <c r="Q52" i="3" s="1"/>
  <c r="O51" i="3"/>
  <c r="Q51" i="3" s="1"/>
  <c r="O50" i="3"/>
  <c r="Q50" i="3" s="1"/>
  <c r="O49" i="3"/>
  <c r="Q49" i="3" s="1"/>
  <c r="O48" i="3"/>
  <c r="Q48" i="3" s="1"/>
  <c r="O47" i="3"/>
  <c r="Q47" i="3" s="1"/>
  <c r="O46" i="3"/>
  <c r="Q46" i="3" s="1"/>
  <c r="O45" i="3"/>
  <c r="Q45" i="3" s="1"/>
  <c r="O5" i="3"/>
  <c r="Q5" i="3" s="1"/>
  <c r="O14" i="3"/>
  <c r="Q14" i="3" s="1"/>
  <c r="O13" i="3"/>
  <c r="Q13" i="3" s="1"/>
  <c r="O12" i="3"/>
  <c r="Q12" i="3" s="1"/>
  <c r="S12" i="3" s="1"/>
  <c r="O11" i="3"/>
  <c r="Q11" i="3" s="1"/>
  <c r="O10" i="3"/>
  <c r="Q10" i="3" s="1"/>
  <c r="S10" i="3" s="1"/>
  <c r="O9" i="3"/>
  <c r="Q9" i="3" s="1"/>
  <c r="O8" i="3"/>
  <c r="Q8" i="3" s="1"/>
  <c r="S8" i="3" s="1"/>
  <c r="O7" i="3"/>
  <c r="Q7" i="3" s="1"/>
  <c r="O6" i="3"/>
  <c r="Q6" i="3" s="1"/>
  <c r="S6" i="3" s="1"/>
  <c r="O4" i="3"/>
  <c r="Q4" i="3" s="1"/>
  <c r="S93" i="2" l="1"/>
  <c r="R93" i="2"/>
  <c r="S95" i="2"/>
  <c r="R95" i="2"/>
  <c r="S94" i="2"/>
  <c r="R94" i="2"/>
  <c r="S88" i="2"/>
  <c r="R88" i="2"/>
  <c r="S96" i="2"/>
  <c r="R96" i="2"/>
  <c r="S89" i="2"/>
  <c r="R89" i="2"/>
  <c r="S97" i="2"/>
  <c r="R97" i="2"/>
  <c r="S90" i="2"/>
  <c r="R90" i="2"/>
  <c r="S98" i="2"/>
  <c r="R98" i="2"/>
  <c r="S92" i="2"/>
  <c r="R92" i="2"/>
  <c r="S91" i="2"/>
  <c r="R91" i="2"/>
  <c r="S99" i="2"/>
  <c r="R99" i="2"/>
  <c r="S86" i="2"/>
  <c r="R86" i="2"/>
  <c r="S79" i="2"/>
  <c r="R79" i="2"/>
  <c r="S87" i="2"/>
  <c r="R87" i="2"/>
  <c r="S80" i="2"/>
  <c r="R80" i="2"/>
  <c r="S81" i="2"/>
  <c r="R81" i="2"/>
  <c r="S82" i="2"/>
  <c r="R82" i="2"/>
  <c r="R76" i="2"/>
  <c r="S76" i="2"/>
  <c r="S84" i="2"/>
  <c r="R84" i="2"/>
  <c r="S78" i="2"/>
  <c r="R78" i="2"/>
  <c r="S83" i="2"/>
  <c r="R83" i="2"/>
  <c r="S77" i="2"/>
  <c r="R77" i="2"/>
  <c r="S85" i="2"/>
  <c r="R85" i="2"/>
  <c r="S75" i="2"/>
  <c r="R75" i="2"/>
  <c r="R68" i="2"/>
  <c r="S68" i="2"/>
  <c r="S69" i="2"/>
  <c r="R69" i="2"/>
  <c r="S64" i="2"/>
  <c r="R64" i="2"/>
  <c r="S72" i="2"/>
  <c r="R72" i="2"/>
  <c r="R70" i="2"/>
  <c r="S70" i="2"/>
  <c r="S65" i="2"/>
  <c r="R65" i="2"/>
  <c r="S73" i="2"/>
  <c r="R73" i="2"/>
  <c r="S67" i="2"/>
  <c r="R67" i="2"/>
  <c r="S71" i="2"/>
  <c r="R71" i="2"/>
  <c r="R66" i="2"/>
  <c r="S66" i="2"/>
  <c r="R74" i="2"/>
  <c r="S74" i="2"/>
  <c r="S56" i="2"/>
  <c r="R56" i="2"/>
  <c r="S63" i="2"/>
  <c r="R63" i="2"/>
  <c r="S57" i="2"/>
  <c r="R57" i="2"/>
  <c r="S55" i="2"/>
  <c r="R55" i="2"/>
  <c r="S58" i="2"/>
  <c r="R58" i="2"/>
  <c r="S59" i="2"/>
  <c r="R59" i="2"/>
  <c r="S52" i="2"/>
  <c r="R52" i="2"/>
  <c r="S60" i="2"/>
  <c r="R60" i="2"/>
  <c r="S53" i="2"/>
  <c r="R53" i="2"/>
  <c r="S61" i="2"/>
  <c r="R61" i="2"/>
  <c r="S54" i="2"/>
  <c r="R54" i="2"/>
  <c r="S62" i="2"/>
  <c r="R62" i="2"/>
  <c r="S44" i="2"/>
  <c r="R44" i="2"/>
  <c r="S45" i="2"/>
  <c r="R45" i="2"/>
  <c r="S46" i="2"/>
  <c r="R46" i="2"/>
  <c r="S47" i="2"/>
  <c r="R47" i="2"/>
  <c r="S40" i="2"/>
  <c r="R40" i="2"/>
  <c r="S48" i="2"/>
  <c r="R48" i="2"/>
  <c r="S41" i="2"/>
  <c r="R41" i="2"/>
  <c r="S49" i="2"/>
  <c r="R49" i="2"/>
  <c r="S42" i="2"/>
  <c r="R42" i="2"/>
  <c r="S50" i="2"/>
  <c r="R50" i="2"/>
  <c r="S43" i="2"/>
  <c r="R43" i="2"/>
  <c r="S51" i="2"/>
  <c r="R51" i="2"/>
  <c r="R33" i="2"/>
  <c r="R37" i="2"/>
  <c r="S37" i="2"/>
  <c r="R36" i="2"/>
  <c r="S36" i="2"/>
  <c r="R31" i="2"/>
  <c r="S31" i="2"/>
  <c r="R29" i="2"/>
  <c r="S29" i="2"/>
  <c r="R38" i="2"/>
  <c r="S38" i="2"/>
  <c r="S39" i="2"/>
  <c r="S35" i="2"/>
  <c r="R35" i="2"/>
  <c r="R28" i="2"/>
  <c r="S28" i="2"/>
  <c r="S34" i="2"/>
  <c r="S32" i="2"/>
  <c r="S30" i="2"/>
  <c r="S27" i="2"/>
  <c r="R27" i="2"/>
  <c r="S20" i="2"/>
  <c r="R20" i="2"/>
  <c r="S21" i="2"/>
  <c r="R21" i="2"/>
  <c r="S23" i="2"/>
  <c r="R23" i="2"/>
  <c r="S19" i="2"/>
  <c r="R19" i="2"/>
  <c r="S22" i="2"/>
  <c r="R22" i="2"/>
  <c r="S16" i="2"/>
  <c r="R16" i="2"/>
  <c r="S24" i="2"/>
  <c r="R24" i="2"/>
  <c r="S17" i="2"/>
  <c r="R17" i="2"/>
  <c r="S25" i="2"/>
  <c r="R25" i="2"/>
  <c r="S18" i="2"/>
  <c r="R18" i="2"/>
  <c r="S26" i="2"/>
  <c r="R26" i="2"/>
  <c r="S131" i="2"/>
  <c r="S113" i="2"/>
  <c r="S123" i="2"/>
  <c r="S105" i="2"/>
  <c r="R125" i="2"/>
  <c r="S142" i="2"/>
  <c r="R10" i="2"/>
  <c r="S10" i="2"/>
  <c r="S11" i="2"/>
  <c r="R11" i="2"/>
  <c r="S9" i="2"/>
  <c r="R9" i="2"/>
  <c r="S12" i="2"/>
  <c r="R12" i="2"/>
  <c r="R8" i="2"/>
  <c r="S8" i="2"/>
  <c r="S4" i="2"/>
  <c r="R4" i="2"/>
  <c r="S5" i="2"/>
  <c r="R5" i="2"/>
  <c r="S13" i="2"/>
  <c r="R13" i="2"/>
  <c r="R14" i="2"/>
  <c r="S14" i="2"/>
  <c r="S6" i="2"/>
  <c r="R6" i="2"/>
  <c r="S7" i="2"/>
  <c r="R7" i="2"/>
  <c r="S15" i="2"/>
  <c r="R15" i="2"/>
  <c r="R118" i="2"/>
  <c r="S118" i="2"/>
  <c r="R128" i="2"/>
  <c r="S128" i="2"/>
  <c r="R121" i="2"/>
  <c r="S121" i="2"/>
  <c r="S132" i="2"/>
  <c r="R132" i="2"/>
  <c r="S133" i="2"/>
  <c r="R133" i="2"/>
  <c r="R134" i="2"/>
  <c r="R109" i="2"/>
  <c r="S109" i="2"/>
  <c r="R110" i="2"/>
  <c r="S110" i="2"/>
  <c r="S137" i="2"/>
  <c r="S116" i="2"/>
  <c r="S100" i="2"/>
  <c r="R139" i="2"/>
  <c r="S144" i="2"/>
  <c r="S130" i="2"/>
  <c r="S122" i="2"/>
  <c r="S115" i="2"/>
  <c r="S107" i="2"/>
  <c r="S108" i="2"/>
  <c r="S143" i="2"/>
  <c r="S136" i="2"/>
  <c r="S129" i="2"/>
  <c r="S114" i="2"/>
  <c r="S106" i="2"/>
  <c r="S135" i="2"/>
  <c r="S141" i="2"/>
  <c r="S127" i="2"/>
  <c r="S120" i="2"/>
  <c r="S112" i="2"/>
  <c r="S104" i="2"/>
  <c r="S140" i="2"/>
  <c r="S126" i="2"/>
  <c r="S119" i="2"/>
  <c r="S111" i="2"/>
  <c r="S103" i="2"/>
  <c r="R138" i="2"/>
  <c r="S102" i="2"/>
  <c r="S124" i="2"/>
  <c r="S117" i="2"/>
  <c r="S101" i="2"/>
  <c r="R70" i="3"/>
  <c r="S70" i="3"/>
  <c r="S74" i="3"/>
  <c r="R74" i="3"/>
  <c r="S67" i="3"/>
  <c r="R67" i="3"/>
  <c r="S62" i="3"/>
  <c r="R62" i="3"/>
  <c r="S63" i="3"/>
  <c r="S61" i="3"/>
  <c r="S60" i="3"/>
  <c r="S68" i="3"/>
  <c r="S59" i="3"/>
  <c r="S58" i="3"/>
  <c r="S66" i="3"/>
  <c r="S57" i="3"/>
  <c r="S65" i="3"/>
  <c r="S56" i="3"/>
  <c r="S64" i="3"/>
  <c r="S55" i="3"/>
  <c r="R69" i="3"/>
  <c r="S69" i="3"/>
  <c r="R48" i="3"/>
  <c r="S48" i="3"/>
  <c r="R52" i="3"/>
  <c r="S52" i="3"/>
  <c r="S45" i="3"/>
  <c r="R45" i="3"/>
  <c r="S53" i="3"/>
  <c r="R53" i="3"/>
  <c r="S54" i="3"/>
  <c r="R54" i="3"/>
  <c r="S47" i="3"/>
  <c r="R47" i="3"/>
  <c r="R50" i="3"/>
  <c r="S50" i="3"/>
  <c r="R46" i="3"/>
  <c r="S46" i="3"/>
  <c r="S49" i="3"/>
  <c r="R49" i="3"/>
  <c r="S51" i="3"/>
  <c r="R51" i="3"/>
  <c r="S5" i="3"/>
  <c r="R5" i="3"/>
  <c r="S14" i="3"/>
  <c r="R14" i="3"/>
  <c r="S9" i="3"/>
  <c r="R9" i="3"/>
  <c r="S4" i="3"/>
  <c r="R4" i="3"/>
  <c r="S11" i="3"/>
  <c r="R11" i="3"/>
  <c r="S7" i="3"/>
  <c r="R7" i="3"/>
  <c r="S13" i="3"/>
  <c r="R13" i="3"/>
  <c r="R6" i="3"/>
  <c r="R8" i="3"/>
  <c r="R10" i="3"/>
  <c r="R12" i="3"/>
  <c r="O49" i="1" l="1"/>
  <c r="Q49" i="1" s="1"/>
  <c r="O122" i="3"/>
  <c r="Q122" i="3" s="1"/>
  <c r="O14" i="4"/>
  <c r="Q14" i="4"/>
  <c r="R14" i="4" s="1"/>
  <c r="O13" i="4"/>
  <c r="Q13" i="4" s="1"/>
  <c r="O123" i="3"/>
  <c r="Q123" i="3" s="1"/>
  <c r="O51" i="1"/>
  <c r="Q51" i="1" s="1"/>
  <c r="O19" i="4"/>
  <c r="Q19" i="4" s="1"/>
  <c r="O52" i="1"/>
  <c r="Q52" i="1" s="1"/>
  <c r="O124" i="3"/>
  <c r="Q124" i="3" s="1"/>
  <c r="O83" i="3"/>
  <c r="Q83" i="3" s="1"/>
  <c r="R83" i="3" s="1"/>
  <c r="O76" i="3"/>
  <c r="Q76" i="3" s="1"/>
  <c r="S49" i="1" l="1"/>
  <c r="R49" i="1"/>
  <c r="S122" i="3"/>
  <c r="R122" i="3"/>
  <c r="S14" i="4"/>
  <c r="S13" i="4"/>
  <c r="R13" i="4"/>
  <c r="S123" i="3"/>
  <c r="R123" i="3"/>
  <c r="R51" i="1"/>
  <c r="S51" i="1"/>
  <c r="S19" i="4"/>
  <c r="R19" i="4"/>
  <c r="S52" i="1"/>
  <c r="R52" i="1"/>
  <c r="R124" i="3"/>
  <c r="S124" i="3"/>
  <c r="S83" i="3"/>
  <c r="R76" i="3"/>
  <c r="S76" i="3"/>
  <c r="O87" i="3" l="1"/>
  <c r="Q87" i="3" s="1"/>
  <c r="O86" i="3"/>
  <c r="Q86" i="3" s="1"/>
  <c r="O85" i="3"/>
  <c r="Q85" i="3" s="1"/>
  <c r="O84" i="3"/>
  <c r="Q84" i="3" s="1"/>
  <c r="O82" i="3"/>
  <c r="Q82" i="3" s="1"/>
  <c r="O81" i="3"/>
  <c r="Q81" i="3" s="1"/>
  <c r="O80" i="3"/>
  <c r="Q80" i="3" s="1"/>
  <c r="O79" i="3"/>
  <c r="Q79" i="3" s="1"/>
  <c r="O78" i="3"/>
  <c r="Q78" i="3" s="1"/>
  <c r="O77" i="3"/>
  <c r="Q77" i="3" s="1"/>
  <c r="O75" i="3"/>
  <c r="Q75" i="3" s="1"/>
  <c r="O44" i="3"/>
  <c r="Q44" i="3" s="1"/>
  <c r="O43" i="3"/>
  <c r="Q43" i="3" s="1"/>
  <c r="O42" i="3"/>
  <c r="Q42" i="3" s="1"/>
  <c r="O41" i="3"/>
  <c r="Q41" i="3" s="1"/>
  <c r="O40" i="3"/>
  <c r="Q40" i="3" s="1"/>
  <c r="O39" i="3"/>
  <c r="Q39" i="3" s="1"/>
  <c r="O38" i="3"/>
  <c r="Q38" i="3" s="1"/>
  <c r="O37" i="3"/>
  <c r="Q37" i="3" s="1"/>
  <c r="O36" i="3"/>
  <c r="Q36" i="3" s="1"/>
  <c r="O35" i="3"/>
  <c r="Q35" i="3" s="1"/>
  <c r="O24" i="3"/>
  <c r="Q24" i="3" s="1"/>
  <c r="R24" i="3" s="1"/>
  <c r="O23" i="3"/>
  <c r="Q23" i="3" s="1"/>
  <c r="O22" i="3"/>
  <c r="Q22" i="3" s="1"/>
  <c r="R22" i="3" s="1"/>
  <c r="O21" i="3"/>
  <c r="Q21" i="3" s="1"/>
  <c r="O20" i="3"/>
  <c r="Q20" i="3" s="1"/>
  <c r="R20" i="3" s="1"/>
  <c r="O19" i="3"/>
  <c r="Q19" i="3" s="1"/>
  <c r="O18" i="3"/>
  <c r="Q18" i="3" s="1"/>
  <c r="R18" i="3" s="1"/>
  <c r="O17" i="3"/>
  <c r="Q17" i="3" s="1"/>
  <c r="O16" i="3"/>
  <c r="Q16" i="3" s="1"/>
  <c r="R16" i="3" s="1"/>
  <c r="O15" i="3"/>
  <c r="Q15" i="3" s="1"/>
  <c r="O25" i="3"/>
  <c r="Q25" i="3" s="1"/>
  <c r="O96" i="3"/>
  <c r="Q96" i="3" s="1"/>
  <c r="O95" i="3"/>
  <c r="Q95" i="3" s="1"/>
  <c r="O94" i="3"/>
  <c r="Q94" i="3" s="1"/>
  <c r="O93" i="3"/>
  <c r="Q93" i="3" s="1"/>
  <c r="O92" i="3"/>
  <c r="Q92" i="3" s="1"/>
  <c r="O91" i="3"/>
  <c r="Q91" i="3" s="1"/>
  <c r="O90" i="3"/>
  <c r="Q90" i="3" s="1"/>
  <c r="O89" i="3"/>
  <c r="Q89" i="3" s="1"/>
  <c r="O88" i="3"/>
  <c r="Q88" i="3" s="1"/>
  <c r="O107" i="3"/>
  <c r="Q107" i="3" s="1"/>
  <c r="O106" i="3"/>
  <c r="Q106" i="3" s="1"/>
  <c r="O105" i="3"/>
  <c r="Q105" i="3" s="1"/>
  <c r="O104" i="3"/>
  <c r="Q104" i="3" s="1"/>
  <c r="O103" i="3"/>
  <c r="Q103" i="3" s="1"/>
  <c r="O102" i="3"/>
  <c r="Q102" i="3" s="1"/>
  <c r="O101" i="3"/>
  <c r="Q101" i="3" s="1"/>
  <c r="O100" i="3"/>
  <c r="Q100" i="3" s="1"/>
  <c r="O99" i="3"/>
  <c r="Q99" i="3" s="1"/>
  <c r="O98" i="3"/>
  <c r="Q98" i="3" s="1"/>
  <c r="O132" i="3"/>
  <c r="Q132" i="3" s="1"/>
  <c r="O131" i="3"/>
  <c r="Q131" i="3" s="1"/>
  <c r="O130" i="3"/>
  <c r="Q130" i="3" s="1"/>
  <c r="O129" i="3"/>
  <c r="Q129" i="3" s="1"/>
  <c r="O128" i="3"/>
  <c r="Q128" i="3" s="1"/>
  <c r="S128" i="3" s="1"/>
  <c r="O127" i="3"/>
  <c r="Q127" i="3" s="1"/>
  <c r="O126" i="3"/>
  <c r="Q126" i="3" s="1"/>
  <c r="S126" i="3" s="1"/>
  <c r="O125" i="3"/>
  <c r="Q125" i="3" s="1"/>
  <c r="O120" i="3"/>
  <c r="Q120" i="3" s="1"/>
  <c r="O119" i="3"/>
  <c r="Q119" i="3" s="1"/>
  <c r="S119" i="3" s="1"/>
  <c r="O118" i="3"/>
  <c r="Q118" i="3" s="1"/>
  <c r="O121" i="3"/>
  <c r="Q121" i="3" s="1"/>
  <c r="O34" i="3"/>
  <c r="Q34" i="3" s="1"/>
  <c r="O33" i="3"/>
  <c r="Q33" i="3" s="1"/>
  <c r="O32" i="3"/>
  <c r="Q32" i="3" s="1"/>
  <c r="O31" i="3"/>
  <c r="Q31" i="3" s="1"/>
  <c r="O30" i="3"/>
  <c r="Q30" i="3" s="1"/>
  <c r="O29" i="3"/>
  <c r="Q29" i="3" s="1"/>
  <c r="O28" i="3"/>
  <c r="Q28" i="3" s="1"/>
  <c r="O27" i="3"/>
  <c r="Q27" i="3" s="1"/>
  <c r="O26" i="3"/>
  <c r="Q26" i="3" s="1"/>
  <c r="O117" i="3"/>
  <c r="Q117" i="3" s="1"/>
  <c r="O116" i="3"/>
  <c r="Q116" i="3" s="1"/>
  <c r="O115" i="3"/>
  <c r="Q115" i="3" s="1"/>
  <c r="O114" i="3"/>
  <c r="Q114" i="3" s="1"/>
  <c r="O113" i="3"/>
  <c r="Q113" i="3" s="1"/>
  <c r="O112" i="3"/>
  <c r="Q112" i="3" s="1"/>
  <c r="O111" i="3"/>
  <c r="Q111" i="3" s="1"/>
  <c r="O110" i="3"/>
  <c r="Q110" i="3" s="1"/>
  <c r="O109" i="3"/>
  <c r="Q109" i="3" s="1"/>
  <c r="O108" i="3"/>
  <c r="Q108" i="3" s="1"/>
  <c r="S82" i="3" l="1"/>
  <c r="R82" i="3"/>
  <c r="S84" i="3"/>
  <c r="R84" i="3"/>
  <c r="S75" i="3"/>
  <c r="R75" i="3"/>
  <c r="S85" i="3"/>
  <c r="R85" i="3"/>
  <c r="S80" i="3"/>
  <c r="R80" i="3"/>
  <c r="S77" i="3"/>
  <c r="R77" i="3"/>
  <c r="S86" i="3"/>
  <c r="R86" i="3"/>
  <c r="S79" i="3"/>
  <c r="R79" i="3"/>
  <c r="S81" i="3"/>
  <c r="R81" i="3"/>
  <c r="S78" i="3"/>
  <c r="R78" i="3"/>
  <c r="S87" i="3"/>
  <c r="R87" i="3"/>
  <c r="S40" i="3"/>
  <c r="R40" i="3"/>
  <c r="S42" i="3"/>
  <c r="R42" i="3"/>
  <c r="S38" i="3"/>
  <c r="R38" i="3"/>
  <c r="S41" i="3"/>
  <c r="R41" i="3"/>
  <c r="S35" i="3"/>
  <c r="R35" i="3"/>
  <c r="S43" i="3"/>
  <c r="R43" i="3"/>
  <c r="R37" i="3"/>
  <c r="S37" i="3"/>
  <c r="S39" i="3"/>
  <c r="R39" i="3"/>
  <c r="S36" i="3"/>
  <c r="R36" i="3"/>
  <c r="S44" i="3"/>
  <c r="R44" i="3"/>
  <c r="S18" i="3"/>
  <c r="S22" i="3"/>
  <c r="S16" i="3"/>
  <c r="S20" i="3"/>
  <c r="S24" i="3"/>
  <c r="R17" i="3"/>
  <c r="S17" i="3"/>
  <c r="R21" i="3"/>
  <c r="S21" i="3"/>
  <c r="S15" i="3"/>
  <c r="R15" i="3"/>
  <c r="R23" i="3"/>
  <c r="S23" i="3"/>
  <c r="R19" i="3"/>
  <c r="S19" i="3"/>
  <c r="R25" i="3"/>
  <c r="S25" i="3"/>
  <c r="S95" i="3"/>
  <c r="R95" i="3"/>
  <c r="S88" i="3"/>
  <c r="R88" i="3"/>
  <c r="S89" i="3"/>
  <c r="R89" i="3"/>
  <c r="S90" i="3"/>
  <c r="R90" i="3"/>
  <c r="S91" i="3"/>
  <c r="R91" i="3"/>
  <c r="S92" i="3"/>
  <c r="R92" i="3"/>
  <c r="S93" i="3"/>
  <c r="R93" i="3"/>
  <c r="S94" i="3"/>
  <c r="R94" i="3"/>
  <c r="S96" i="3"/>
  <c r="R96" i="3"/>
  <c r="S101" i="3"/>
  <c r="R101" i="3"/>
  <c r="S100" i="3"/>
  <c r="R100" i="3"/>
  <c r="S104" i="3"/>
  <c r="R104" i="3"/>
  <c r="S102" i="3"/>
  <c r="R102" i="3"/>
  <c r="S103" i="3"/>
  <c r="R103" i="3"/>
  <c r="S105" i="3"/>
  <c r="R105" i="3"/>
  <c r="S98" i="3"/>
  <c r="R98" i="3"/>
  <c r="S106" i="3"/>
  <c r="R106" i="3"/>
  <c r="S99" i="3"/>
  <c r="R99" i="3"/>
  <c r="S107" i="3"/>
  <c r="R107" i="3"/>
  <c r="S127" i="3"/>
  <c r="R127" i="3"/>
  <c r="S118" i="3"/>
  <c r="R118" i="3"/>
  <c r="S130" i="3"/>
  <c r="R130" i="3"/>
  <c r="S125" i="3"/>
  <c r="R125" i="3"/>
  <c r="S132" i="3"/>
  <c r="R132" i="3"/>
  <c r="R129" i="3"/>
  <c r="S129" i="3"/>
  <c r="R120" i="3"/>
  <c r="S120" i="3"/>
  <c r="S131" i="3"/>
  <c r="R131" i="3"/>
  <c r="R126" i="3"/>
  <c r="R119" i="3"/>
  <c r="R128" i="3"/>
  <c r="S121" i="3"/>
  <c r="R121" i="3"/>
  <c r="R29" i="3"/>
  <c r="S29" i="3"/>
  <c r="S34" i="3"/>
  <c r="R34" i="3"/>
  <c r="R31" i="3"/>
  <c r="S31" i="3"/>
  <c r="S26" i="3"/>
  <c r="R26" i="3"/>
  <c r="S28" i="3"/>
  <c r="R28" i="3"/>
  <c r="S30" i="3"/>
  <c r="R30" i="3"/>
  <c r="S32" i="3"/>
  <c r="R32" i="3"/>
  <c r="S27" i="3"/>
  <c r="R27" i="3"/>
  <c r="S33" i="3"/>
  <c r="R33" i="3"/>
  <c r="R112" i="3"/>
  <c r="S112" i="3"/>
  <c r="S113" i="3"/>
  <c r="R113" i="3"/>
  <c r="S111" i="3"/>
  <c r="R111" i="3"/>
  <c r="R114" i="3"/>
  <c r="S114" i="3"/>
  <c r="S115" i="3"/>
  <c r="R115" i="3"/>
  <c r="R108" i="3"/>
  <c r="S108" i="3"/>
  <c r="R116" i="3"/>
  <c r="S116" i="3"/>
  <c r="S109" i="3"/>
  <c r="R109" i="3"/>
  <c r="S117" i="3"/>
  <c r="R117" i="3"/>
  <c r="S110" i="3"/>
  <c r="R110" i="3"/>
  <c r="O28" i="4" l="1"/>
  <c r="Q28" i="4" s="1"/>
  <c r="S28" i="4" s="1"/>
  <c r="O27" i="4"/>
  <c r="Q27" i="4" s="1"/>
  <c r="O26" i="4"/>
  <c r="Q26" i="4" s="1"/>
  <c r="O25" i="4"/>
  <c r="Q25" i="4" s="1"/>
  <c r="O24" i="4"/>
  <c r="Q24" i="4" s="1"/>
  <c r="O23" i="4"/>
  <c r="Q23" i="4" s="1"/>
  <c r="S23" i="4" s="1"/>
  <c r="O22" i="4"/>
  <c r="Q22" i="4" s="1"/>
  <c r="S22" i="4" s="1"/>
  <c r="O21" i="4"/>
  <c r="Q21" i="4" s="1"/>
  <c r="S21" i="4" s="1"/>
  <c r="O20" i="4"/>
  <c r="Q20" i="4" s="1"/>
  <c r="O18" i="4"/>
  <c r="Q18" i="4" s="1"/>
  <c r="O17" i="4"/>
  <c r="Q17" i="4" s="1"/>
  <c r="S17" i="4" s="1"/>
  <c r="O16" i="4"/>
  <c r="Q16" i="4" s="1"/>
  <c r="S16" i="4" s="1"/>
  <c r="O15" i="4"/>
  <c r="Q15" i="4" s="1"/>
  <c r="O12" i="4"/>
  <c r="Q12" i="4" s="1"/>
  <c r="S12" i="4" s="1"/>
  <c r="O11" i="4"/>
  <c r="Q11" i="4" s="1"/>
  <c r="S11" i="4" s="1"/>
  <c r="O10" i="4"/>
  <c r="Q10" i="4" s="1"/>
  <c r="S10" i="4" s="1"/>
  <c r="O9" i="4"/>
  <c r="Q9" i="4" s="1"/>
  <c r="O8" i="4"/>
  <c r="Q8" i="4" s="1"/>
  <c r="S8" i="4" s="1"/>
  <c r="O7" i="4"/>
  <c r="Q7" i="4" s="1"/>
  <c r="O6" i="4"/>
  <c r="Q6" i="4" s="1"/>
  <c r="S6" i="4" s="1"/>
  <c r="O5" i="4"/>
  <c r="Q5" i="4" s="1"/>
  <c r="O4" i="4"/>
  <c r="Q4" i="4" s="1"/>
  <c r="S4" i="4" s="1"/>
  <c r="O39" i="1"/>
  <c r="Q39" i="1" s="1"/>
  <c r="O17" i="1"/>
  <c r="Q17" i="1" s="1"/>
  <c r="O6" i="1"/>
  <c r="Q6" i="1" s="1"/>
  <c r="S6" i="1" s="1"/>
  <c r="O28" i="1"/>
  <c r="Q28" i="1" s="1"/>
  <c r="S28" i="1" s="1"/>
  <c r="R9" i="4" l="1"/>
  <c r="S9" i="4"/>
  <c r="R25" i="4"/>
  <c r="S25" i="4"/>
  <c r="R5" i="4"/>
  <c r="S5" i="4"/>
  <c r="R18" i="4"/>
  <c r="S18" i="4"/>
  <c r="S26" i="4"/>
  <c r="R26" i="4"/>
  <c r="S27" i="4"/>
  <c r="R27" i="4"/>
  <c r="S7" i="4"/>
  <c r="R7" i="4"/>
  <c r="R15" i="4"/>
  <c r="S15" i="4"/>
  <c r="R20" i="4"/>
  <c r="S20" i="4"/>
  <c r="R24" i="4"/>
  <c r="S24" i="4"/>
  <c r="R11" i="4"/>
  <c r="R22" i="4"/>
  <c r="R21" i="4"/>
  <c r="R17" i="4"/>
  <c r="R23" i="4"/>
  <c r="R28" i="4"/>
  <c r="R4" i="4"/>
  <c r="R6" i="4"/>
  <c r="R8" i="4"/>
  <c r="R10" i="4"/>
  <c r="R12" i="4"/>
  <c r="R16" i="4"/>
  <c r="S39" i="1"/>
  <c r="R39" i="1"/>
  <c r="S17" i="1"/>
  <c r="R17" i="1"/>
  <c r="R6" i="1"/>
  <c r="R28" i="1"/>
  <c r="O54" i="1" l="1"/>
  <c r="Q54" i="1" s="1"/>
  <c r="S54" i="1" l="1"/>
  <c r="R54" i="1"/>
  <c r="O61" i="1" l="1"/>
  <c r="Q61" i="1" s="1"/>
  <c r="S61" i="1" s="1"/>
  <c r="F53" i="1"/>
  <c r="F48" i="1"/>
  <c r="O48" i="1"/>
  <c r="Q48" i="1" s="1"/>
  <c r="R48" i="1" s="1"/>
  <c r="O50" i="1"/>
  <c r="Q50" i="1" s="1"/>
  <c r="O53" i="1"/>
  <c r="Q53" i="1" s="1"/>
  <c r="R53" i="1" s="1"/>
  <c r="O56" i="1"/>
  <c r="Q56" i="1" s="1"/>
  <c r="R56" i="1" s="1"/>
  <c r="O57" i="1"/>
  <c r="Q57" i="1" s="1"/>
  <c r="O58" i="1"/>
  <c r="Q58" i="1" s="1"/>
  <c r="R58" i="1" s="1"/>
  <c r="O59" i="1"/>
  <c r="Q59" i="1" s="1"/>
  <c r="O60" i="1"/>
  <c r="Q60" i="1" s="1"/>
  <c r="R60" i="1" s="1"/>
  <c r="F60" i="1"/>
  <c r="F59" i="1"/>
  <c r="F58" i="1"/>
  <c r="F57" i="1"/>
  <c r="F56" i="1"/>
  <c r="O55" i="1"/>
  <c r="Q55" i="1" s="1"/>
  <c r="S55" i="1" s="1"/>
  <c r="F55" i="1"/>
  <c r="R61" i="1" l="1"/>
  <c r="R50" i="1"/>
  <c r="S50" i="1"/>
  <c r="S53" i="1"/>
  <c r="S48" i="1"/>
  <c r="S59" i="1"/>
  <c r="R59" i="1"/>
  <c r="R57" i="1"/>
  <c r="S57" i="1"/>
  <c r="S60" i="1"/>
  <c r="S58" i="1"/>
  <c r="S56" i="1"/>
  <c r="R55" i="1"/>
  <c r="O97" i="3" l="1"/>
  <c r="Q97" i="3" s="1"/>
  <c r="O73" i="3"/>
  <c r="O72" i="3"/>
  <c r="O71" i="3"/>
  <c r="Q71" i="3" s="1"/>
  <c r="O47" i="1"/>
  <c r="Q47" i="1" s="1"/>
  <c r="O46" i="1"/>
  <c r="O45" i="1"/>
  <c r="O44" i="1"/>
  <c r="Q44" i="1" s="1"/>
  <c r="O43" i="1"/>
  <c r="O42" i="1"/>
  <c r="Q42" i="1" s="1"/>
  <c r="O41" i="1"/>
  <c r="O40" i="1"/>
  <c r="Q40" i="1" s="1"/>
  <c r="O38" i="1"/>
  <c r="O37" i="1"/>
  <c r="Q37" i="1" s="1"/>
  <c r="O36" i="1"/>
  <c r="Q36" i="1" s="1"/>
  <c r="O35" i="1"/>
  <c r="O34" i="1"/>
  <c r="O33" i="1"/>
  <c r="Q33" i="1" s="1"/>
  <c r="O32" i="1"/>
  <c r="O31" i="1"/>
  <c r="Q31" i="1" s="1"/>
  <c r="O30" i="1"/>
  <c r="O29" i="1"/>
  <c r="Q29" i="1" s="1"/>
  <c r="O27" i="1"/>
  <c r="O26" i="1"/>
  <c r="Q26" i="1" s="1"/>
  <c r="O25" i="1"/>
  <c r="Q25" i="1" s="1"/>
  <c r="O24" i="1"/>
  <c r="Q24" i="1" s="1"/>
  <c r="O23" i="1"/>
  <c r="Q23" i="1" s="1"/>
  <c r="O22" i="1"/>
  <c r="Q22" i="1" s="1"/>
  <c r="O21" i="1"/>
  <c r="Q21" i="1" s="1"/>
  <c r="O20" i="1"/>
  <c r="Q20" i="1" s="1"/>
  <c r="O19" i="1"/>
  <c r="Q19" i="1" s="1"/>
  <c r="O18" i="1"/>
  <c r="Q18" i="1" s="1"/>
  <c r="O16" i="1"/>
  <c r="Q16" i="1" s="1"/>
  <c r="O15" i="1"/>
  <c r="Q15" i="1" s="1"/>
  <c r="O14" i="1"/>
  <c r="Q14" i="1" s="1"/>
  <c r="O13" i="1"/>
  <c r="O12" i="1"/>
  <c r="O11" i="1"/>
  <c r="Q11" i="1" s="1"/>
  <c r="O10" i="1"/>
  <c r="O9" i="1"/>
  <c r="Q9" i="1" s="1"/>
  <c r="O8" i="1"/>
  <c r="O7" i="1"/>
  <c r="Q7" i="1" s="1"/>
  <c r="O5" i="1"/>
  <c r="O4" i="1"/>
  <c r="Q4" i="1" s="1"/>
  <c r="S97" i="3" l="1"/>
  <c r="R97" i="3"/>
  <c r="S71" i="3"/>
  <c r="R71" i="3"/>
  <c r="Q72" i="3"/>
  <c r="Q73" i="3"/>
  <c r="S40" i="1"/>
  <c r="R40" i="1"/>
  <c r="S44" i="1"/>
  <c r="R44" i="1"/>
  <c r="S47" i="1"/>
  <c r="R47" i="1"/>
  <c r="S37" i="1"/>
  <c r="R37" i="1"/>
  <c r="S42" i="1"/>
  <c r="R42" i="1"/>
  <c r="Q38" i="1"/>
  <c r="Q41" i="1"/>
  <c r="Q43" i="1"/>
  <c r="Q45" i="1"/>
  <c r="Q46" i="1"/>
  <c r="S29" i="1"/>
  <c r="R29" i="1"/>
  <c r="S33" i="1"/>
  <c r="R33" i="1"/>
  <c r="S36" i="1"/>
  <c r="R36" i="1"/>
  <c r="S26" i="1"/>
  <c r="R26" i="1"/>
  <c r="S31" i="1"/>
  <c r="R31" i="1"/>
  <c r="Q27" i="1"/>
  <c r="Q30" i="1"/>
  <c r="Q32" i="1"/>
  <c r="Q34" i="1"/>
  <c r="Q35" i="1"/>
  <c r="S15" i="1"/>
  <c r="R15" i="1"/>
  <c r="R19" i="1"/>
  <c r="S19" i="1"/>
  <c r="S20" i="1"/>
  <c r="R20" i="1"/>
  <c r="R23" i="1"/>
  <c r="S23" i="1"/>
  <c r="R16" i="1"/>
  <c r="S16" i="1"/>
  <c r="S18" i="1"/>
  <c r="R18" i="1"/>
  <c r="R21" i="1"/>
  <c r="S21" i="1"/>
  <c r="S22" i="1"/>
  <c r="R22" i="1"/>
  <c r="R24" i="1"/>
  <c r="S24" i="1"/>
  <c r="S25" i="1"/>
  <c r="R25" i="1"/>
  <c r="S7" i="1"/>
  <c r="R7" i="1"/>
  <c r="S11" i="1"/>
  <c r="R11" i="1"/>
  <c r="S14" i="1"/>
  <c r="R14" i="1"/>
  <c r="S4" i="1"/>
  <c r="R4" i="1"/>
  <c r="S9" i="1"/>
  <c r="R9" i="1"/>
  <c r="Q5" i="1"/>
  <c r="Q8" i="1"/>
  <c r="Q10" i="1"/>
  <c r="Q12" i="1"/>
  <c r="Q13" i="1"/>
  <c r="R72" i="3" l="1"/>
  <c r="S72" i="3"/>
  <c r="R73" i="3"/>
  <c r="S73" i="3"/>
  <c r="R46" i="1"/>
  <c r="S46" i="1"/>
  <c r="R43" i="1"/>
  <c r="S43" i="1"/>
  <c r="R38" i="1"/>
  <c r="S38" i="1"/>
  <c r="R45" i="1"/>
  <c r="S45" i="1"/>
  <c r="R41" i="1"/>
  <c r="S41" i="1"/>
  <c r="R34" i="1"/>
  <c r="S34" i="1"/>
  <c r="R30" i="1"/>
  <c r="S30" i="1"/>
  <c r="R35" i="1"/>
  <c r="S35" i="1"/>
  <c r="R32" i="1"/>
  <c r="S32" i="1"/>
  <c r="R27" i="1"/>
  <c r="S27" i="1"/>
  <c r="R12" i="1"/>
  <c r="S12" i="1"/>
  <c r="R8" i="1"/>
  <c r="S8" i="1"/>
  <c r="R13" i="1"/>
  <c r="S13" i="1"/>
  <c r="R10" i="1"/>
  <c r="S10" i="1"/>
  <c r="R5" i="1"/>
  <c r="S5" i="1"/>
</calcChain>
</file>

<file path=xl/sharedStrings.xml><?xml version="1.0" encoding="utf-8"?>
<sst xmlns="http://schemas.openxmlformats.org/spreadsheetml/2006/main" count="4839" uniqueCount="633">
  <si>
    <t xml:space="preserve">MATRIZ IPEREC - IDENTIFICACIÓN DE PELIGROS,  EVALUACIÓN DE RIESGOS Y ESTABLECIMIENTO DE CONTROLES </t>
  </si>
  <si>
    <t>PROCESOS EVALUADOS</t>
  </si>
  <si>
    <t>MATRIZ IDENTIFICACION DE PELIGROS, EVALUACIÓN DE RIESGOS Y ESTABLECIMIENTO DE CONTROLES</t>
  </si>
  <si>
    <t>PROCESO</t>
  </si>
  <si>
    <t>ZONA / LUGAR</t>
  </si>
  <si>
    <t>ACTIVIDAD</t>
  </si>
  <si>
    <t>Rutinario (si o no)</t>
  </si>
  <si>
    <t>Peligro</t>
  </si>
  <si>
    <t>Controles existentes</t>
  </si>
  <si>
    <t>Evaluación del riesgo</t>
  </si>
  <si>
    <t>Valoración del riesgo</t>
  </si>
  <si>
    <t>Medidas de intervención</t>
  </si>
  <si>
    <t>Clasificación</t>
  </si>
  <si>
    <t>Fuente</t>
  </si>
  <si>
    <t xml:space="preserve">Descripción </t>
  </si>
  <si>
    <t>Efectos posibles</t>
  </si>
  <si>
    <t xml:space="preserve">Medio </t>
  </si>
  <si>
    <t>Individuo</t>
  </si>
  <si>
    <t>Nivel de deficiencia</t>
  </si>
  <si>
    <t>Nivel de exposición</t>
  </si>
  <si>
    <t>Nivel de probabilidad (NDXNE)</t>
  </si>
  <si>
    <t>Nivel de consecuencia</t>
  </si>
  <si>
    <t>Nivel de riesgo</t>
  </si>
  <si>
    <t>Interpretación del NR</t>
  </si>
  <si>
    <t>Aceptabilidad del riesgo</t>
  </si>
  <si>
    <t>Eliminación</t>
  </si>
  <si>
    <t>Sustitución</t>
  </si>
  <si>
    <t xml:space="preserve">Controles de ingeniería </t>
  </si>
  <si>
    <t>Señalización/ advertencia, controles Admón.</t>
  </si>
  <si>
    <t>Equipos de protección personal</t>
  </si>
  <si>
    <t>Asesoramiento de los planes, programas y proyectos relacionados con la planeación integral del Sector para cumplir con los objetivos estratégicos propuestos de acuerdo con la normatividad vigente y necesidades del sector. 
Formulación y seguimiento de planes estratégicos sectoriales e institucionales. Actividades escritorio, digitación de información, revisión de documentos.
Elaboración de documentación propia del área. Proponer y realizar estudios e investigaciones relacionados con la misión institucional.
Asistir a las reuniones en las que se le requiera. Permanencia en las instalaciones de la Entidad.
Asistir a las reuniones en las que se le requiera en representación de la Entidad. Desplazamientos fuera de la sede principal.</t>
  </si>
  <si>
    <t>SI</t>
  </si>
  <si>
    <t>BIOLÓGICO</t>
  </si>
  <si>
    <t>Virus</t>
  </si>
  <si>
    <t>Exposición a microorganismos por condiciones ambientales y estado de salud de funcionarios.
Exposición a agentes biológicos como el virus SARS-COV 2, por contacto directo entre personas y/o  con objetos contaminados.</t>
  </si>
  <si>
    <t>Trabajo en casa, desinfección y limpieza  en el lugar de trabajo, divulgación en prevención  del COVID 19.</t>
  </si>
  <si>
    <t>Señalización de: Lavado de manos, Uso adecuado de EPP. Limpieza y desinfección permanente de áreas de trabajo.</t>
  </si>
  <si>
    <t>No aplica</t>
  </si>
  <si>
    <t>Acondicionamiento de puestos de trabajo
Disponibilidad de puntos para acceso a gel antibacterial
Disponibilidad de lavamanos</t>
  </si>
  <si>
    <t>Tapabocas</t>
  </si>
  <si>
    <t>FÍSICO</t>
  </si>
  <si>
    <t>Manejo de Equipo de Computo</t>
  </si>
  <si>
    <t>No existentes</t>
  </si>
  <si>
    <t>Ventilación Natural y/o reforzada.</t>
  </si>
  <si>
    <t xml:space="preserve">Exámenes Médicos Ocupacionales.       </t>
  </si>
  <si>
    <t>N.A</t>
  </si>
  <si>
    <t>Mantenimiento preventivo de equipos de cómputo</t>
  </si>
  <si>
    <t>Realizar evaluaciones médicas ocupacionales de ingreso y periódicas con optometría.
Capacitación en auto cuidado. 
Capacitación en conservación visual.</t>
  </si>
  <si>
    <t>No aplican</t>
  </si>
  <si>
    <t>Área de trabajo con luz artificial para el desarrollo de tareas propias del trabajo (manejo de información).</t>
  </si>
  <si>
    <t>Equipos con generación de radiación mínima. Medidas de control conforme a los estándares para este tipo de equipos</t>
  </si>
  <si>
    <t>Mantenimiento de luminarias
Instalación de persianas</t>
  </si>
  <si>
    <t>Exámenes ocupacionales y  pausas activas</t>
  </si>
  <si>
    <t xml:space="preserve">Evaluar posibilidad de adquirir filtro protector de rayos UV para la pantalla de las video terminales. </t>
  </si>
  <si>
    <t>Implementación de pausas activas.
Inspecciones de seguridad a puestos de trabajo. 
Realizar evaluaciones médicas visuales.</t>
  </si>
  <si>
    <t>PSICOSOCIAL</t>
  </si>
  <si>
    <t>Minuciosidad de la tarea, altos volúmenes de trabajo</t>
  </si>
  <si>
    <t xml:space="preserve">Aplicación de la batería de riesgo piscosocial.
Actividades enfocadas a la prevención  del riesgo psicosocial. </t>
  </si>
  <si>
    <t>Implementar un PVE en riesgo Psicosocial cumpliendo con las fases de identificación, evaluación, prevención, intervención y monitoreo permanente. 
Capacitación sobre las condiciones psicosociales.
Conformación del Comité de convivencia laboral, actividades para la mejora del ambiente laboral.</t>
  </si>
  <si>
    <t>BIOMECÁNICO</t>
  </si>
  <si>
    <t>Postura sedante durante la jornada laboral.</t>
  </si>
  <si>
    <t>Sillas ergonómicas, pantallas ajustables a la ergonomía del funcionario</t>
  </si>
  <si>
    <t>PVE Osteomuscular, inspecciones de puestos de trabajo</t>
  </si>
  <si>
    <t>Programa de Pausas Activas, Realización de exámenes médicos ocupacionales</t>
  </si>
  <si>
    <t>Continuar con el acondicionamiento de puestos de trabajo de acuerdo a las  recomendaciones resultantes de las inspecciones de puestos de trabajo propuestas.</t>
  </si>
  <si>
    <t>1. Capacitación en desordenes musculo esqueléticos.
2. Capacitación en Higiene postural.
3. Continuidad a las inspecciones de puestos de trabajo por reubicación o por recomendación medica - exámenes periódicos.
4. Formación de líderes en pausas activas</t>
  </si>
  <si>
    <t>Movimiento repetitivo</t>
  </si>
  <si>
    <t>Movimientos repetitivos por la digitación de la información.</t>
  </si>
  <si>
    <t>CONDICIONES DE SEGURIDAD</t>
  </si>
  <si>
    <t>Eléctrico</t>
  </si>
  <si>
    <t>Cableado en los puestos de trabajo.</t>
  </si>
  <si>
    <t>Inspecciones locativas, mantenimiento de instalaciones, programa de orden y aseo</t>
  </si>
  <si>
    <t>Organización del cableado bajo los puestos de trabajo.</t>
  </si>
  <si>
    <t>Locativo</t>
  </si>
  <si>
    <t>Condiciones de orden y aseo en los pasillos y áreas comunes de la entidad. Uso de escaleras.</t>
  </si>
  <si>
    <t>Bandas antideslizantes en escaleras</t>
  </si>
  <si>
    <t>Sensibilización en orden y aseo</t>
  </si>
  <si>
    <t>1. Señalizar las áreas que se encuentran húmedas o que presenten riesgo de caída para los funcionarios
2. Realizar charlar de orden y aseo a los funcionarios
3. Continuar con la realización de las inspecciones locativas.
4. Continuar con el mantenimiento preventivo de las instalaciones</t>
  </si>
  <si>
    <t>NO</t>
  </si>
  <si>
    <t>Desplazamiento fuera de la Entidad.</t>
  </si>
  <si>
    <t>Implementación del Plan Estratégico de Seguridad Vial</t>
  </si>
  <si>
    <t>Público</t>
  </si>
  <si>
    <t>No existente</t>
  </si>
  <si>
    <t>Se procura realizar traslados en transporte suministrado por la Entidad</t>
  </si>
  <si>
    <t>1. Capacitación en riesgo público</t>
  </si>
  <si>
    <t>FENOMENOS NATURALES</t>
  </si>
  <si>
    <t>Sismos
Terremotos</t>
  </si>
  <si>
    <t>Condiciones naturales</t>
  </si>
  <si>
    <t>Equipos para la atención de emergencias</t>
  </si>
  <si>
    <t>Brigada de Emergencias</t>
  </si>
  <si>
    <t>Mantenimiento preventivo y correctivo de los equipos de emergencia</t>
  </si>
  <si>
    <t xml:space="preserve">Registros de mantenimiento a extintores,  inspecciones de equipos para la atención de emergencias, Capacitación y entrenamiento de la brigada de emergencia, Divulgación del plan de emergencias a todo el personal, Simulacros de evacuación, </t>
  </si>
  <si>
    <t>GESTION ESTRATEGICA DE TECNOLOGIAS DE LA INFORMACION</t>
  </si>
  <si>
    <t>Satisfacer las necesidades de tecnologías de información y telecomunicaciones del Ministerio de Ambiente y Desarrollo Sostenible mediante el soporte técnico, implementación de servicios tecnológicos, operación y mantenimiento que
permita la protección de las activos de información, la continuidad del servicio y seguridad de la información para cumplir con los fines de la Entidad.</t>
  </si>
  <si>
    <t>GESTION DE COMUNICACIÓN ESTRATEGICA</t>
  </si>
  <si>
    <t>Desarrollo de comunicaciones clave:  elaborar comunicaciones clave sobre las políticas, logros y objetivos del Ministerio de manera clara y efectiva para diferentes audiencias.
Gestión de medios de comunicación: Coordinar entrevistas, conferencias de prensa y comunicados para medios, asegurando una cobertura positiva y precisa de las acciones y políticas ministeriales.
Producción de contenido multimedia: Crear contenido audiovisual, infografías, publicaciones en redes sociales y otros materiales que comuniquen de manera comprensible las iniciativas del Ministerio.
Organización de campañas publicitarias: Planificar y ejecutar campañas de sensibilización o actividades de promoción para involucrar a la comunidad y fomentar la participación ciudadana en las políticas ministeriales.</t>
  </si>
  <si>
    <t>NEGOCIACION INTERNACIONAL, COOPERACION Y BANCA</t>
  </si>
  <si>
    <t>Dirigir los planes, programas y procesos relacionados con los asuntos internacionales del Ministerio, y orientar y recomendar sobre estos asuntos a la Alta Dirección, con el fin de cumplir los compromisos internacionales y metas establecidas según la normatividad aplicable y las necesidades del sector.
Preparar los documentos o insumos necesarios para la participación del país en escenarios internacionales sobre ambiente y desarrollo sostenible, en coordinación con el Ministerio y el SINA, en materia de negociaciones y cooperación internacional.
Asistir a las reuniones en las que se le requiera en representación de la Entidad. Desplazamientos fuera de la sede principal.
Adelantar y participar en los comités, comisiones, reuniones y actividades adquiridos por la Oficina
Asistir a las reuniones en las que se le requiera. Permanencia en las instalaciones de la Entidad.</t>
  </si>
  <si>
    <t>INSPECCIONES</t>
  </si>
  <si>
    <t>FORMULACION Y SEGUIMIENTO DE POLITICAS AMBIENTALES / INSTRUMENTACION AMBIENTAL / GESTION DE DESARROLLO SOSTENIBLE</t>
  </si>
  <si>
    <t>OFICINA DE NEGOCIOS VERDES SOSTENIBLES</t>
  </si>
  <si>
    <t>Dirigir y asesorar los planes, programas y procesos relacionados con la elaboración de marcos e instrumentos de política que promuevan la realización y desarrollo de productos nuevos de valor agregado, y la generación de negocios verdes , así como las estrategias e instrumentos económicos, tributarios y financieros, con el fin de promover la conservación, recuperación, control y sostenibilidad del medio ambiente y los recursos naturales en coordinación con las entidades relacionadas y demás dependencias del Ministerio.
Gestionar, formular y evaluar los instrumentos económicos, financieros, tributarios, de política y de planificación, entre otros.
Permanencia en las instalaciones de la Entidad.
Asistir a las reuniones en las que se le requiera. Permanencia en las instalaciones de la Entidad.
Efectuar acompañamiento técnico a las entidades implementadoras de los instrumentos económicos, tributarios y financieros.</t>
  </si>
  <si>
    <t>OFICINA ASESORA JURÍDICA</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</si>
  <si>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
Emitir conceptos para los proyectos de actos administrativos y/o convenios que deba suscribir o proponer la entidad.
Elaborar conceptos jurídicos sobre proyectos de actos legislativos, leyes y demás actos administrativos.
Permanencia en las instalaciones de la Entidad.
Asistir a las reuniones en las que se le requiera. Permanencia en las instalaciones de la Entidad.
Asistir a las reuniones que se requieran dentro del trámite de la expedición de conceptos, atención de tutelas y de los instrumentos normativos que se pretendan desarrollar.
Atender personal y telefónicamente al público con el fin de apoyar la atención al usuario.</t>
  </si>
  <si>
    <t>DIRECCIÓN DE BOSQUES BIODIVERSIDAD Y SERVICIOS ECOSISTÉMICOS</t>
  </si>
  <si>
    <t>Dirigir las políticas, planes, programas, estrategias, instrumentos, proyectos, regulaciones y procesos relacionados con la gestión sostenible de los ecosistemas boscosos y la gestión integral de biodiversidad y sus servicios Eco sistémicos,
Formular las bases técnicas para la regulación de las condiciones generales del uso sostenible, aprovechamiento, manejo, conservación y restauración de la diversidad biológica.
Permanencia en las instalaciones de la Entidad.
Asistir a las reuniones en las que se le requiera. Permanencia en las instalaciones de la Entidad.
Efectuar acompañamiento técnico a las entidades implementadoras de los instrumentos económicos, tributarios y financieros</t>
  </si>
  <si>
    <t>DIRECCIÓN DE ASUNTOS AMBIENTALES, SECTORIAL Y URBANA</t>
  </si>
  <si>
    <t>Dirigir los planes, programas y procesos relacionados con la Dirección de Asuntos Ambientales Sectorial y Urbana de acuerdo con la normatividad vigente y necesidades del sector para mejorar la calidad de vida de los colombianos.
Establecer y definir los criterios y metodologías de evaluación y seguimiento del impacto ambiental de las actividades productivas y de servicios.
Diseñar y formular las metodologías y criterios técnicos para la evaluación de los estudios ambientales. Desarrollar y formular mecanismos de concertación y programas de asistencia técnica y capacitación.
Permanencia en las instalaciones de la Entidad.
Asistir a las reuniones en las que se le requiera. Permanencia en las instalaciones de la Entidad.
Representar al Ministerio en los Consejos Directivos, Juntas Directivas, comisiones y comités sectoriales e intersectoriales y demás espacios de coordinación y articulación.</t>
  </si>
  <si>
    <t>DIRECCION DE GESTION INTEGRAL DEL RECURSO HIDRICO</t>
  </si>
  <si>
    <t>DIRECCIÓN DE ASUNTOS MARINOS, COSTEROS Y RECURSOS ACUATICOS. DAMCRA</t>
  </si>
  <si>
    <t>Dirigir los planes, programas y procesos relacionados con los asuntos marinos, costeros y recursos acuáticos de acuerdo con la normatividad vigente y necesidades del sector.
Formular planes, programas y proyectos con respecto a la conservación, protección, manejo, uso sostenible y restauración de los ecosistemas costeros, marinos y acuáticos.
Atender, conceptuar, absolver consultas y gestionar información. Emitir conceptos.
Permanencia en las instalaciones de la Entidad.
Asistir a las reuniones en las que se le requiera. Permanencia en las instalaciones de la Entidad.
Representar al Ministerio en los Consejos Directivos, Juntas Directivas, comisiones y comités sectoriales e intersectoriales y demás espacios de coordinación y articulación.</t>
  </si>
  <si>
    <t>DIRECCIÓN GENERAL DE ORDENAMIENTO AMBIENTAL TERRITORIAL Y COORDINACIÓN DEL SISTEMA NACIONALA AMBIENTAL – SINA</t>
  </si>
  <si>
    <t>Dirigir y liderar los planes, programas y procesos relacionados con la Dirección General de Ordenamiento Ambiental Territorial y Coordinación del Sistema Nacional Ambiental –SINA--, de acuerdo con la normatividad vigente y necesidades del sector para mejorar la calidad de vida de los colombianos.
Formulación e implementación de la política de ordenamiento ambiental del territorio, y adelantar evaluaciones ambientales estratégicas relacionadas con el desarrollo territorial.
Emitir los conceptos técnicos, en el ámbito de su competencia.
Permanencia en las instalaciones de la Entidad.
Asistir a las reuniones en las que se le requiera. Permanencia en las instalaciones de la Entidad.
Representar al Ministerio en los Consejos Directivos, Juntas Directivas, comisiones y comités sectoriales e intersectoriales y demás espacios de coordinación y articulación.</t>
  </si>
  <si>
    <t>DIRECCIÓN DE CAMBIO CLIMÁTICO Y GESTIÓN DEL RIESGO</t>
  </si>
  <si>
    <t>Dirigir los las políticas, planes, programas y procesos relacionados con el cambio climático de acuerdo con la normatividad vigente y necesidades del sector para mejorar la calidad de vida de los colombianos.
Formular instrumentos de política y regulación, planes, programas y agendas interministeriales.
Elaboración de conceptos técnicos relacionados con adaptación al cambio climático. Elaborar y presentar informes sobre la planeación, formulación y ejecución de los proyectos.
Permanencia en las instalaciones de la Entidad.
Asistir a las reuniones en las que se le requiera. Permanencia en las instalaciones de la Entidad.
Representar al Ministerio en los Consejos Directivos, Juntas Directivas, comisiones y comités sectoriales e intersectoriales y demás espacios de coordinación y articulación.</t>
  </si>
  <si>
    <t>SERVICIO AL CIUDADANO</t>
  </si>
  <si>
    <t>UNIDAD COORDINADORA PARA EL GOBIERNO ABIERTO</t>
  </si>
  <si>
    <t>Brindar de manera oportuna, eficaz, eficiente, directa o escalonada, atención y orientación a los ciudadanos, con el fin de ofrecer una solución pertinente a las solicitudes recibidas por cualquier canal de comunicación, garantizando la satisfacción de sus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
Atender las consultas de los usuarios internos y externos del Ministerio con el fin de brindar una oportuna y eficaz información y orientación sobre los trámites y servicios del Ministerio.
Presentar informes de carácter técnico y estadístico sobre las actividades desarrolladas.
Permanencia en las instalaciones de la Entidad.
Asistir a las reuniones en las que se le requiera. Permanencia en las instalaciones de la Entidad.</t>
  </si>
  <si>
    <t>GESTION FINANCIERA</t>
  </si>
  <si>
    <t>SUBDIRECCIÓN ADMINISTRATIVA Y FINANCIERA
(GRUPO CENTRAL DE CUENTAS Y CONTABILIDAD / GRUPO DE TESORERIA / GRUPO DE PRESUPUESTO )</t>
  </si>
  <si>
    <t>Preparar y presentar información para la elaboración de los diferentes informes de gestión solicitados por el jefe de la dependencia.
Permanencia en las instalaciones de la Entidad.
Asistir a las reuniones en las que se le requiera. Permanencia en las instalaciones de la Entidad.</t>
  </si>
  <si>
    <t>GESTION ADMINISTRATIVA, COMISIONES Y APOYO LOGISTICO</t>
  </si>
  <si>
    <t>SUBDIRECCIÓN ADMINISTRATIVA Y FINANCIERA (GRUPO DE COMISIONES Y APOYO LOGISTICO)</t>
  </si>
  <si>
    <t>SUBDIRECCIÓN ADMINISTRATIVA Y FINANCIERA (GRUPO SERVICIOS ADMINISTRATIVOS)</t>
  </si>
  <si>
    <t>Administración y continuidad de la prestación de los servicios administrativos de la Entidad para garantizar suplir necesidades y prestar soporte operativo que se requiera para su funcionamiento de conformidad con los lineamientos institucionales existentes, los reglamentos Internos y la normatividad vigente.
Garantizar la prestación de los servicios de transporte, aseo, cafetería, vigilancia, papelería, adecuaciones, suministro de elementos de oficina, servicios públicos, parqueaderos, telefonía móvil y demás servicios ofrecidos por la Dependencia.
Preparar y presentar información para la elaboración de los diferentes informes de gestión solicitados por el jefe de la dependencia.
Permanencia en las instalaciones de la Entidad.
Asistir a las reuniones en las que se le requiera. Permanencia en las instalaciones de la Entidad.
Ejercer actividades de supervisión o de apoyo a la supervisión de los contratos que celebre la Dependencia y que le sean asignados</t>
  </si>
  <si>
    <t>Conducir el vehículo asignado para el servicio de transporte de personas, documentos, mercancías y demás elementos similares que se le encomienden, cuidando el mantenimiento y buenas condiciones del vehículo, siguiendo las normas vigentes de tránsito y demás que apliquen a su labor.
Conducir el vehículo asignado, ciñéndose a las normas de seguridad, de tránsito y demás vigentes que apliquen a su trabajo.
Efectuar, en el vehículo las reparaciones menores que sean necesarias, y para las de mayor gravedad solicitar la reparación, oportunamente y de acuerdo con los lineamientos señalados por el jefe inmediato.
Trasladar a los funcionarios de la alta gerencia y donde se requiera de acuerdo a las necesidades del servicio.</t>
  </si>
  <si>
    <t>Mecánico</t>
  </si>
  <si>
    <t>Golpes y heridas</t>
  </si>
  <si>
    <t>Mantenimiento preventivo de los vehículos por parte de empresa contratista</t>
  </si>
  <si>
    <t>Capacitación a los conductores en Mecánica básica</t>
  </si>
  <si>
    <t>1. Capacitación en Mecánica Básica</t>
  </si>
  <si>
    <t>GESTION DOCUMENTAL</t>
  </si>
  <si>
    <t>SUBDIRECCIÓN ADMINISTRATIVA Y FINANCIERA (GRUPO DE GESTION DOCUMENTAL)</t>
  </si>
  <si>
    <t>ADMINISTRACION DEL TALENTO HUMANO</t>
  </si>
  <si>
    <t>SECRETARIA GENERAL (GRUPO DE TALENTO HUMANO)</t>
  </si>
  <si>
    <t>Administrar las actividades relacionadas con las políticas y prácticas de gestión humana en la Entidad relativas a: la organización del trabajo, la gestión del empleo, la gestión del rendimiento, la gestión del desarrollo, y la gestión de las relaciones humanas y sociales de los servidores públicos de la entidad.
Elaborar actos administrativos, resolver consultas,  preparar conceptos técnicos, presentar propuestas, elaborar e interpretar cuadros, informes, estadísticas y datos, presentar informes periódicos, estadísticos y de avance.
Permanencia en las instalaciones de la Entidad.
Asistir a las reuniones en las que se le requiera. Permanencia en las instalaciones de la Entidad.
Asistir y participar, en representación del organismo o entidad, en reuniones, consejos, juntas o comités de carácter oficial, cuando sea convocado o delegado.</t>
  </si>
  <si>
    <t>CONTRATOS</t>
  </si>
  <si>
    <t xml:space="preserve">SECRETARIA GENERAL (GRUPO DE CONTRATOS) </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</si>
  <si>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
Emitir conceptos de los procesos contractuales que adelante el Ministerio de acuerdo con la normatividad vigente aplicable.
Preparar y presentar los informes sobre las actividades desarrolladas, proyectar los pliegos de condiciones de los procesos de contratación.
Permanencia en las instalaciones de la Entidad.
Asistir a las reuniones en las que se le requiera. Permanencia en las instalaciones de la Entidad.
Asistir y participar, en representación del organismo o entidad, en reuniones, consejos, juntas o comités de carácter oficial, cuando sea convocado o delegado.</t>
  </si>
  <si>
    <t>GESTION DICIPLINARIA</t>
  </si>
  <si>
    <t>SECRETARIA GENERAL (GRUPO DE CONTROL INTERNO DISCIPLINARIO)</t>
  </si>
  <si>
    <t>Dar tramite a las quejas e informes con incidencia disciplinaria e instruir y fallar en primera instancia, de acuerdo con el procedimiento disciplinario establecido en la normatividad vigente, las conductas constitutivas de faltas disciplinarias realizadas por los servidores y ex-servidores públicos del MADS. Así mismo, adelantar actividades orientadas a prevenir y garantizar el buen funcionamiento de la gestión pública.
Revisar y coordinar el análisis de caso y la sustanciación de las causas disciplinarias que le sean asignadas en primera instancia sobre los servidores y ex servidores públicos del Ministerio.
Elaborar los oficios correspondientes para impulsar, notificar y/o comunicar las actuaciones disciplinarias, de conformidad con la normatividad vigente.
Permanencia en las instalaciones de la Entidad.
Asistir a las reuniones en las que se le requiera. Permanencia en las instalaciones de la Entidad.
Asistir y participar, en representación del organismo o entidad, en reuniones, consejos, juntas o comités de carácter oficial, cuando sea convocado o delegado.</t>
  </si>
  <si>
    <t>EVALUACION INDEPENDIENTE</t>
  </si>
  <si>
    <t>Evaluar y verificar el estado del Sistema de Control Interno y su mejoramiento continuo a través de la realización de auditorías a los diferentes procesos, analizando sus resultados de acuerdo con lo observado y generando recomendaciones, de forma que junto con la asesoría y acompañamiento que se requieran, se coadyuve al fortalecimiento del autocontrol como fin esencial del sistema.
Elaborar, consolidar y controlar los informes y requerimientos remitidos por la Oficina de Control
Asistir a las reuniones en las que se le requiera. Permanencia en las instalaciones de la Entidad.
Adelantar y participar en los comités, comisiones, reuniones y actividades adquiridos por la Oficina.
Representar al país en escenarios internacionales. Desplazamientos fuera de la sede principal.</t>
  </si>
  <si>
    <t>GESTION INTEGRADA DEL PORTAFOLIO DE PLANES, PROGRAMAS Y PROYECTOS / AMINISTRACIÓN DEL SISTEMA INTEGRADO DE GESTIÓN</t>
  </si>
  <si>
    <t>CONTROL DE ACTUALIZACIONES</t>
  </si>
  <si>
    <t xml:space="preserve">Diseño y creación en el SOMOSIG de la matriz IPEREC de acuerdo a procedimiento actualizado. </t>
  </si>
  <si>
    <t>NIVEL DE DEFICIENCIA</t>
  </si>
  <si>
    <t>GRADO</t>
  </si>
  <si>
    <t>VALORACION</t>
  </si>
  <si>
    <t>INTERPRETACION</t>
  </si>
  <si>
    <t>MUY ALTO (MA)</t>
  </si>
  <si>
    <t xml:space="preserve">SE HA(N) DETECTADO PELIGRO(S) QUE DETERMINA(N) COMO POSIBLE LA GENERACION DE INCIDENTES O CONSECUENCIAS MUY SIGNIFICATIVAS, O LA EFICACIA DEL CONJUNTO DE MEDIDAS PREVENTIVAS EXISTENTES RESPECTO AL RIESGO ES NULA O NO EXISTE, O AMBOS </t>
  </si>
  <si>
    <t>ALTO (A)</t>
  </si>
  <si>
    <t>SE HA(N) DETECTADO PELIGRO(S) QUE PUEDAN DAR LUGAR A CONSECUENCIAS SIGNIFICATIVA(S) O LA EFICACIA DEL CONJUNTO DE MEDIDAS PREVENTIVAS EXISTENTES ES ALTA O AMBOS</t>
  </si>
  <si>
    <t>MEDIO (M)</t>
  </si>
  <si>
    <t>SE HA(N) DETECTADO PELIGROS QUE PUEDAN DAR LUGAR A CONSECUENCIAS POCO SIGNIFICATIVAS O DE MENOR IMPORTANCIA O LA EFICACIA DEL CONJUNTO DE MEDIDAS PREVENTIVAS EXISTENTE ES MODERADA O AMBOS.</t>
  </si>
  <si>
    <t>BAJO (B)</t>
  </si>
  <si>
    <t>NO SE ASIGNA VALOR</t>
  </si>
  <si>
    <t>NO SE HA DETECTADO CONSECUENCIA ALGUNA, O LA EFICACIA DEL CONJUNTO DE MEDIDAS PREVENTIVAS EXISTENTES ES ALTA, O AMBOS. EL RIESGO ESTA CONTROLADO.
ESTOS PELIGROS SE CLASIFICAN DIRECTAMENE EN EL NIVEL DE RIESGO DE INVENCIÓN CUATRO (IV)</t>
  </si>
  <si>
    <t>DETERMINACION DEL NIVEL DE EXPOSICION</t>
  </si>
  <si>
    <t>NIVEL DE EXPOSICION</t>
  </si>
  <si>
    <t>VALOR DE NE</t>
  </si>
  <si>
    <t>CONTINUA (EC)</t>
  </si>
  <si>
    <t>LA SITUACION DE EXPOSICION SE PRESENTA SIN INTERRUPCION O VARIAS VECES CON TIEMPO PROLONGADO DURANTE LA JORNADA LABORAL</t>
  </si>
  <si>
    <t>FRECUENTE (EF)</t>
  </si>
  <si>
    <t>LA SITUACION DE EXPOSICION SE PRESENTA VARIAS VECES DURANTE LA JORNADA LABORAL POR TIEMPOS CORTOS</t>
  </si>
  <si>
    <t>OCASIONAL (EO)</t>
  </si>
  <si>
    <t>LA SITUACION DE EXPOSICION SE PRESENTA ALGUNA VEZ DURANTE LA JORNADA LABORAL Y POR UN PERIODO DE TIEMPO CORTO</t>
  </si>
  <si>
    <t>ESPORADICA (EE)</t>
  </si>
  <si>
    <t>LA SITUACION DE EXPOSICION SE PRESENTA DE MANERA EVENTUAL</t>
  </si>
  <si>
    <t>DETERMINACION DEL NIVEL DE PROBABILIDAD</t>
  </si>
  <si>
    <t>NIVEL DE PROBABILIDAD</t>
  </si>
  <si>
    <t>NIVEL DE EXPOSICION (NE)</t>
  </si>
  <si>
    <t>NIVEL DE DEFICIENCIA (ND)</t>
  </si>
  <si>
    <t>MA-40</t>
  </si>
  <si>
    <t>MA-30</t>
  </si>
  <si>
    <t>A-20</t>
  </si>
  <si>
    <t>A-10</t>
  </si>
  <si>
    <t>MA-24</t>
  </si>
  <si>
    <t>A-18</t>
  </si>
  <si>
    <t>A-12</t>
  </si>
  <si>
    <t>M-6</t>
  </si>
  <si>
    <t>M-8</t>
  </si>
  <si>
    <t>B-4</t>
  </si>
  <si>
    <t>B-2</t>
  </si>
  <si>
    <t>SIGNIFICADO DE LAS DIFERENTES NIVELES DE PROBABILIDAD</t>
  </si>
  <si>
    <t>VALOR</t>
  </si>
  <si>
    <t>ENTRE 40 Y 24</t>
  </si>
  <si>
    <t xml:space="preserve">SITUACION DEFICIENTE CON EXPOSICON CONTINUA, O MUY DEFICIENTE CON EXPOSICION FRECUENTE, NORMALMENTE LA MATERIALIZACION DE REISGO OCURRE CON FRECUENCIA </t>
  </si>
  <si>
    <t>ENTRE 20 Y 10</t>
  </si>
  <si>
    <t>SITUACION DEFICIENTE CON EXPOSICION FRECUENTE U OCASIONAL, O BIEN SITUACION MUY DEFICIENTE CON EXPOSICION OCASIONAL O ESPORADICA. LA MATERIALIZACION DEL RIESGO ES POSIBLE QUE SUCEDA VARIAS VECES EN LA VIDA LABORAL</t>
  </si>
  <si>
    <t>ENTRE 8 Y 6</t>
  </si>
  <si>
    <t>SITUACION DEFICIENTE CON EXPOSICIÓN ESPORADICA, O BIEN SITUACION MEJORABLE CON EXPOSICION CONTINUADA O FRECUENTE. ES POSIBLE QUE SUCEDA EL DAÑO ALGUNA VEZ</t>
  </si>
  <si>
    <t>ENTRE 4 Y 2</t>
  </si>
  <si>
    <t>SITUACION MEJORABLE CON EXPOSICION OCASIONAL O ESPORRADICA, O SITUACION SIN ANOMALIA DESTACABLE CON CUALQUIER NIVEL DE EXPOSICOON. NO ES ESPERABLE QUE SE MATERIALICE EL RIESGO, AUNQUE PUEDE SER CONCEBIBLE</t>
  </si>
  <si>
    <t>DETERMINACION DEL NIVEL DE CONSECUENCIAS</t>
  </si>
  <si>
    <t>NIVEL DE CONSECUENCIAS</t>
  </si>
  <si>
    <t>NC</t>
  </si>
  <si>
    <t>SIGNIFICADO</t>
  </si>
  <si>
    <t>DAÑOS PERSONALES</t>
  </si>
  <si>
    <t>MORTAL O CATASTROFICO</t>
  </si>
  <si>
    <t>MUERTE</t>
  </si>
  <si>
    <t>MUY GRAVE (MG)</t>
  </si>
  <si>
    <t>LESIONES O ENFERMEDADES GRAVES IRREPARABLES (INCAPACIDAD PERMANTE PARCIAL O INVALIDES)</t>
  </si>
  <si>
    <t>GRAVE (G)</t>
  </si>
  <si>
    <t>LESIONES O ENFERMEDADES CON INCAPACIDAD TEMPORAL (ILT)</t>
  </si>
  <si>
    <t>LEVE (L)</t>
  </si>
  <si>
    <t>LESIONES O ENFERMEDADES QUE NO REQUIEREN INCAPACIDAD</t>
  </si>
  <si>
    <t>DETERMINACION DEL NIVEL DEL RIESGO</t>
  </si>
  <si>
    <t>NIVEL DE RIESGO 
NR = NP x NC</t>
  </si>
  <si>
    <t>40-24</t>
  </si>
  <si>
    <t xml:space="preserve"> 20-10</t>
  </si>
  <si>
    <t xml:space="preserve"> 8-6</t>
  </si>
  <si>
    <t xml:space="preserve"> 4-2</t>
  </si>
  <si>
    <t>NIVEL DE CONSECUENCIAS (NC)</t>
  </si>
  <si>
    <t>I
4000-2400</t>
  </si>
  <si>
    <t>I
2000-1200</t>
  </si>
  <si>
    <t>I
800-600</t>
  </si>
  <si>
    <t>II
400-200</t>
  </si>
  <si>
    <t>I
2400-1440</t>
  </si>
  <si>
    <t>I
1200-600</t>
  </si>
  <si>
    <t>II
480-360</t>
  </si>
  <si>
    <t>II 200
             III 100</t>
  </si>
  <si>
    <t>I
1000-600</t>
  </si>
  <si>
    <t>II
500-250</t>
  </si>
  <si>
    <t>II
200-150</t>
  </si>
  <si>
    <t>III
100-50</t>
  </si>
  <si>
    <t>II
400-240</t>
  </si>
  <si>
    <t>III
80-60</t>
  </si>
  <si>
    <t>III 40
               IV20</t>
  </si>
  <si>
    <t>SIGNIFICADO DEL NIVEL DE RIESGO</t>
  </si>
  <si>
    <t>VALOR DE NR</t>
  </si>
  <si>
    <t>4000-600</t>
  </si>
  <si>
    <t>SITUACION CRITICA. SUSPENDER ACTIVIDAD HASTA QUE EL RIESGO ESTE BAJO CONTROL. INTERVENCION URGENTE</t>
  </si>
  <si>
    <t>500-150</t>
  </si>
  <si>
    <t>CORREGIR Y ADOPTAR MEDIDAS DE CONTROL DE INMEDIATO. SIN EMBARGO, SUSPENDA ACTIVIDADES SI EL NIVEL DE RIESGO ESTA POR ENCIMA O IGUAL DE 360</t>
  </si>
  <si>
    <t>120-40</t>
  </si>
  <si>
    <t>MEJORAR SI ES POSIBLE. SERIA CONVENIENTE JUSTIFICAR LA INTERVENCION Y SU RENTABILIDAD</t>
  </si>
  <si>
    <t>MANTENER LAS MEDIDAS DE CONTROL EXISTENTE, PERO SE DEBERIAN CONSIDERAR SOLUCIONES O MEJORAS Y SE DEBEN HACER COMPROBACIONES PERIODICAS PARA ASEGURAR QUE EL RIESGO AUN ES ACEPTABLE</t>
  </si>
  <si>
    <t>ACEPTABILIDAD DEL RIESGO</t>
  </si>
  <si>
    <t>NIVEL DE RIESGO</t>
  </si>
  <si>
    <t>NO ACEPTABLE</t>
  </si>
  <si>
    <t>ACEPTABLE CON CONTROL ESPECIFICO</t>
  </si>
  <si>
    <t>ACEPTABLE</t>
  </si>
  <si>
    <t>TABLA DE PELIGROS</t>
  </si>
  <si>
    <t>CLASIFICACION</t>
  </si>
  <si>
    <t>BIOLOGICOS</t>
  </si>
  <si>
    <t>FISICOS</t>
  </si>
  <si>
    <t>QUIMICOS</t>
  </si>
  <si>
    <t>PSICOSOCIALES</t>
  </si>
  <si>
    <t>BIOMECANICOS</t>
  </si>
  <si>
    <t>DESCRIPCION</t>
  </si>
  <si>
    <t>VIRUS</t>
  </si>
  <si>
    <t>RUIDO (DE IMPACTO, INTERMITENTE O CONTINUO)</t>
  </si>
  <si>
    <t>POLVOS ORGANICOS O INORGANICOS</t>
  </si>
  <si>
    <t>GESTION ORGANIZACIONAL (ESTILO DE MANDO, PAGO DE CONTRATACION, PARTICIPACION, INDUCCION Y CAPACITACION, BIENESTAR SOCIAL, EVALUACION DEL DESEMPEÑO, MANEJO DE CAMBIOS)</t>
  </si>
  <si>
    <t>POSTURA (PROLONGADA, MANTENIDA, FORZADA, ANTIGRAVITACIONAL)</t>
  </si>
  <si>
    <t>MECANICOS (ELEMENTOS O PARTES DE MAQUINA, HERRAMIENTAS, EQUIPOS, PIESZAS A TRABAJAR, MATERIALES PROYECTADOS SOLIDOS O FLUIDOS)</t>
  </si>
  <si>
    <t>SISMO</t>
  </si>
  <si>
    <t>BACTERIAS</t>
  </si>
  <si>
    <t>ILUMINACION (LUZ EN EXCESO O AUSENCIA)</t>
  </si>
  <si>
    <t>FIBRAS</t>
  </si>
  <si>
    <t>CARACTERISTICAS DE LA ORGANIZACIÓN DEL TRABAJO (COMUNICACIÓN, TECNOLOGIA, ORGANIZACIÓN DEL TRABAJO, DEMANDAS CUALITATIVAS Y CUANTITATIVAS DE LA LABOR)</t>
  </si>
  <si>
    <t>ESFUERZO</t>
  </si>
  <si>
    <t>ELECTRICO (ALTA Y BAJA TENSION, ESTATICA)</t>
  </si>
  <si>
    <t>TERREMOTO</t>
  </si>
  <si>
    <t>HONGOS</t>
  </si>
  <si>
    <t>VIBRACION (CUERPO ENTERO O SEGMENTARIA)</t>
  </si>
  <si>
    <t>LIQUIDOS (NIEBLAS Y ROCIOS)</t>
  </si>
  <si>
    <t>CARACTERISTICAS DEL GRUPO SOCIAL DEL TRABAJO (RELACIONES, COHESION, CALIDAD DE INTERACCION, TRABAJO EN EQUIPO)</t>
  </si>
  <si>
    <t>MOVIMIENTO REPETITIVO</t>
  </si>
  <si>
    <t>LOCATIVO (SISTEMAS Y MEDIOS DE ALMACENAMIENTO) SUPERFICIES DE TRABAJO (IRREGULARES, DESLIZANTES, CON DIFERENCIA DEL NIVEL), CONDICIONES DE ORDEN Y ASEO, CAIDAS DE OBJETO)</t>
  </si>
  <si>
    <t>VENDAVAL</t>
  </si>
  <si>
    <t>RICKTESIAS</t>
  </si>
  <si>
    <t>TEMPERATURAS EXTREMAS (FRIO O CALOR)</t>
  </si>
  <si>
    <t>GASES Y VAPORES</t>
  </si>
  <si>
    <t>CONDICIONES DE LA TAREA (CARGA MENTAL, CONTENIDO DE LA TAREA, DEMANDAS EMOCIONALES, SISTEMAS DE CONTROL, DEFINICION DE ROLES, MONOTONIA, ETC.)</t>
  </si>
  <si>
    <t>MANIPULACION MANUAL DE CARGAS</t>
  </si>
  <si>
    <t>TECNOLOGICO (EXPLOSION, FUGA, DERRAME, INCENDIO)</t>
  </si>
  <si>
    <t>INUNDACION</t>
  </si>
  <si>
    <t>PARASITOS</t>
  </si>
  <si>
    <t>PRESION ATMOSFERICA (NORMAL Y AJUSTADA)</t>
  </si>
  <si>
    <t>HUMOS METALICOS Y NO METALICOS</t>
  </si>
  <si>
    <t>INTERFASE PERSONA - TAREA (CONOCIMIENTOS, HABILIDAD ENRELACION CON LA DEMANDA DE LA TAREA, INICIATIVA, AUTONOMIA Y RECONOCIMIENTO, IDENTIFICACION DE LA PERSONA CON LA TAREA Y LA ORGANIZACIÓN)</t>
  </si>
  <si>
    <t>ACCIDENTES DE TRANSITO</t>
  </si>
  <si>
    <t>DERRUMBE</t>
  </si>
  <si>
    <t>PICADURAS</t>
  </si>
  <si>
    <t>RADIACIONES IONIZANTES (RAYOS X, GAMA, BETA Y ALFA)</t>
  </si>
  <si>
    <t>MATERIAL PARTICULADO</t>
  </si>
  <si>
    <t>JORNADA DE TRABAJO (PAUSAS, TRABAJO NOCTURNO, ROTACION, HORAS EXTRAS, DESCANSOS)</t>
  </si>
  <si>
    <t>PUBLICOS (ROBOS, ATRACOS, ASALTOS, ATENTADOS, DE ORDEN PUBLICO)</t>
  </si>
  <si>
    <t>PRECIPITACIONES (LLUVIAS, GRANIZADAS, HELADAS)</t>
  </si>
  <si>
    <t>MORDEDURAS</t>
  </si>
  <si>
    <t>RADIACIONES NO IONIZANTES (LASER, ULTRAVIOLETA, INFRARROJA, RADIOFRECUENCIA, MICROONDAS)</t>
  </si>
  <si>
    <t>TRABAJO EN ALTURAS</t>
  </si>
  <si>
    <t>FLUIDOS O EXCREMENTOS</t>
  </si>
  <si>
    <t>ESPACIOS CONFINADOS</t>
  </si>
  <si>
    <t>OFICINA ASESORA DE PLANEACIÓN (GIP/SIG) Todas la oficinas</t>
  </si>
  <si>
    <t>OFICINA DE TECNOLOGÍAS DE LA INFORMACIÓN Y LA COMUNICACIÓN (Todas las oficinas)</t>
  </si>
  <si>
    <t xml:space="preserve">GRUPO DE COMUNICACIONES (Todas las oficinas) </t>
  </si>
  <si>
    <t xml:space="preserve">OFICINA DE ASUNTOS INTERNACIONALES (todas las oficinas) </t>
  </si>
  <si>
    <t>ESFUERZO - CARGA DINÁMICA</t>
  </si>
  <si>
    <t>Golpes, torceduras, esguinces, lesiones, fracturas, desgarre muscular</t>
  </si>
  <si>
    <t>N/A</t>
  </si>
  <si>
    <t>Calentamiento.
EPP según el deporte.
Verificación de restricciones medicas</t>
  </si>
  <si>
    <t>N°</t>
  </si>
  <si>
    <t xml:space="preserve">TODOS LOS PROCESOS ESTRATEGICOS </t>
  </si>
  <si>
    <t>Correr, trotar, movimiento de extremidades,  contacto brusco con otras personas.</t>
  </si>
  <si>
    <t>Camapaña en prevención de accidentes y cuidados deportivos.
Reglas de juego limpio.</t>
  </si>
  <si>
    <t xml:space="preserve">De acuerdo con la disciplina deportiva </t>
  </si>
  <si>
    <t>Exterior / Vivienda de servidores y contratistas</t>
  </si>
  <si>
    <t>Desarrollo de actividades relacionadas con las funciones y obligaciones contractuales bajo la modalidad de trabajo en casa o teletrabajo</t>
  </si>
  <si>
    <t xml:space="preserve">Generado por las demandas emocionales derivadas del ambiente de trabajo en el hogar, carga mental por la diversidad de tareas que se realizan simultaneamente. </t>
  </si>
  <si>
    <t>Fatiga física y mental. Trastornos emocionales. Ansiedad e inseguridad por el uso de las TIC. Estrés y trastornos derivados del mismo. Alteraciones: del sueño, del sistema digestivo, del sistema nervioso central. Posible desconcentración por duración de la tarea.</t>
  </si>
  <si>
    <t>Acuerdo de desempeño y actividades
Obligaciones contractuales definidas</t>
  </si>
  <si>
    <t xml:space="preserve">Generado por la postura prolongada en posición sentado(a)  durante ejecución de actividades administrativas requeridas por el cargo durante el trabajo en casa. Diseño o configuración del puesto de trabajo en casa. </t>
  </si>
  <si>
    <t>Desordenes Musculo esqueléticos: Dolores localizados, especialmente en la zona dorsal, cansancio, calambres, alteraciones en articulaciones de miembros o segmentos medios e inferiores</t>
  </si>
  <si>
    <t>Ninguno</t>
  </si>
  <si>
    <t xml:space="preserve">Inspección virtual a puestos de trabajo. Campaña de pausas activas para trabajo en casa </t>
  </si>
  <si>
    <t>Digitación derivadas de las tareas administrativas realizadas en el equipo en el hogar (escritorio - portatil)</t>
  </si>
  <si>
    <t>Desordenes Musculo esqueléticos (Síndrome del túnel del carpo, epicondilitis, tendinitis en miembros superiores) Fatiga muscular.</t>
  </si>
  <si>
    <t xml:space="preserve">Condiciones variables del puesto de trabajo en el hogar: Distribución de espacio, mobiliario, almacenamiento, condiciones ambientales propias de la casa como servicios e infraestructura (pisos, escaleras, barandas, puertas, ventanas, Etc.). Condiciones de orden y aseo </t>
  </si>
  <si>
    <t>SISTEMAS Y MEDIOS DE ALMACENAMIENTO SUPERFICIES DE TRABAJO IRREGULARES, DESLIZANTES, CON DIFERENCIA DEL NIVEL, CONDICIONES DE ORDEN Y ASEO, CAIDAS DE OBJETO</t>
  </si>
  <si>
    <t xml:space="preserve">Caídas a un mismo nivel y a diferente nivel, golpes, torceduras, fracturas, esguinces, politraumatismos,  heridas por desplazamientos,  movimientos en áreas o ruptura de Ventanas </t>
  </si>
  <si>
    <t>Inspección virtual a puestos de trabajo.</t>
  </si>
  <si>
    <t xml:space="preserve">Actividades laborales que requieren mayor demanda de tiempo. Actividades realizadas en horarios extendidos o de descanso. </t>
  </si>
  <si>
    <t>JORNADA DE TRABAJO (PAUSAS, TRABAJO NOCTURNO, ROTACIÓN, HORAS EXTRAS, DESCANSOS)</t>
  </si>
  <si>
    <t>Aplicación de Batería Psicosocial para "Diagnóstico de Riesgo Psicosocial" del Ministerio</t>
  </si>
  <si>
    <t>Promoción de lavado de manos, aislamiento personal y uso de EPP</t>
  </si>
  <si>
    <t xml:space="preserve">
Capcitación en riesgo biologico
Distanciamiento Social
Exámenes médicos periódicos</t>
  </si>
  <si>
    <t>PVE Riesgo Biomecanico, inspecciones de puestos de trabajo</t>
  </si>
  <si>
    <t>Todas las oficinas</t>
  </si>
  <si>
    <t>Permanecer o desplazarse en las oficinas
* Aplica para Visitantes</t>
  </si>
  <si>
    <t xml:space="preserve">Contacto con personas con enfermedades virales, ambientes contaminados con presencia de virus. Superficies contaminadas. </t>
  </si>
  <si>
    <t>VIRUS, BACTERIAS, HONGOS</t>
  </si>
  <si>
    <t xml:space="preserve">Enfermedades infecciosas, alergias por exposición a ambientes o superficies contaminadas. </t>
  </si>
  <si>
    <t xml:space="preserve">Limpieza de las superficies de trabajo </t>
  </si>
  <si>
    <t>Posibles resbalones, caídas de personal por piso liso</t>
  </si>
  <si>
    <t>Caída, golpes, contusiones, esguince, fractura</t>
  </si>
  <si>
    <t>Promoción en autocuidado</t>
  </si>
  <si>
    <t xml:space="preserve">Uso de baños de la sede. </t>
  </si>
  <si>
    <t>Alergias, infecciones  y/o  irritaciones cutáneas  por contacto con superficies contaminadas. Bacterias (hantavirus, toxoplasmosis,  presentes en baños.)</t>
  </si>
  <si>
    <t>Limpieza de las superficies en baños. 
Aseo general de unidades sanitarias.</t>
  </si>
  <si>
    <t>Mantenimiento preventivo de la sede</t>
  </si>
  <si>
    <t>Mantenimiento de sede, Inspecciones locativas</t>
  </si>
  <si>
    <t>Acatar la señalización preventiva de piso húmedo
Diseño de guía de prevención de caídas en áreas de oficina.
Socialización de la guía de prevención de caídas en áreas de oficina.</t>
  </si>
  <si>
    <t xml:space="preserve">Trabajo en casa, desinfección y limpieza  en el lugar de trabajo, divulgación en prevención  del enfermedades respiratorias y virus </t>
  </si>
  <si>
    <t>Plan de Emergencia.
Plan Estratégico de Seguridad Vial.
Señalización vehicular y peatonal</t>
  </si>
  <si>
    <t>Uso del cinturón de seguridad.
Promoción de autocuidado.</t>
  </si>
  <si>
    <t>Desplazamientos misionales fuera y dentro de la entidad</t>
  </si>
  <si>
    <t>Mantenimiento de señalización en zonas de parqueo.
Divulgación del plan de emergencias.</t>
  </si>
  <si>
    <t>Mantenimiento periódico de luces en zonas de parqueo.</t>
  </si>
  <si>
    <t>Zona Rural , Urbana Externa a la Sede del Ministerio, zonas de parqueadero de la entidad</t>
  </si>
  <si>
    <t>Condiciones de orden, aseo y estado del suelo donde se realizara la actividad.</t>
  </si>
  <si>
    <t xml:space="preserve"> Protocolo deportivo.</t>
  </si>
  <si>
    <t>Ropa y elementos personales deportivos: canilleras, tenis deportivos, ropa deportiva.</t>
  </si>
  <si>
    <t>LOCATIVO</t>
  </si>
  <si>
    <t xml:space="preserve">Actividades de Bienestar. Torneos y competencias deportivas organizadas por el Ministerio </t>
  </si>
  <si>
    <t>Áreas deportivas (Escenarios deportivo), Escenarios culturales y recreativos</t>
  </si>
  <si>
    <t xml:space="preserve">1. Señalizacion temporal de delimitacion del area que ocupa la cancha (durante eventos deportivos).
2. Realizar sencibilizacion sobre el protocolo deportivo.
</t>
  </si>
  <si>
    <t>Ventilación natural durante la jornada laboral que varia dependiendo de la hora del dia o del clima. (calor y frio)</t>
  </si>
  <si>
    <t>Alergias, resfriados, sinusitis, rinitis, faringitis y otras infecciones, respiratorias, dolores articulares, síntomas alérgicos: estornudos, rinorrea, tos irritativa.</t>
  </si>
  <si>
    <t>Uso de ropa adecuada según el confort de temperatura</t>
  </si>
  <si>
    <t>Implementar recomendaciones del estudio de temperatura</t>
  </si>
  <si>
    <t xml:space="preserve">Mediciones de temperatura (Estudio de confort termico) </t>
  </si>
  <si>
    <t xml:space="preserve">OFICINA DE CONTROL INTERNO (todas las oficinas) </t>
  </si>
  <si>
    <t>BIOLOGICO</t>
  </si>
  <si>
    <t>CONDICIONES DE SEGURIDAD - VIAL</t>
  </si>
  <si>
    <t xml:space="preserve"> MINISTERIO DE AMBIENTE Y DESARROLLO SOSTENIBLE </t>
  </si>
  <si>
    <t>Proceso: Administración del Talento Humano</t>
  </si>
  <si>
    <t>TODOS LOS PROCESOS DE APOYO</t>
  </si>
  <si>
    <t>Actividades en video terminal, permanecer en el puesto de trabajo (escritorio). Labores propias del cargo: Leer, escribir, analizar, diligenciamiento de datos en software.
Revisión y archivo de documentos.
Atención al público: Solicitudes verbales y escritas
Permanecer o desplazarse en las oficinas
* Aplica para Visitantes</t>
  </si>
  <si>
    <t>SISMOS TERREMOTOS</t>
  </si>
  <si>
    <t>SECRETARIA GENERAL /SUBDIRECCIÓN ADMINISTRATIVA Y FINANCIERA</t>
  </si>
  <si>
    <t>Dirigir los planes, programas y procesos relacionados con el Ministerio de Ambiente y Desarrollo Sostenible a cargo de la Secretaria General y  Subdirección Administrativa y Financiera, de acuerdo con la normatividad vigente y necesidades del sector para mejorar la calidad de vida de los colombianos.
Coordinar la medición de los indicadores de gestión al interior de la dependencia.
Efectuar seguimiento a la ejecución de políticas planes y proyectos de la Subdirección Administrativa y Financiera y los diferentes grupos que la conforman.
Permanencia en las instalaciones de la Entidad.
Asistir a las reuniones en las que se le requiera. Permanencia en las instalaciones de la Entidad.</t>
  </si>
  <si>
    <t xml:space="preserve"> </t>
  </si>
  <si>
    <t>Orientar, administrar, coordinar y controlar las actividades relacionadas con la formulación de políticas, planes y proyectos para garantizar el adecuado manejo de la información de la entidad y la preservación de la memoria institucional, con base en la normatividad relacionada y los lineamientos institucionales
Ejercer actividades de supervisión o de apoyo a la supervisión de los contratos que celebre la Dependencia.
Preparar y presentar información para la elaboración de los diferentes informes de gestión solicitados por el jefe de la dependencia, en el marco de asuntos internos de la entidad o para dar respuesta a solicitudes externas.
Trabajos administrativos y archivo:
Actividades en video terminal, permanecer en el puesto de trabajo (escritorio).
- Labores propias del cargo  (Leer, escribir, analizar), Revisión y archivo de expedientes.
Recepción de  documentos en medio físico.
Entrega en sitios de destino, firmar recibido y diligenciar planilla de entrega.
Permanencia en las instalaciones de la Entidad.</t>
  </si>
  <si>
    <t xml:space="preserve">Manipulación de archivo, expedientes, carpetas, documentos, etc. </t>
  </si>
  <si>
    <t>Uso de EPP: Guantes, protector respiratorio, bata.</t>
  </si>
  <si>
    <t>Lavado de manos.
Gel antibacterial
Fumigación. 
Limpieza en áreas de trabajo</t>
  </si>
  <si>
    <t xml:space="preserve">Verificación de uso de EPP.
Reforzar la importancia en el uso de EPP.
</t>
  </si>
  <si>
    <t>Postura prolongada para tareas como: Leer, escribir, elaborar informes, revisar documentos y demás tareas en puesto de trabajo.</t>
  </si>
  <si>
    <t>Desordenes de trauma acumulativo, lesiones musculoesqueléticas, fatiga, alteraciones del sistema cardiovascular, alteraciones lumbares, dorsales cervicales y sacras</t>
  </si>
  <si>
    <t>1. Capacitación en desordenes musculo esqueléticos.
2. Capacitación en Higiene postural.
3. Continuidad a las inspecciones de puestos de trabajo 
4. Formación de líderes en pausas activas</t>
  </si>
  <si>
    <t>Movimientos repetitivos por la digitación de la información. Digitación movimiento repetitivo en teclado y mouse</t>
  </si>
  <si>
    <t>Irritación en las vías respiratorias, tos o dificultad para respirar, alergia en la piel, ojos.</t>
  </si>
  <si>
    <t>Uso de EPP: Guantes, protector respiratorio y bata.</t>
  </si>
  <si>
    <t>QUÍMICO</t>
  </si>
  <si>
    <t>lavado de manos.
Gel antibacterial. 
Limpieza en áreas de trabajo</t>
  </si>
  <si>
    <t>Contacto con toma corrientes al conectar equipos y maquinas que necesitan electricidad (computadores, celulares, equipos portátiles, etc.) Sobrecarga del sistema eléctrico.</t>
  </si>
  <si>
    <t>Uso de ascensores de la sede para trasladarse entre los pisos del edificio.</t>
  </si>
  <si>
    <t>ELEMENTOS O PARTES DE MÁQUINA, HERRAMIENTAS, EQUIPOS, PIEZAS A TRABAJAR, MATERIALES PROYECTADOS SÓLIDOS O FLUÍDOS</t>
  </si>
  <si>
    <t>Señalización del uso del ascensor</t>
  </si>
  <si>
    <t>Promoción de autocuidado</t>
  </si>
  <si>
    <t>Mantenimiento periódico a los ascensores</t>
  </si>
  <si>
    <t>SEGURIDAD - MECÁNICO</t>
  </si>
  <si>
    <t>Atrapamiento, caída, golpes, muerte.</t>
  </si>
  <si>
    <t>Mantenimiento preventivo  de los equipos
Certificación de los ascensores</t>
  </si>
  <si>
    <t xml:space="preserve">Realizar ficha comunicaciones para recomendaciones del uso del ascensor </t>
  </si>
  <si>
    <t>Uso de artículos y elementos de oficina (saca grapas, tijeras, cosedora)</t>
  </si>
  <si>
    <t>Corte, pinchazos, golpes, lesiones leves</t>
  </si>
  <si>
    <t>Charla para la gestión de riesgos y promoción de autocuidado</t>
  </si>
  <si>
    <t>CONDICIONES DE SEGURIDAD - MECÁNICO</t>
  </si>
  <si>
    <t>CONDICIONES DE SEGURIDAD - LOCATIVO</t>
  </si>
  <si>
    <t>Posibles resbalones, caídas de personal por diferentes tipo de piso</t>
  </si>
  <si>
    <t>Tecnológico</t>
  </si>
  <si>
    <t>Exposición a riesgo tecnológico por almacenamiento de hidrocarburos de plantas eléctricas</t>
  </si>
  <si>
    <t>EXPLOSIÓN, FUGA, DERRAME, INCENDIO</t>
  </si>
  <si>
    <t>Quemaduras en la piel, muerte</t>
  </si>
  <si>
    <t>EPP de acuerdo a la necesidad.
Participación en capacitaciones y simulacros</t>
  </si>
  <si>
    <t>Inspecciones de condiciones de seguridad 
Señalización planta eléctrica y de área restringida.
Kit de derrame.
Plan de emergencias y contingencias</t>
  </si>
  <si>
    <t xml:space="preserve">Señalización de riesgo tecnológico
Simulacros de riesgo tecnológico.
</t>
  </si>
  <si>
    <t>EXPLOSIÓN, FUGA, DERRAME, INCENDIO. Exposición a riesgo tecnológico por almacenamiento de hidrocarburos de plantas eléctricas</t>
  </si>
  <si>
    <t>CONDICIONES DE SEGURIDAD - TECNOLÓGICO</t>
  </si>
  <si>
    <t>Realizar limpieza de la sede como barrer, trapear, aspirar, brillar.</t>
  </si>
  <si>
    <t>Pausas activas</t>
  </si>
  <si>
    <t>Picaduras de insectos, arácnidos, zancudos o mosquitos presentes en zonas verde al realizar actividades de jardinería, limpieza, recolección de residuos, etc.</t>
  </si>
  <si>
    <t>PICADURAS, MORDEDURAS, ATAQUES DE ANIMALES</t>
  </si>
  <si>
    <t xml:space="preserve">Picazón.
Reacciones alérgicas.
Transmisión de enfermedades endémicas como dengue y Chikunguña.  </t>
  </si>
  <si>
    <t xml:space="preserve">Limpiar y desinfectar escritorios, divisiones, áreas locativas y baños. </t>
  </si>
  <si>
    <t>Infecciones, enfermedades respiratorias e infectocontagiosas</t>
  </si>
  <si>
    <t xml:space="preserve"> Protector respiratorio, guantes y ropa de trabajo.</t>
  </si>
  <si>
    <t>Contacto con microorganismos infecciosos al realizar el proceso de limpieza de baños u otras áreas locativas (vaciar las papeleras del baño y las canecas de basura)</t>
  </si>
  <si>
    <t>Transmisión de enfermedades infectocontagiosas (meningitis, neumonía, faringitis, fiebre reumática, forúnculos, tétano, gangrena)</t>
  </si>
  <si>
    <t>Exposición a material particulado provenientes de productos, elementos y herramientas guardadas en almacén y bodegas.</t>
  </si>
  <si>
    <t>Uso de EPP: Protector respiratorio y guantes.</t>
  </si>
  <si>
    <t>Barrer y mantener limpio las oficinas, parqueadero, jardín y demás áreas.</t>
  </si>
  <si>
    <t>Uso de EPP según la actividad a realizar</t>
  </si>
  <si>
    <t>Usar productos de aseo para limpiar,  desinfectar oficinas, cocina, baños.</t>
  </si>
  <si>
    <t>LÍQUIDOS, NIEBLAS, ROCIOS</t>
  </si>
  <si>
    <t>Irritación de ojos, quemadura de piel, rinitis, intoxicación.</t>
  </si>
  <si>
    <t>Golpes y cortes en diferentes partes de cuerpo</t>
  </si>
  <si>
    <t>Uso de EPP de acuerdo a la actividad.</t>
  </si>
  <si>
    <t>Contacto con redes eléctricas mientras se realizan mantenimientos menores</t>
  </si>
  <si>
    <t>ELÉCTRICO (ALTA Y BAJA TENSIÓN), ENERGÍA ESTÁTICA</t>
  </si>
  <si>
    <t>SEGURIDAD - ELÉCTRICO</t>
  </si>
  <si>
    <t>Descarga eléctrica , paro cardiorrespiratorio.</t>
  </si>
  <si>
    <t>Orden y aseo en estanterías en las diferentes bodegas y cuartos mixtos donde se presentan caídas de objetos.</t>
  </si>
  <si>
    <t>SEGURIDAD - LOCATIVO</t>
  </si>
  <si>
    <t>Atrapamiento, golpes , contusiones, daños en equipos o herramientas</t>
  </si>
  <si>
    <t>Manipulación y manejo de la greca y bebidas calientes</t>
  </si>
  <si>
    <t>Quemaduras, de primer o segundo grado</t>
  </si>
  <si>
    <t>Uso de EPP: guantes de cocina y ropa de trabajo adecuada</t>
  </si>
  <si>
    <t xml:space="preserve">Uso o accionamiento accidental o no adecuado del arma de fuego. </t>
  </si>
  <si>
    <t>ROBOS, ATRACOS, ASALTOS, ATENTADOS, DE ORDEN PÚBLICO</t>
  </si>
  <si>
    <t>PÚBLICOS</t>
  </si>
  <si>
    <t>Heridas de arma (lesiones, muerte)</t>
  </si>
  <si>
    <t>Uso de arma de fuego por parte del guarda de seguridad</t>
  </si>
  <si>
    <t>Actividades de servicios generales y mantenimiento de jardines de la sede</t>
  </si>
  <si>
    <t>Cumplimiento legal de la empresa contratista de acuerdo a estudios previos</t>
  </si>
  <si>
    <t xml:space="preserve">Uso de EPP de acuerdo con la actividad. 
</t>
  </si>
  <si>
    <t>Seguimiento y verificación al cumplimiento del contratista de parte del supervisor</t>
  </si>
  <si>
    <t xml:space="preserve">Uso o manipulación de herramientas manuales (destornilladores, llaves, etc.) y maquinaria 
</t>
  </si>
  <si>
    <t xml:space="preserve">Inspección visual de los equipos y herramientas </t>
  </si>
  <si>
    <t xml:space="preserve">Usar productos de mantenimiento </t>
  </si>
  <si>
    <t>Matriz de compatibilidad de productos químicos, FDS</t>
  </si>
  <si>
    <t>Mantenimiento periódico de luces en zonas de parqueo. Capacitación en seguridad vial</t>
  </si>
  <si>
    <t>Plan de Emergencia.
Licencia de conducción .
Señalización vehicular y peatonal</t>
  </si>
  <si>
    <t>Mantenimiento de señalización en zonas de parqueo. Plan Estratégico de Seguridad Vial
Divulgación del plan de emergencias.</t>
  </si>
  <si>
    <t>Permanecer sentado en el vehículo por tiempo prolongado</t>
  </si>
  <si>
    <t>Exámenes médicos ocupacionales (osteomuscular)</t>
  </si>
  <si>
    <t>No</t>
  </si>
  <si>
    <t>TODOS LOS PROCESOS MISIONALES</t>
  </si>
  <si>
    <t>Las picaduras de insectos, arácnidos y contacto con orugas o gusanos.
Los animales como roedores, caninos, serpientes y animales silvestres
pueden agredir o morder a las personas. Embestida de animales</t>
  </si>
  <si>
    <t>Generar reacciones alérgicas y enfermedades endémicas.
Lesiones y
enfermedades contagiosas</t>
  </si>
  <si>
    <t>Guía de trabajo seguro salida a campo</t>
  </si>
  <si>
    <t>Provenientes de ambientes naturales, recursos naturales contaminados o presencia de residuos que los contienen.</t>
  </si>
  <si>
    <t>Hongos en la piel.
Alergias cutáneas.
Enfermedades virales o infecciosas</t>
  </si>
  <si>
    <t>Contacto con excrementos de animales y/o sistemas sépticos</t>
  </si>
  <si>
    <t>Protocolo lavado de manos</t>
  </si>
  <si>
    <t>En lugares tales como industrias, establecimientos de comercio y vías públicas
pueden presentarse niveles de ruido elevados.</t>
  </si>
  <si>
    <t>Dolor de cabeza y favorecer el desarrollo de la hipoacusia neurosensorial.</t>
  </si>
  <si>
    <t>Condiciones variables de iluminación tales como exceso por reflejo de radiación
solar o iluminación artificial en edificaciones, o por iluminación reducida en zonas
naturales, edificaciones o estructuras sin iluminación artificial.</t>
  </si>
  <si>
    <t>ILUMINACIÓN (LUZ EN EXCESO O AUSENCIA)</t>
  </si>
  <si>
    <t>Disminución de la agudeza visual, Enfermedades oculares</t>
  </si>
  <si>
    <t>Cambios extremos de temperatura ambiente. 
Cambios de temperatura debido a variaciones en la altura sobre el nivel del mar entre el lugar de salida y el de visita, que pueden generar.
Condiciones de temperatura propias de la actividad, lugar o industria objeto de la
visita.</t>
  </si>
  <si>
    <t>Enfermedades respiratorias.
Dolor de cabeza y malestar general.</t>
  </si>
  <si>
    <t>Cambios de presión barométrica debido a variaciones en la altura
sobre el nivel del mar entre el lugar de salida y el de visita</t>
  </si>
  <si>
    <t xml:space="preserve">PRESIÓN ATMOSFÉRICA </t>
  </si>
  <si>
    <t>Dolor de cabeza y malestar general.</t>
  </si>
  <si>
    <t>Exposición a radiación solar por actividades en campo abierto o a la intemperie.</t>
  </si>
  <si>
    <t xml:space="preserve"> Generar quemaduras en la piel y aumentar las
enfermedades de la piel</t>
  </si>
  <si>
    <t>Guía de trabajo seguro salida a campo.</t>
  </si>
  <si>
    <t>Presencia de fuentes de polvos en ambientes o instalaciones industriales</t>
  </si>
  <si>
    <t>POLVOS ORGÁNICOS O INORGÁNICOS</t>
  </si>
  <si>
    <t>Afección respiratoria y cardíacas. 
Irritación en las vías respiratorias, tos o dificultad para respirar</t>
  </si>
  <si>
    <t xml:space="preserve">
Guía de trabajo seguro salida a campo</t>
  </si>
  <si>
    <t>Uso de EPP: Protector respiratorio, gafas de seguridad, guantes y ropa de trabajo.</t>
  </si>
  <si>
    <t>Presencia de productos químicos líquidos, sus recipientes o recursos naturales mezclados con estos productos.</t>
  </si>
  <si>
    <t>Gases y vapores presentes en el área originados en procesos con
productos químicos o en actividades industriales.</t>
  </si>
  <si>
    <t>Uso de EPP: Protector respiratorio, gafas.
Uso de  overol y guantes cuando se requiera.</t>
  </si>
  <si>
    <t>Humos presentes en el área originados en procesos con productos químicos o en actividades industriales.
Humos de combustión vehicular.</t>
  </si>
  <si>
    <t>Ronquera, anginas, irritación ocular, fiebre humo metálico, irritación órganos respiratorios, neumonía.</t>
  </si>
  <si>
    <t>Material particulado o polvo presente en el aire o en superficies en el área
proveniente de fuentes naturales o de actividades industriales.</t>
  </si>
  <si>
    <t xml:space="preserve"> Irritación en las vías respiratorias, tos o dificultad para respirar</t>
  </si>
  <si>
    <t>Distracción o aburrimiento por caminatas, observación de instrumentos de medición por tiempo prolongado en actividades que requieren concentración o atención.</t>
  </si>
  <si>
    <t>Estrés,
A largo plazo enfermedades: cardiovasculares, respiratorias, inmunitarias, gastrointestinales, dermatológicas, endocrinológicas, musculoesqueléticas y mentales.</t>
  </si>
  <si>
    <t>Jornadas de trabajo extensas.
Actividades en horarios no habituales (nocturno, de madrugada)</t>
  </si>
  <si>
    <t>Estrés, sobre carga mental.
Cansancio y distracción</t>
  </si>
  <si>
    <t>Posturas corporales extremas (estiramiento-extensión, flexión) durante
caminatas, jornadas de limpieza y actividades de toma de datos o toma de muestras.</t>
  </si>
  <si>
    <t>Pausas activas.
Exámenes médicos ocupacionales (osteomuscular)</t>
  </si>
  <si>
    <t>Caminatas extensas en terrenos irregulares con pendientes variables.</t>
  </si>
  <si>
    <t>Bastón de senderismo.
Pausas activas.
Exámenes médicos ocupacionales (osteomuscular)</t>
  </si>
  <si>
    <t>Cargue, manipulación y manejo de cargas al portar y trasladar elementos o
equipos, materiales, animales, otros.</t>
  </si>
  <si>
    <t>MANIPULACIÓN MANUAL DE CARGAS</t>
  </si>
  <si>
    <t xml:space="preserve">Exposición reducida a tiempos específicos, es decir, no se presenta esta actividad durante 8 horas continuas en la jornada laboral. </t>
  </si>
  <si>
    <t xml:space="preserve">Autocuidado. Exámenes médicos ocupacionales. </t>
  </si>
  <si>
    <t>Contacto no planeado con estructuras energizadas (líneas de conducción, cercas, equipos).
Trabajo en cercanía a instalaciones o equipos eléctricos de media o alta tensión.</t>
  </si>
  <si>
    <t>Quemaduras, descarga eléctrica presentando un paro cardiorrespiratorio.</t>
  </si>
  <si>
    <t>Contacto con elementos o estructuras (vegetación, cercas, rocas, equipos, infraestructura) que sobresalen y pueden entrar en contacto con la persona.
Caminar sobre superficies y terreno irregulares. Permanecer o caminar en zonas con desniveles o pendientes que permiten caída de más de 1,5 metros. Caminar o permanecer en los cuerpos de agua o en zonas cercanas a los mismos, pueden generar caída al agua y posible ahogamiento.
Contacto con plantas con propiedades que generan reacción alérgica.
Maquinaria y equipos con partes en movimiento.
a las personas en diferentes partes del cuerpo.
Caminar en áreas con suelo inestable, inundado o fangoso puede conllevar a caída o atrapamiento.</t>
  </si>
  <si>
    <t>Golpear, atrapamiento, rozar, pinchar,
cortar, caídas, lesiones</t>
  </si>
  <si>
    <t>Uso de EPP: Botas, gafas, ropa de trabajo, casco, guantes, bastón</t>
  </si>
  <si>
    <t>Ingresar o permanecer en instalaciones industriales o actividades económica expone a riesgos tecnológicos (incendio, explosión, derrame) propios de la industria.</t>
  </si>
  <si>
    <t>SEGURIDAD-TECNOLÓGICO</t>
  </si>
  <si>
    <t>Transporte en vehículos automotores o medios de transporte alternos
(motocicleta, bicicleta, otro)
Uso de motonaves, botes u otros medios de transporte acuático.
Usar medios de transporte no convencionales (semovientes, motocicleta,
bicicleta) en los que se pueden generar caída con altura menor a 1,5 metros.
Permanecer en áreas con Equipos en movimiento.
Caminar, permanecer o cruzar vías vehiculares.</t>
  </si>
  <si>
    <t>ACCIDENTES DE TRÁNSITO</t>
  </si>
  <si>
    <t>SEGURIDAD - VIAL</t>
  </si>
  <si>
    <t>Atrapamiento, traumas físicos, muerte, daños a terceros</t>
  </si>
  <si>
    <t>Mantenimiento preventivo y correctivo.</t>
  </si>
  <si>
    <t>Implementación de acciones establecidas en el PESV
Campañas de sensibilización y/o prevención en seguridad vial..</t>
  </si>
  <si>
    <t>Permanecer en zonas con presencia de grupos al margen de la ley, grupos delincuentes organizados o delincuencia común que pueden actuar en contra de la integridad y la seguridad de las personas mediante el hurto, atraco, agresión física, secuestro u otras modalidades delincuenciales.
Agresiones físicas por parte de ciudadanos.</t>
  </si>
  <si>
    <t>Hurto, atraco, agresión física, secuestro, extorción.</t>
  </si>
  <si>
    <t>Plan de Emergencia
Programa de riesgo publico.
Guía de trabajo seguro salida a campo.
Chequeo preoperacional de visita técnica</t>
  </si>
  <si>
    <t>SEGURIDAD - CONFINADOS</t>
  </si>
  <si>
    <t>Caída, atrapamiento, lesiones, fractura, asfixia, muerte</t>
  </si>
  <si>
    <t>Caminar o permanecer en industrias zonas naturales o campo abierto mientras ocurren
fenómenos naturales como terremoto.</t>
  </si>
  <si>
    <t>SISMO, TERREMOTO</t>
  </si>
  <si>
    <t>FENÓMENOS NATURALES</t>
  </si>
  <si>
    <t>Heridas, golpes, consecuencias Psicológicas, pérdidas materiales, muerte.</t>
  </si>
  <si>
    <t>Socialización Plan de Emergencias</t>
  </si>
  <si>
    <t>Permanecer en zonas geográficas con riesgo de inundación o en las que ocurran estos eventos naturales.
Permanecer en los cuerpos de agua o en zonas cercanas.</t>
  </si>
  <si>
    <t>INUNDACIÓN, CRECIENTE SÚBITA</t>
  </si>
  <si>
    <t>caídas, atrapamiento, ahogamiento, muerte</t>
  </si>
  <si>
    <t>Permanecer en zonas geográficas con riesgo de derrumbe, movimiento de masas de tierras.</t>
  </si>
  <si>
    <t>DERRUMBE, REMOCION DE MASAS</t>
  </si>
  <si>
    <t>Golpes, atrapamientos, fracturas, aplastamientos, herida, muerte</t>
  </si>
  <si>
    <t>Caminar o permanecer en zonas con condiciones climáticas adversas (lluvia,
tormenta, temperatura elevada).</t>
  </si>
  <si>
    <t>VENDAVAL - PRECIPITACIONES</t>
  </si>
  <si>
    <t>caídas, atrapamiento</t>
  </si>
  <si>
    <t>Zona Rural , Urbana Externa a la sede del Ministerio (Comisión)</t>
  </si>
  <si>
    <t>Comunicaciones, circulares, 
Aplicación de batería psicosocial
Actividades del plan de bienestar</t>
  </si>
  <si>
    <t>Atenciòn psicosocial</t>
  </si>
  <si>
    <t>Inspecciòn de puesto de trabajo</t>
  </si>
  <si>
    <t xml:space="preserve">Comunicaciones, circulares, 
Capacitaciones </t>
  </si>
  <si>
    <t xml:space="preserve">Comunicaciones, circulares, </t>
  </si>
  <si>
    <t xml:space="preserve">Inspecciones locativas, mantenimiento de instalaciones, </t>
  </si>
  <si>
    <t>Inspecciones locativas, mantenimiento de instalaciones,</t>
  </si>
  <si>
    <t>Señalización de: Lavado de manos,  Limpieza y desinfección permanente de áreas de trabajo.</t>
  </si>
  <si>
    <t>Sillas ergonómicas, pantallas ajustables a la ergonomía del colaborador</t>
  </si>
  <si>
    <t>Equipos para la atención de emergencias / Plan de emergencias</t>
  </si>
  <si>
    <t xml:space="preserve">Desinfección y limpieza  en el lugar de trabajo, prevención  del enfermedades respiratorias y virus </t>
  </si>
  <si>
    <t>Lavado de manos,  Limpieza y desinfección permanente de áreas de trabajo.</t>
  </si>
  <si>
    <t>Inspecciones locativas, mantenimiento de instalaciones</t>
  </si>
  <si>
    <t>Inspecciones locativas, mantenimiento de instalaciones.</t>
  </si>
  <si>
    <t>Capacitación en prevención de riesgo público</t>
  </si>
  <si>
    <t>Uso de EPP: Repelente, guantes, botas y ropa de trabajo.</t>
  </si>
  <si>
    <t>Guía de prevención de ataque de animales  
Esquema de vacunación</t>
  </si>
  <si>
    <t xml:space="preserve"> 
Esquema de vacunación</t>
  </si>
  <si>
    <t xml:space="preserve">Guantes , protección respiratoria,  gafas, botas.
</t>
  </si>
  <si>
    <t xml:space="preserve">Uso de EPP: Protector auditivo 
</t>
  </si>
  <si>
    <t>Examen médico ocupacional periódico (audiometría)</t>
  </si>
  <si>
    <t>Examen médico ocupacional periódico (visiometría)</t>
  </si>
  <si>
    <t xml:space="preserve">Ropa adecuada para el clima.
</t>
  </si>
  <si>
    <t xml:space="preserve">Uso de EPP: Protector solar, sombrero o gorra, ropa de trabajo.
</t>
  </si>
  <si>
    <t>Examen médico ocupacional periódico. Autocuidado</t>
  </si>
  <si>
    <t xml:space="preserve">
PVE Riesgo Psicosocial.
</t>
  </si>
  <si>
    <t xml:space="preserve">Programa de Vigilancia Epidemiológica de Riesgo Biomecánico.
</t>
  </si>
  <si>
    <t>Postura prolongada sedente en ejecución de actividades requeridas por el cargo (en los diferentes medios de transporte)</t>
  </si>
  <si>
    <t xml:space="preserve">Autonomía por parte del colaborador para tomar pausas y descansos </t>
  </si>
  <si>
    <t xml:space="preserve">Autocuidado. </t>
  </si>
  <si>
    <t>Plan de Emergencia.</t>
  </si>
  <si>
    <t xml:space="preserve">
Uso de cinturón para todos los ocupantes. Autocuidado</t>
  </si>
  <si>
    <t xml:space="preserve">Ingreso o acceso a túneles, socavones, tanques o fosas para observar o verificar condiciones. </t>
  </si>
  <si>
    <t xml:space="preserve">Plan de emergencias </t>
  </si>
  <si>
    <t>Capacitación en emergencias</t>
  </si>
  <si>
    <r>
      <rPr>
        <b/>
        <sz val="12"/>
        <rFont val="Arial Narrow"/>
        <family val="2"/>
      </rPr>
      <t>Versión:</t>
    </r>
    <r>
      <rPr>
        <sz val="12"/>
        <rFont val="Arial Narrow"/>
        <family val="2"/>
      </rPr>
      <t xml:space="preserve"> 1</t>
    </r>
  </si>
  <si>
    <r>
      <rPr>
        <b/>
        <sz val="12"/>
        <rFont val="Arial Narrow"/>
        <family val="2"/>
      </rPr>
      <t xml:space="preserve"> Vigencia:</t>
    </r>
    <r>
      <rPr>
        <sz val="12"/>
        <rFont val="Arial Narrow"/>
        <family val="2"/>
      </rPr>
      <t xml:space="preserve"> 11/12/2023</t>
    </r>
  </si>
  <si>
    <r>
      <rPr>
        <b/>
        <sz val="12"/>
        <rFont val="Arial Narrow"/>
        <family val="2"/>
      </rPr>
      <t>Código:</t>
    </r>
    <r>
      <rPr>
        <sz val="12"/>
        <rFont val="Arial Narrow"/>
        <family val="2"/>
      </rPr>
      <t xml:space="preserve"> DS-A-ATH-04</t>
    </r>
  </si>
  <si>
    <r>
      <rPr>
        <b/>
        <sz val="11"/>
        <color theme="1"/>
        <rFont val="Arial Narrow"/>
        <family val="2"/>
      </rPr>
      <t xml:space="preserve">Saud. </t>
    </r>
    <r>
      <rPr>
        <sz val="11"/>
        <color theme="1"/>
        <rFont val="Arial Narrow"/>
        <family val="2"/>
      </rPr>
      <t>Contagio masivo de trabajadores, por ser un virus presente en la comunidad, Enfermedad respiratoria grave sintomatica. Hospitalizacion en UCI. Muerte</t>
    </r>
  </si>
  <si>
    <r>
      <rPr>
        <b/>
        <sz val="11"/>
        <color indexed="8"/>
        <rFont val="Arial Narrow"/>
        <family val="2"/>
      </rPr>
      <t>Radiaciones No Ionizantes</t>
    </r>
    <r>
      <rPr>
        <sz val="11"/>
        <color indexed="8"/>
        <rFont val="Arial Narrow"/>
        <family val="2"/>
      </rPr>
      <t xml:space="preserve">  
Manejo de Equipo de Computo</t>
    </r>
  </si>
  <si>
    <r>
      <rPr>
        <b/>
        <sz val="11"/>
        <color indexed="8"/>
        <rFont val="Arial Narrow"/>
        <family val="2"/>
      </rPr>
      <t xml:space="preserve">Salud. </t>
    </r>
    <r>
      <rPr>
        <sz val="11"/>
        <color indexed="8"/>
        <rFont val="Arial Narrow"/>
        <family val="2"/>
      </rPr>
      <t>Cataratas. Alteraciones oculares: Irritación conjuntival, inflamación cornea. Cansancio visual</t>
    </r>
  </si>
  <si>
    <r>
      <rPr>
        <b/>
        <sz val="11"/>
        <color indexed="8"/>
        <rFont val="Arial Narrow"/>
        <family val="2"/>
      </rPr>
      <t>Iluminación</t>
    </r>
    <r>
      <rPr>
        <sz val="11"/>
        <color indexed="8"/>
        <rFont val="Arial Narrow"/>
        <family val="2"/>
      </rPr>
      <t xml:space="preserve"> 
Luz visible por exceso o deficiencia</t>
    </r>
  </si>
  <si>
    <r>
      <rPr>
        <b/>
        <sz val="11"/>
        <color indexed="8"/>
        <rFont val="Arial Narrow"/>
        <family val="2"/>
      </rPr>
      <t>Salud.</t>
    </r>
    <r>
      <rPr>
        <sz val="11"/>
        <color indexed="8"/>
        <rFont val="Arial Narrow"/>
        <family val="2"/>
      </rPr>
      <t xml:space="preserve"> Disminución de la agudeza visual, Fatiga Visual, Cefalea, Dolor e irritación en los parpados, Cambios en el estado de  animo</t>
    </r>
  </si>
  <si>
    <r>
      <rPr>
        <b/>
        <sz val="11"/>
        <color indexed="8"/>
        <rFont val="Arial Narrow"/>
        <family val="2"/>
      </rPr>
      <t xml:space="preserve">Condiciones de la tarea
</t>
    </r>
    <r>
      <rPr>
        <sz val="11"/>
        <color indexed="8"/>
        <rFont val="Arial Narrow"/>
        <family val="2"/>
      </rPr>
      <t>Carga mental, contenido de la tarea</t>
    </r>
  </si>
  <si>
    <r>
      <rPr>
        <b/>
        <sz val="11"/>
        <color indexed="8"/>
        <rFont val="Arial Narrow"/>
        <family val="2"/>
      </rPr>
      <t xml:space="preserve">Salud. </t>
    </r>
    <r>
      <rPr>
        <sz val="11"/>
        <color indexed="8"/>
        <rFont val="Arial Narrow"/>
        <family val="2"/>
      </rPr>
      <t>Estrés individual, irritabilidad, alteraciones del sueño, cambios alimenticios</t>
    </r>
  </si>
  <si>
    <r>
      <rPr>
        <b/>
        <sz val="11"/>
        <color indexed="8"/>
        <rFont val="Arial Narrow"/>
        <family val="2"/>
      </rPr>
      <t xml:space="preserve">Postura </t>
    </r>
    <r>
      <rPr>
        <sz val="11"/>
        <color indexed="8"/>
        <rFont val="Arial Narrow"/>
        <family val="2"/>
      </rPr>
      <t xml:space="preserve">
(prolongada, mantenida)</t>
    </r>
  </si>
  <si>
    <r>
      <rPr>
        <b/>
        <sz val="11"/>
        <color theme="1"/>
        <rFont val="Arial Narrow"/>
        <family val="2"/>
      </rPr>
      <t xml:space="preserve">Salud. </t>
    </r>
    <r>
      <rPr>
        <sz val="11"/>
        <color theme="1"/>
        <rFont val="Arial Narrow"/>
        <family val="2"/>
      </rPr>
      <t>Lumbalgias, fatiga muscular,  alteración sistema circulatorio en miembros inferiores</t>
    </r>
  </si>
  <si>
    <r>
      <rPr>
        <b/>
        <sz val="11"/>
        <color theme="1"/>
        <rFont val="Arial Narrow"/>
        <family val="2"/>
      </rPr>
      <t xml:space="preserve">Salud. </t>
    </r>
    <r>
      <rPr>
        <sz val="11"/>
        <color theme="1"/>
        <rFont val="Arial Narrow"/>
        <family val="2"/>
      </rPr>
      <t>Síndrome de túnel del carpo, Tenosinovitis de Quervain, epidondilitis, síndrome de manguito rotador, fatiga muscular</t>
    </r>
  </si>
  <si>
    <r>
      <rPr>
        <b/>
        <sz val="11"/>
        <color theme="1"/>
        <rFont val="Arial Narrow"/>
        <family val="2"/>
      </rPr>
      <t xml:space="preserve">Seguridad. </t>
    </r>
    <r>
      <rPr>
        <sz val="11"/>
        <color theme="1"/>
        <rFont val="Arial Narrow"/>
        <family val="2"/>
      </rPr>
      <t>Fallas eléctricas que pueden ser la causa principal de incendio en los equipos de oficina</t>
    </r>
  </si>
  <si>
    <r>
      <rPr>
        <b/>
        <sz val="11"/>
        <color theme="1"/>
        <rFont val="Arial Narrow"/>
        <family val="2"/>
      </rPr>
      <t xml:space="preserve">Seguridad. </t>
    </r>
    <r>
      <rPr>
        <sz val="11"/>
        <color theme="1"/>
        <rFont val="Arial Narrow"/>
        <family val="2"/>
      </rPr>
      <t>Caída de personas, caída de objetos/accidentes de trabajo, golpes, contusiones, traumas, heridas</t>
    </r>
  </si>
  <si>
    <r>
      <rPr>
        <b/>
        <sz val="11"/>
        <color theme="1"/>
        <rFont val="Arial Narrow"/>
        <family val="2"/>
      </rPr>
      <t xml:space="preserve">Seguridad. </t>
    </r>
    <r>
      <rPr>
        <sz val="11"/>
        <color theme="1"/>
        <rFont val="Arial Narrow"/>
        <family val="2"/>
      </rPr>
      <t>Agresión física, agresión verbal, robo</t>
    </r>
  </si>
  <si>
    <r>
      <rPr>
        <b/>
        <sz val="11"/>
        <rFont val="Arial Narrow"/>
        <family val="2"/>
      </rPr>
      <t>Seguridad.</t>
    </r>
    <r>
      <rPr>
        <sz val="11"/>
        <rFont val="Arial Narrow"/>
        <family val="2"/>
      </rPr>
      <t xml:space="preserve"> Daños materiales y a terceros, pérdidas humanas.</t>
    </r>
  </si>
  <si>
    <r>
      <rPr>
        <b/>
        <sz val="11"/>
        <color theme="1"/>
        <rFont val="Arial Narrow"/>
        <family val="2"/>
      </rPr>
      <t>Salud.</t>
    </r>
    <r>
      <rPr>
        <sz val="11"/>
        <color theme="1"/>
        <rFont val="Arial Narrow"/>
        <family val="2"/>
      </rPr>
      <t xml:space="preserve"> Lumbalgias, fatiga muscular,  alteración sistema circulatorio en miembros inferiores</t>
    </r>
  </si>
  <si>
    <r>
      <t>Desplazamientos misionales fuera de la entidad (nacionales o internacionales) como</t>
    </r>
    <r>
      <rPr>
        <u/>
        <sz val="11"/>
        <color theme="1"/>
        <rFont val="Arial Narrow"/>
        <family val="2"/>
      </rPr>
      <t xml:space="preserve"> peatón, conductor o pasajero</t>
    </r>
    <r>
      <rPr>
        <sz val="11"/>
        <color theme="1"/>
        <rFont val="Arial Narrow"/>
        <family val="2"/>
      </rPr>
      <t xml:space="preserve">, desplazamiento internos como peatón. </t>
    </r>
  </si>
  <si>
    <r>
      <rPr>
        <b/>
        <sz val="11"/>
        <color theme="1"/>
        <rFont val="Arial Narrow"/>
        <family val="2"/>
      </rPr>
      <t xml:space="preserve">Seguridad. </t>
    </r>
    <r>
      <rPr>
        <sz val="11"/>
        <color theme="1"/>
        <rFont val="Arial Narrow"/>
        <family val="2"/>
      </rPr>
      <t>Muerte, fracturas, lesiones múltiples Atrapamiento, traumas físicos, daños a terceros</t>
    </r>
  </si>
  <si>
    <r>
      <rPr>
        <b/>
        <sz val="11"/>
        <color theme="1"/>
        <rFont val="Arial Narrow"/>
        <family val="2"/>
      </rPr>
      <t xml:space="preserve">Salud. </t>
    </r>
    <r>
      <rPr>
        <sz val="11"/>
        <color theme="1"/>
        <rFont val="Arial Narrow"/>
        <family val="2"/>
      </rPr>
      <t>Síndrome de túnel del carpo, Tenosinovitis de Quervain, epicondilitis, síndrome de manguito rotador, fatiga muscular</t>
    </r>
  </si>
  <si>
    <t>PVE Biomecánico, inspecciones de puestos de trabajo</t>
  </si>
  <si>
    <t>Capacitación en riesgo público</t>
  </si>
  <si>
    <r>
      <rPr>
        <b/>
        <sz val="11"/>
        <color theme="1"/>
        <rFont val="Arial Narrow"/>
        <family val="2"/>
      </rPr>
      <t xml:space="preserve">Salud. </t>
    </r>
    <r>
      <rPr>
        <sz val="11"/>
        <color theme="1"/>
        <rFont val="Arial Narrow"/>
        <family val="2"/>
      </rPr>
      <t>Contagio masivo de trabajadores, por ser un virus presente en la comunidad, Enfermedad respiratoria grave sintomática. Hospitalización en UCI. Muerte</t>
    </r>
  </si>
  <si>
    <t xml:space="preserve">Desinfección y limpieza  en el lugar de trabajo, divulgación en prevención  del enfermedades respiratorias y virus </t>
  </si>
  <si>
    <t>Medidas de prevención para la contención del virus: Lavado de manos</t>
  </si>
  <si>
    <t xml:space="preserve">
Capacitación en riesgo biológico
Distanciamiento Social
Exámenes médicos periódicos</t>
  </si>
  <si>
    <t>Ventilación natural durante la jornada laboral que varia dependiendo de la hora del día o del clima. (calor y frio)</t>
  </si>
  <si>
    <t xml:space="preserve">Mediciones de temperatura (Estudio de confort térmico) </t>
  </si>
  <si>
    <t xml:space="preserve">Aplicación de la batería de riesgo psicosocial.
Actividades enfocadas a la prevención  del riesgo psicosocial. </t>
  </si>
  <si>
    <t xml:space="preserve">1. Señalización temporal de delimitación del área que ocupa la cancha (durante eventos deportivos).
2. Realizar sensibilización sobre el protocolo deportivo.
</t>
  </si>
  <si>
    <t>Campaña en prevención de accidentes y cuidados deportivos.
Reglas de juego limpio.</t>
  </si>
  <si>
    <t xml:space="preserve">Generado por las demandas emocionales derivadas del ambiente de trabajo en el hogar, carga mental por la diversidad de tareas que se realizan simultáneamente. </t>
  </si>
  <si>
    <t>Atención psicosocial</t>
  </si>
  <si>
    <t>Inspección de puesto de trabajo</t>
  </si>
  <si>
    <t>Digitación derivadas de las tareas administrativas realizadas en el equipo en el hogar (escritorio - portátil)</t>
  </si>
  <si>
    <t>PVE Riesgo Biomecánico, inspecciones de puestos de trabajo</t>
  </si>
  <si>
    <t>Elaboración de la política y de gestión integral del recurso hídrico continental, propone medidas para promover el uso y ahorro eficiente del agua, y los criterios y pautas generales para el ordenamiento y manejo de las cuencas hidrográficas, a fin de promover la conservación y el aprovechamiento sostenible del agua. Adicionalmente, propone criterios de calidad y las normas de vertimiento a los cuerpos de agua continentales y coordinar los estudios y propuestas de criterios técnicos que deberán considerarse en el proceso de licenciamiento ambiental.
Emitir los conceptos técnicos, en el ámbito de su competencia.
Asistir a las reuniones en las que se le requiera. Permanencia en las instalaciones de la Entidad.
Representar al Ministerio en los Consejos Directivos, Juntas Directivas, comisiones y comités sectoriales e intersectoriales y demás espacios de coordinación y articulación.</t>
  </si>
  <si>
    <t>Uso de EPP: Protector respiratorio, y ropa de trabajo.</t>
  </si>
  <si>
    <t>Gestionar las actividades necesarias para la realización de comisiones de la entidad.
Permanencia en las instalaciones de la Entidad.
Asistir a las reuniones en las que se le requiera. Permanencia en las instalaciones de la Entidad.</t>
  </si>
  <si>
    <t>Mantenimiento, arreglos locativos y eléctricos (cambio de luminarias, pintura, arreglo y adecuación de puestos de trabajo)</t>
  </si>
  <si>
    <t>Creación de guía segura de trabajo</t>
  </si>
  <si>
    <t>Cumplimiento de normas eléctricas de parte del contratista eléctrico</t>
  </si>
  <si>
    <t>Almacenamiento adecuado de materiales y equipos, estantería anclada</t>
  </si>
  <si>
    <t>Medidas de prevención para la contención del virus: Lavado de manos, uso de mascarilla respiratoria y distanciamiento social.</t>
  </si>
  <si>
    <t>Protocolo de bioseguridad de acuerdo a la Res 666 de 2020
Capacitación prevención del contagio por el virus SARS Cov2
Modalidad de trabajo en casa
Capacitación Lavado de manos -cada 3 horas
Distanciamiento Social
Exámenes médicos periódicos</t>
  </si>
  <si>
    <t>Programa de Vigilancia Epidemiológica de Riesgo Biomecánico</t>
  </si>
  <si>
    <r>
      <rPr>
        <b/>
        <sz val="11"/>
        <color theme="1"/>
        <rFont val="Arial Narrow"/>
        <family val="2"/>
      </rPr>
      <t>Salud. Desordenes Musculo esqueléticos (</t>
    </r>
    <r>
      <rPr>
        <sz val="11"/>
        <color theme="1"/>
        <rFont val="Arial Narrow"/>
        <family val="2"/>
      </rPr>
      <t>Tenosinovitis de Quervain, síndrome de manguito rotador, fatiga muscular , Síndrome del túnel del carpo, epicondilitis, tendinitis en miembros superiores) Fatiga muscular.</t>
    </r>
  </si>
  <si>
    <r>
      <rPr>
        <b/>
        <sz val="11"/>
        <color theme="1"/>
        <rFont val="Arial Narrow"/>
        <family val="2"/>
      </rPr>
      <t>Tareas de comisión</t>
    </r>
    <r>
      <rPr>
        <sz val="11"/>
        <color theme="1"/>
        <rFont val="Arial Narrow"/>
        <family val="2"/>
      </rPr>
      <t xml:space="preserve">: gestión propia del proceso trabajo de campo, socializaciones, seguimiento a sentencias, visita a empresas (industrias, minas, plantas de tratamiento, etc.), reuniones con entidades del sector ambiente,   atención de solicitudes , gestión de trámites y gestión del riesgo. 
</t>
    </r>
  </si>
  <si>
    <r>
      <rPr>
        <b/>
        <sz val="11"/>
        <color theme="1"/>
        <rFont val="Arial Narrow"/>
        <family val="2"/>
      </rPr>
      <t xml:space="preserve">Seguridad. </t>
    </r>
    <r>
      <rPr>
        <sz val="11"/>
        <color theme="1"/>
        <rFont val="Arial Narrow"/>
        <family val="2"/>
      </rPr>
      <t>Uso de herramientas para reparaciones menores</t>
    </r>
  </si>
  <si>
    <r>
      <t>Desplazamientos misionales fuera de la entidad (nacionales) como</t>
    </r>
    <r>
      <rPr>
        <u/>
        <sz val="11"/>
        <color theme="1"/>
        <rFont val="Arial Narrow"/>
        <family val="2"/>
      </rPr>
      <t xml:space="preserve"> conductor y</t>
    </r>
    <r>
      <rPr>
        <sz val="11"/>
        <color theme="1"/>
        <rFont val="Arial Narrow"/>
        <family val="2"/>
      </rPr>
      <t xml:space="preserve"> desplazamiento internos como peatón. </t>
    </r>
  </si>
  <si>
    <t>Adriana Puerto González - Profesional Especializado Grado 17 GTH</t>
  </si>
  <si>
    <t>11 de diciembre de 2023</t>
  </si>
  <si>
    <t xml:space="preserve">ÍTEM </t>
  </si>
  <si>
    <t xml:space="preserve">DESCRIPCIÓN DE LA ACTUALIZACIÓN </t>
  </si>
  <si>
    <t>RESPONSABLE DE LA ACTUALIZACIÓN</t>
  </si>
  <si>
    <t>FECHA DE LA ACTUALIZACIÓN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</si>
</sst>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_);_(@_)"/>
  </numFmts>
  <fonts count="38" x14ac:knownFonts="1">
    <font>
      <sz val="11"/>
      <color theme="1"/>
      <name val="Calibri"/>
      <family val="2"/>
      <scheme val="minor"/>
    </font>
    <font>
      <sz val="11"/>
      <color theme="1"/>
      <name val="Calibri Light"/>
      <family val="2"/>
      <scheme val="major"/>
    </font>
    <font>
      <sz val="12"/>
      <name val="Courier"/>
      <family val="3"/>
    </font>
    <font>
      <sz val="10"/>
      <name val="Arial"/>
      <family val="2"/>
    </font>
    <font>
      <sz val="11"/>
      <color indexed="8"/>
      <name val="Calibri"/>
      <family val="2"/>
    </font>
    <font>
      <u/>
      <sz val="11"/>
      <color indexed="12"/>
      <name val="Calibri"/>
      <family val="2"/>
    </font>
    <font>
      <sz val="8"/>
      <color indexed="8"/>
      <name val="Arial"/>
      <family val="2"/>
    </font>
    <font>
      <b/>
      <sz val="12"/>
      <name val="Aptos Narrow"/>
      <family val="2"/>
    </font>
    <font>
      <sz val="11"/>
      <color theme="1"/>
      <name val="Aptos Narrow"/>
      <family val="2"/>
    </font>
    <font>
      <b/>
      <sz val="12"/>
      <name val="Arial Narrow"/>
      <family val="2"/>
    </font>
    <font>
      <b/>
      <sz val="14"/>
      <name val="Arial Narrow"/>
      <family val="2"/>
    </font>
    <font>
      <b/>
      <sz val="20"/>
      <name val="Arial Narrow"/>
      <family val="2"/>
    </font>
    <font>
      <b/>
      <sz val="12"/>
      <color theme="0"/>
      <name val="Arial Narrow"/>
      <family val="2"/>
    </font>
    <font>
      <sz val="12"/>
      <name val="Arial Narrow"/>
      <family val="2"/>
    </font>
    <font>
      <sz val="11"/>
      <color theme="1"/>
      <name val="Arial Narrow"/>
      <family val="2"/>
    </font>
    <font>
      <b/>
      <sz val="36"/>
      <color theme="1"/>
      <name val="Arial Narrow"/>
      <family val="2"/>
    </font>
    <font>
      <b/>
      <sz val="15"/>
      <color theme="1"/>
      <name val="Arial Narrow"/>
      <family val="2"/>
    </font>
    <font>
      <sz val="15"/>
      <color theme="1"/>
      <name val="Arial Narrow"/>
      <family val="2"/>
    </font>
    <font>
      <b/>
      <sz val="18"/>
      <color theme="1"/>
      <name val="Arial Narrow"/>
      <family val="2"/>
    </font>
    <font>
      <sz val="12"/>
      <color theme="1"/>
      <name val="Arial Narrow"/>
      <family val="2"/>
    </font>
    <font>
      <b/>
      <sz val="11"/>
      <color theme="1"/>
      <name val="Arial Narrow"/>
      <family val="2"/>
    </font>
    <font>
      <sz val="11"/>
      <name val="Arial Narrow"/>
      <family val="2"/>
    </font>
    <font>
      <sz val="11"/>
      <color indexed="8"/>
      <name val="Arial Narrow"/>
      <family val="2"/>
    </font>
    <font>
      <b/>
      <sz val="11"/>
      <color indexed="8"/>
      <name val="Arial Narrow"/>
      <family val="2"/>
    </font>
    <font>
      <sz val="10"/>
      <color indexed="8"/>
      <name val="Arial Narrow"/>
      <family val="2"/>
    </font>
    <font>
      <sz val="11"/>
      <color rgb="FF000000"/>
      <name val="Arial Narrow"/>
      <family val="2"/>
    </font>
    <font>
      <b/>
      <sz val="11"/>
      <name val="Arial Narrow"/>
      <family val="2"/>
    </font>
    <font>
      <u/>
      <sz val="11"/>
      <color theme="1"/>
      <name val="Arial Narrow"/>
      <family val="2"/>
    </font>
    <font>
      <b/>
      <sz val="11"/>
      <color rgb="FF000000"/>
      <name val="Arial Narrow"/>
      <family val="2"/>
    </font>
    <font>
      <sz val="8"/>
      <color indexed="8"/>
      <name val="Arial Narrow"/>
      <family val="2"/>
    </font>
    <font>
      <sz val="10"/>
      <name val="Arial Narrow"/>
      <family val="2"/>
    </font>
    <font>
      <b/>
      <sz val="16"/>
      <color indexed="8"/>
      <name val="Arial Narrow"/>
      <family val="2"/>
    </font>
    <font>
      <sz val="16"/>
      <color indexed="8"/>
      <name val="Arial Narrow"/>
      <family val="2"/>
    </font>
    <font>
      <sz val="36"/>
      <name val="Arial Narrow"/>
      <family val="2"/>
    </font>
    <font>
      <sz val="16"/>
      <name val="Arial Narrow"/>
      <family val="2"/>
    </font>
    <font>
      <b/>
      <sz val="36"/>
      <name val="Arial Narrow"/>
      <family val="2"/>
    </font>
    <font>
      <b/>
      <sz val="12"/>
      <color indexed="8"/>
      <name val="Arial Narrow"/>
      <family val="2"/>
    </font>
    <font>
      <sz val="22"/>
      <color indexed="10"/>
      <name val="Arial Narrow"/>
      <family val="2"/>
    </font>
  </fonts>
  <fills count="15">
    <fill>
      <patternFill patternType="none"/>
    </fill>
    <fill>
      <patternFill patternType="gray125"/>
    </fill>
    <fill>
      <patternFill patternType="solid">
        <fgColor theme="9" tint="0.79998168889431442"/>
        <bgColor indexed="64"/>
      </patternFill>
    </fill>
    <fill>
      <patternFill patternType="solid">
        <fgColor indexed="9"/>
        <bgColor indexed="26"/>
      </patternFill>
    </fill>
    <fill>
      <patternFill patternType="solid">
        <fgColor indexed="10"/>
        <bgColor indexed="60"/>
      </patternFill>
    </fill>
    <fill>
      <patternFill patternType="solid">
        <fgColor indexed="51"/>
        <bgColor indexed="13"/>
      </patternFill>
    </fill>
    <fill>
      <patternFill patternType="solid">
        <fgColor indexed="13"/>
        <bgColor indexed="34"/>
      </patternFill>
    </fill>
    <fill>
      <patternFill patternType="solid">
        <fgColor indexed="11"/>
        <bgColor indexed="49"/>
      </patternFill>
    </fill>
    <fill>
      <patternFill patternType="solid">
        <fgColor rgb="FF96BE55"/>
        <bgColor indexed="64"/>
      </patternFill>
    </fill>
    <fill>
      <patternFill patternType="solid">
        <fgColor rgb="FF4E4D4D"/>
        <bgColor indexed="64"/>
      </patternFill>
    </fill>
    <fill>
      <patternFill patternType="solid">
        <fgColor theme="9" tint="0.79998168889431442"/>
        <bgColor indexed="26"/>
      </patternFill>
    </fill>
    <fill>
      <patternFill patternType="solid">
        <fgColor rgb="FFF2F2F2"/>
        <bgColor indexed="64"/>
      </patternFill>
    </fill>
    <fill>
      <patternFill patternType="solid">
        <fgColor rgb="FFF2F2F2"/>
        <bgColor indexed="26"/>
      </patternFill>
    </fill>
    <fill>
      <patternFill patternType="solid">
        <fgColor rgb="FFF2F2F2"/>
        <bgColor indexed="34"/>
      </patternFill>
    </fill>
    <fill>
      <patternFill patternType="solid">
        <fgColor rgb="FFF2F2F2"/>
        <bgColor indexed="60"/>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2" fillId="0" borderId="0"/>
    <xf numFmtId="0" fontId="3" fillId="0" borderId="0"/>
    <xf numFmtId="0" fontId="3" fillId="0" borderId="0"/>
    <xf numFmtId="0" fontId="4" fillId="0" borderId="0"/>
    <xf numFmtId="0" fontId="5" fillId="0" borderId="0" applyNumberFormat="0" applyFill="0" applyBorder="0" applyAlignment="0" applyProtection="0"/>
    <xf numFmtId="164" fontId="4" fillId="0" borderId="0" applyFill="0" applyBorder="0" applyAlignment="0" applyProtection="0"/>
  </cellStyleXfs>
  <cellXfs count="208">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6" fillId="3" borderId="0" xfId="0" applyFont="1" applyFill="1" applyAlignment="1">
      <alignment horizontal="center" vertical="center" wrapText="1"/>
    </xf>
    <xf numFmtId="0" fontId="6" fillId="10" borderId="0" xfId="0" applyFont="1" applyFill="1" applyAlignment="1">
      <alignment horizontal="center" vertical="center" wrapText="1"/>
    </xf>
    <xf numFmtId="0" fontId="0" fillId="0" borderId="0" xfId="0" applyAlignment="1">
      <alignment horizontal="center"/>
    </xf>
    <xf numFmtId="0" fontId="8" fillId="0" borderId="0" xfId="0" applyFont="1" applyAlignment="1">
      <alignment wrapText="1"/>
    </xf>
    <xf numFmtId="0" fontId="8" fillId="0" borderId="0" xfId="0" applyFont="1"/>
    <xf numFmtId="0" fontId="14" fillId="0" borderId="0" xfId="0" applyFont="1" applyAlignment="1">
      <alignment wrapText="1"/>
    </xf>
    <xf numFmtId="0" fontId="14" fillId="0" borderId="0" xfId="0" applyFont="1"/>
    <xf numFmtId="0" fontId="17" fillId="0" borderId="0" xfId="0" applyFont="1"/>
    <xf numFmtId="0" fontId="14" fillId="0" borderId="2" xfId="0" applyFont="1" applyBorder="1" applyAlignment="1">
      <alignment horizontal="center" vertical="center"/>
    </xf>
    <xf numFmtId="0" fontId="14" fillId="0" borderId="2" xfId="0" applyFont="1" applyBorder="1" applyAlignment="1">
      <alignment horizontal="center" vertical="center" textRotation="90" wrapText="1"/>
    </xf>
    <xf numFmtId="0" fontId="20" fillId="0" borderId="2" xfId="0" applyFont="1" applyBorder="1" applyAlignment="1">
      <alignment horizontal="center" vertical="center" wrapText="1"/>
    </xf>
    <xf numFmtId="0" fontId="14" fillId="0" borderId="2" xfId="0" applyFont="1" applyBorder="1" applyAlignment="1">
      <alignment horizontal="justify" vertical="center" wrapText="1"/>
    </xf>
    <xf numFmtId="0" fontId="21" fillId="0" borderId="2" xfId="0" applyFont="1" applyBorder="1" applyAlignment="1">
      <alignment horizontal="center" vertical="center" wrapText="1"/>
    </xf>
    <xf numFmtId="0" fontId="21" fillId="0" borderId="2" xfId="1" applyFont="1" applyBorder="1" applyAlignment="1">
      <alignment horizontal="center" vertical="center" wrapText="1"/>
    </xf>
    <xf numFmtId="0" fontId="14" fillId="0" borderId="2" xfId="0" applyFont="1" applyBorder="1" applyAlignment="1">
      <alignment horizontal="center" vertical="center" wrapText="1"/>
    </xf>
    <xf numFmtId="0" fontId="14" fillId="0" borderId="2" xfId="0" applyFont="1" applyBorder="1" applyAlignment="1">
      <alignment horizontal="left" vertical="center" wrapText="1"/>
    </xf>
    <xf numFmtId="0" fontId="14" fillId="0" borderId="0" xfId="0" applyFont="1" applyAlignment="1">
      <alignment horizontal="center" vertical="center"/>
    </xf>
    <xf numFmtId="0" fontId="22" fillId="0" borderId="2" xfId="0" applyFont="1" applyBorder="1" applyAlignment="1">
      <alignment horizontal="center" vertical="center" textRotation="90" wrapText="1"/>
    </xf>
    <xf numFmtId="0" fontId="22" fillId="0" borderId="2" xfId="0" applyFont="1" applyBorder="1" applyAlignment="1">
      <alignment horizontal="center" vertical="center" wrapText="1"/>
    </xf>
    <xf numFmtId="0" fontId="22" fillId="0" borderId="2" xfId="0" applyFont="1" applyBorder="1" applyAlignment="1">
      <alignment horizontal="justify" vertical="center" wrapText="1"/>
    </xf>
    <xf numFmtId="0" fontId="22" fillId="0" borderId="2" xfId="2" quotePrefix="1" applyFont="1" applyBorder="1" applyAlignment="1" applyProtection="1">
      <alignment horizontal="center" vertical="center" wrapText="1"/>
      <protection locked="0"/>
    </xf>
    <xf numFmtId="0" fontId="22" fillId="0" borderId="2" xfId="2" quotePrefix="1" applyFont="1" applyBorder="1" applyAlignment="1" applyProtection="1">
      <alignment vertical="center" wrapText="1"/>
      <protection locked="0"/>
    </xf>
    <xf numFmtId="0" fontId="22" fillId="0" borderId="2" xfId="0" applyFont="1" applyBorder="1" applyAlignment="1">
      <alignment vertical="center" wrapText="1"/>
    </xf>
    <xf numFmtId="0" fontId="23" fillId="0" borderId="2" xfId="0" applyFont="1" applyBorder="1" applyAlignment="1">
      <alignment horizontal="justify" vertical="center" wrapText="1"/>
    </xf>
    <xf numFmtId="0" fontId="24" fillId="0" borderId="2" xfId="0" applyFont="1" applyBorder="1" applyAlignment="1" applyProtection="1">
      <alignment horizontal="center" vertical="center" wrapText="1"/>
      <protection locked="0"/>
    </xf>
    <xf numFmtId="0" fontId="21" fillId="0" borderId="2" xfId="0" applyFont="1" applyBorder="1" applyAlignment="1">
      <alignment horizontal="justify" vertical="center" wrapText="1"/>
    </xf>
    <xf numFmtId="0" fontId="22" fillId="0" borderId="2" xfId="2" quotePrefix="1" applyFont="1" applyBorder="1" applyAlignment="1" applyProtection="1">
      <alignment horizontal="left" vertical="center" wrapText="1"/>
      <protection locked="0"/>
    </xf>
    <xf numFmtId="0" fontId="22" fillId="0" borderId="2" xfId="0" applyFont="1" applyBorder="1" applyAlignment="1">
      <alignment horizontal="left" vertical="center" wrapText="1"/>
    </xf>
    <xf numFmtId="0" fontId="22" fillId="0" borderId="2" xfId="2" applyFont="1" applyBorder="1" applyAlignment="1">
      <alignment horizontal="center" vertical="center" wrapText="1"/>
    </xf>
    <xf numFmtId="0" fontId="14" fillId="0" borderId="2" xfId="2" applyFont="1" applyBorder="1" applyAlignment="1">
      <alignment horizontal="center" vertical="center" wrapText="1"/>
    </xf>
    <xf numFmtId="0" fontId="20" fillId="0" borderId="2" xfId="2" applyFont="1" applyBorder="1" applyAlignment="1">
      <alignment horizontal="center" vertical="center" wrapText="1"/>
    </xf>
    <xf numFmtId="0" fontId="25" fillId="0" borderId="2" xfId="0" applyFont="1" applyBorder="1" applyAlignment="1">
      <alignment horizontal="center" vertical="center" textRotation="90" wrapText="1"/>
    </xf>
    <xf numFmtId="0" fontId="26" fillId="0" borderId="2" xfId="0" applyFont="1" applyBorder="1" applyAlignment="1">
      <alignment horizontal="center" vertical="center" wrapText="1"/>
    </xf>
    <xf numFmtId="0" fontId="21" fillId="0" borderId="2" xfId="0" applyFont="1" applyBorder="1" applyAlignment="1">
      <alignment horizontal="left" vertical="center" wrapText="1"/>
    </xf>
    <xf numFmtId="0" fontId="20" fillId="0" borderId="2" xfId="0" applyFont="1" applyBorder="1" applyAlignment="1">
      <alignment horizontal="justify" vertical="center" wrapText="1"/>
    </xf>
    <xf numFmtId="0" fontId="22" fillId="0" borderId="2" xfId="2" applyFont="1" applyBorder="1" applyAlignment="1">
      <alignment horizontal="justify" vertical="center" wrapText="1"/>
    </xf>
    <xf numFmtId="0" fontId="14" fillId="0" borderId="2" xfId="2" applyFont="1" applyBorder="1" applyAlignment="1">
      <alignment horizontal="left" vertical="center" wrapText="1"/>
    </xf>
    <xf numFmtId="0" fontId="20" fillId="0" borderId="2" xfId="2" applyFont="1" applyBorder="1" applyAlignment="1">
      <alignment horizontal="left" vertical="center" wrapText="1"/>
    </xf>
    <xf numFmtId="0" fontId="26" fillId="0" borderId="2" xfId="0" applyFont="1" applyBorder="1" applyAlignment="1">
      <alignment horizontal="left" vertical="center" wrapText="1"/>
    </xf>
    <xf numFmtId="0" fontId="24" fillId="3" borderId="2" xfId="0" applyFont="1" applyFill="1" applyBorder="1" applyAlignment="1" applyProtection="1">
      <alignment horizontal="center" vertical="center" wrapText="1"/>
      <protection locked="0"/>
    </xf>
    <xf numFmtId="0" fontId="18" fillId="0" borderId="2" xfId="0" applyFont="1" applyBorder="1" applyAlignment="1">
      <alignment vertical="center" textRotation="90" wrapText="1"/>
    </xf>
    <xf numFmtId="0" fontId="22" fillId="0" borderId="2"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16" fillId="8" borderId="2" xfId="0" applyFont="1" applyFill="1" applyBorder="1" applyAlignment="1">
      <alignment horizontal="center" vertical="center" wrapText="1"/>
    </xf>
    <xf numFmtId="0" fontId="16" fillId="11" borderId="2" xfId="0" applyFont="1" applyFill="1" applyBorder="1" applyAlignment="1">
      <alignment horizontal="center" vertical="center" textRotation="90" wrapText="1"/>
    </xf>
    <xf numFmtId="0" fontId="16" fillId="11" borderId="2" xfId="0" applyFont="1" applyFill="1" applyBorder="1" applyAlignment="1">
      <alignment horizontal="center" vertical="center" wrapText="1"/>
    </xf>
    <xf numFmtId="0" fontId="24" fillId="0" borderId="5" xfId="0" applyFont="1" applyBorder="1" applyAlignment="1" applyProtection="1">
      <alignment horizontal="center" vertical="center" wrapText="1"/>
      <protection locked="0"/>
    </xf>
    <xf numFmtId="0" fontId="28" fillId="0" borderId="2" xfId="2" applyFont="1" applyBorder="1" applyAlignment="1">
      <alignment horizontal="center" vertical="center" wrapText="1"/>
    </xf>
    <xf numFmtId="0" fontId="24" fillId="2" borderId="2" xfId="0" applyFont="1" applyFill="1" applyBorder="1" applyAlignment="1" applyProtection="1">
      <alignment horizontal="center" vertical="center" wrapText="1"/>
      <protection locked="0"/>
    </xf>
    <xf numFmtId="0" fontId="20" fillId="2" borderId="2" xfId="0" applyFont="1" applyFill="1" applyBorder="1" applyAlignment="1">
      <alignment horizontal="justify" vertical="center" wrapText="1"/>
    </xf>
    <xf numFmtId="0" fontId="14" fillId="2" borderId="2" xfId="0" applyFont="1" applyFill="1" applyBorder="1" applyAlignment="1">
      <alignment horizontal="justify" vertical="center" wrapText="1"/>
    </xf>
    <xf numFmtId="0" fontId="14" fillId="2" borderId="2" xfId="0" applyFont="1" applyFill="1" applyBorder="1" applyAlignment="1">
      <alignment horizontal="center" vertical="center" wrapText="1"/>
    </xf>
    <xf numFmtId="0" fontId="22" fillId="2" borderId="2" xfId="0" applyFont="1" applyFill="1" applyBorder="1" applyAlignment="1" applyProtection="1">
      <alignment horizontal="center" vertical="center" wrapText="1"/>
      <protection locked="0"/>
    </xf>
    <xf numFmtId="0" fontId="21" fillId="2" borderId="2" xfId="0" applyFont="1" applyFill="1" applyBorder="1" applyAlignment="1" applyProtection="1">
      <alignment horizontal="center" vertical="center" wrapText="1"/>
      <protection locked="0"/>
    </xf>
    <xf numFmtId="0" fontId="24" fillId="2" borderId="2" xfId="0" applyFont="1" applyFill="1" applyBorder="1" applyAlignment="1">
      <alignment horizontal="center" vertical="center" wrapText="1"/>
    </xf>
    <xf numFmtId="0" fontId="21" fillId="2" borderId="2" xfId="1" applyFont="1" applyFill="1" applyBorder="1" applyAlignment="1">
      <alignment horizontal="center" vertical="center" wrapText="1"/>
    </xf>
    <xf numFmtId="0" fontId="22" fillId="2" borderId="2" xfId="0" applyFont="1" applyFill="1" applyBorder="1" applyAlignment="1">
      <alignment horizontal="left" vertical="center" wrapText="1"/>
    </xf>
    <xf numFmtId="0" fontId="24" fillId="0" borderId="2" xfId="0" applyFont="1" applyBorder="1" applyAlignment="1">
      <alignment horizontal="center" vertical="center" wrapText="1"/>
    </xf>
    <xf numFmtId="0" fontId="29" fillId="3" borderId="0" xfId="0" applyFont="1" applyFill="1" applyAlignment="1">
      <alignment horizontal="center" vertical="center" wrapText="1"/>
    </xf>
    <xf numFmtId="0" fontId="29" fillId="3" borderId="2" xfId="0" applyFont="1" applyFill="1" applyBorder="1" applyAlignment="1">
      <alignment horizontal="center" vertical="center" wrapText="1"/>
    </xf>
    <xf numFmtId="0" fontId="14" fillId="0" borderId="2" xfId="0" applyFont="1" applyBorder="1" applyAlignment="1">
      <alignment vertical="center" wrapText="1"/>
    </xf>
    <xf numFmtId="0" fontId="21" fillId="0" borderId="2" xfId="0" applyFont="1" applyBorder="1" applyAlignment="1">
      <alignment horizontal="left" vertical="center"/>
    </xf>
    <xf numFmtId="0" fontId="28" fillId="11" borderId="2" xfId="3" applyFont="1" applyFill="1" applyBorder="1" applyAlignment="1">
      <alignment horizontal="center" vertical="center" wrapText="1"/>
    </xf>
    <xf numFmtId="0" fontId="30" fillId="0" borderId="2" xfId="0" applyFont="1" applyBorder="1" applyAlignment="1">
      <alignment horizontal="center" vertical="center" wrapText="1"/>
    </xf>
    <xf numFmtId="15" fontId="30" fillId="0" borderId="2" xfId="0" applyNumberFormat="1" applyFont="1" applyBorder="1" applyAlignment="1">
      <alignment horizontal="center" vertical="center"/>
    </xf>
    <xf numFmtId="0" fontId="22" fillId="3" borderId="0" xfId="4" applyFont="1" applyFill="1"/>
    <xf numFmtId="0" fontId="22" fillId="0" borderId="0" xfId="4" applyFont="1"/>
    <xf numFmtId="0" fontId="32" fillId="4" borderId="10" xfId="4" applyFont="1" applyFill="1" applyBorder="1"/>
    <xf numFmtId="0" fontId="32" fillId="4" borderId="10" xfId="4" applyFont="1" applyFill="1" applyBorder="1" applyAlignment="1">
      <alignment wrapText="1"/>
    </xf>
    <xf numFmtId="0" fontId="32" fillId="5" borderId="10" xfId="4" applyFont="1" applyFill="1" applyBorder="1"/>
    <xf numFmtId="0" fontId="32" fillId="6" borderId="10" xfId="4" applyFont="1" applyFill="1" applyBorder="1"/>
    <xf numFmtId="0" fontId="32" fillId="6" borderId="10" xfId="4" applyFont="1" applyFill="1" applyBorder="1" applyAlignment="1">
      <alignment wrapText="1"/>
    </xf>
    <xf numFmtId="0" fontId="32" fillId="0" borderId="10" xfId="4" applyFont="1" applyBorder="1" applyAlignment="1">
      <alignment horizontal="center" vertical="center"/>
    </xf>
    <xf numFmtId="0" fontId="32" fillId="4" borderId="10" xfId="4" applyFont="1" applyFill="1" applyBorder="1" applyAlignment="1">
      <alignment vertical="center"/>
    </xf>
    <xf numFmtId="0" fontId="32" fillId="5" borderId="10" xfId="4" applyFont="1" applyFill="1" applyBorder="1" applyAlignment="1">
      <alignment vertical="center"/>
    </xf>
    <xf numFmtId="0" fontId="32" fillId="6" borderId="10" xfId="4" applyFont="1" applyFill="1" applyBorder="1" applyAlignment="1">
      <alignment vertical="center"/>
    </xf>
    <xf numFmtId="0" fontId="32" fillId="6" borderId="10" xfId="4" applyFont="1" applyFill="1" applyBorder="1" applyAlignment="1">
      <alignment vertical="center" wrapText="1"/>
    </xf>
    <xf numFmtId="0" fontId="22" fillId="3" borderId="0" xfId="4" applyFont="1" applyFill="1" applyAlignment="1">
      <alignment vertical="center"/>
    </xf>
    <xf numFmtId="0" fontId="33" fillId="3" borderId="0" xfId="5" applyNumberFormat="1" applyFont="1" applyFill="1" applyBorder="1" applyAlignment="1" applyProtection="1">
      <alignment vertical="center"/>
    </xf>
    <xf numFmtId="0" fontId="22" fillId="0" borderId="0" xfId="4" applyFont="1" applyAlignment="1">
      <alignment vertical="center"/>
    </xf>
    <xf numFmtId="0" fontId="32" fillId="4" borderId="10" xfId="4" applyFont="1" applyFill="1" applyBorder="1" applyAlignment="1">
      <alignment horizontal="center" vertical="center"/>
    </xf>
    <xf numFmtId="0" fontId="32" fillId="5" borderId="10" xfId="4" applyFont="1" applyFill="1" applyBorder="1" applyAlignment="1">
      <alignment horizontal="center" vertical="center"/>
    </xf>
    <xf numFmtId="0" fontId="32" fillId="6" borderId="10" xfId="4" applyFont="1" applyFill="1" applyBorder="1" applyAlignment="1">
      <alignment horizontal="center" vertical="center"/>
    </xf>
    <xf numFmtId="0" fontId="32" fillId="6" borderId="10" xfId="4" applyFont="1" applyFill="1" applyBorder="1" applyAlignment="1">
      <alignment horizontal="center" vertical="center" wrapText="1"/>
    </xf>
    <xf numFmtId="0" fontId="22" fillId="3" borderId="0" xfId="4" applyFont="1" applyFill="1" applyAlignment="1">
      <alignment horizontal="center" vertical="center"/>
    </xf>
    <xf numFmtId="0" fontId="33" fillId="3" borderId="0" xfId="5" applyNumberFormat="1" applyFont="1" applyFill="1" applyBorder="1" applyAlignment="1" applyProtection="1">
      <alignment horizontal="center" vertical="center"/>
    </xf>
    <xf numFmtId="0" fontId="22" fillId="0" borderId="0" xfId="4" applyFont="1" applyAlignment="1">
      <alignment horizontal="center" vertical="center"/>
    </xf>
    <xf numFmtId="0" fontId="31" fillId="0" borderId="10" xfId="4" applyFont="1" applyBorder="1" applyAlignment="1">
      <alignment horizontal="center"/>
    </xf>
    <xf numFmtId="0" fontId="31" fillId="0" borderId="10" xfId="4" applyFont="1" applyBorder="1" applyAlignment="1">
      <alignment horizontal="center" vertical="center"/>
    </xf>
    <xf numFmtId="0" fontId="31" fillId="11" borderId="10" xfId="4" applyFont="1" applyFill="1" applyBorder="1" applyAlignment="1">
      <alignment horizontal="center" vertical="center"/>
    </xf>
    <xf numFmtId="0" fontId="32" fillId="4" borderId="10" xfId="4" applyFont="1" applyFill="1" applyBorder="1" applyAlignment="1">
      <alignment vertical="center" wrapText="1"/>
    </xf>
    <xf numFmtId="0" fontId="32" fillId="5" borderId="10" xfId="4" applyFont="1" applyFill="1" applyBorder="1" applyAlignment="1">
      <alignment vertical="center" wrapText="1"/>
    </xf>
    <xf numFmtId="0" fontId="32" fillId="3" borderId="0" xfId="4" applyFont="1" applyFill="1"/>
    <xf numFmtId="0" fontId="32" fillId="3" borderId="0" xfId="4" applyFont="1" applyFill="1" applyAlignment="1">
      <alignment vertical="center"/>
    </xf>
    <xf numFmtId="0" fontId="32" fillId="3" borderId="10" xfId="4" applyFont="1" applyFill="1" applyBorder="1" applyAlignment="1">
      <alignment horizontal="center" vertical="center" wrapText="1"/>
    </xf>
    <xf numFmtId="0" fontId="32" fillId="3" borderId="0" xfId="4" applyFont="1" applyFill="1" applyAlignment="1">
      <alignment horizontal="center" vertical="center"/>
    </xf>
    <xf numFmtId="0" fontId="32" fillId="3" borderId="0" xfId="4" applyFont="1" applyFill="1" applyAlignment="1">
      <alignment horizontal="center"/>
    </xf>
    <xf numFmtId="0" fontId="31" fillId="12" borderId="10" xfId="4" applyFont="1" applyFill="1" applyBorder="1" applyAlignment="1">
      <alignment horizontal="center" vertical="center" wrapText="1"/>
    </xf>
    <xf numFmtId="0" fontId="32" fillId="0" borderId="0" xfId="4" applyFont="1" applyAlignment="1">
      <alignment vertical="center"/>
    </xf>
    <xf numFmtId="0" fontId="32" fillId="0" borderId="10" xfId="4" applyFont="1" applyBorder="1" applyAlignment="1">
      <alignment horizontal="center" vertical="center" wrapText="1"/>
    </xf>
    <xf numFmtId="0" fontId="32" fillId="0" borderId="0" xfId="4" applyFont="1"/>
    <xf numFmtId="0" fontId="31" fillId="0" borderId="10" xfId="4" applyFont="1" applyBorder="1" applyAlignment="1">
      <alignment horizontal="center" vertical="center" wrapText="1"/>
    </xf>
    <xf numFmtId="0" fontId="31" fillId="11" borderId="10" xfId="4" applyFont="1" applyFill="1" applyBorder="1" applyAlignment="1">
      <alignment horizontal="center" vertical="center" wrapText="1"/>
    </xf>
    <xf numFmtId="0" fontId="32" fillId="7" borderId="10" xfId="4" applyFont="1" applyFill="1" applyBorder="1" applyAlignment="1">
      <alignment vertical="center" wrapText="1"/>
    </xf>
    <xf numFmtId="0" fontId="32" fillId="4" borderId="10" xfId="4" applyFont="1" applyFill="1" applyBorder="1" applyAlignment="1">
      <alignment horizontal="center" vertical="center" wrapText="1"/>
    </xf>
    <xf numFmtId="0" fontId="32" fillId="5" borderId="10" xfId="4" applyFont="1" applyFill="1" applyBorder="1" applyAlignment="1">
      <alignment horizontal="center" vertical="center" wrapText="1"/>
    </xf>
    <xf numFmtId="0" fontId="32" fillId="7" borderId="10" xfId="4" applyFont="1" applyFill="1" applyBorder="1" applyAlignment="1">
      <alignment horizontal="center" vertical="center" wrapText="1"/>
    </xf>
    <xf numFmtId="0" fontId="32" fillId="0" borderId="0" xfId="4" applyFont="1" applyAlignment="1">
      <alignment horizontal="center" vertical="center"/>
    </xf>
    <xf numFmtId="0" fontId="32" fillId="3" borderId="10" xfId="4" applyFont="1" applyFill="1" applyBorder="1" applyAlignment="1">
      <alignment horizontal="center"/>
    </xf>
    <xf numFmtId="0" fontId="32" fillId="0" borderId="10" xfId="4" applyFont="1" applyBorder="1"/>
    <xf numFmtId="164" fontId="32" fillId="0" borderId="10" xfId="6" applyFont="1" applyFill="1" applyBorder="1" applyAlignment="1" applyProtection="1"/>
    <xf numFmtId="0" fontId="32" fillId="3" borderId="11" xfId="4" applyFont="1" applyFill="1" applyBorder="1" applyAlignment="1">
      <alignment wrapText="1"/>
    </xf>
    <xf numFmtId="0" fontId="32" fillId="0" borderId="11" xfId="4" applyFont="1" applyBorder="1" applyAlignment="1">
      <alignment wrapText="1"/>
    </xf>
    <xf numFmtId="0" fontId="32" fillId="6" borderId="11" xfId="4" applyFont="1" applyFill="1" applyBorder="1" applyAlignment="1">
      <alignment wrapText="1"/>
    </xf>
    <xf numFmtId="0" fontId="32" fillId="3" borderId="10" xfId="4" applyFont="1" applyFill="1" applyBorder="1" applyAlignment="1">
      <alignment wrapText="1"/>
    </xf>
    <xf numFmtId="0" fontId="31" fillId="3" borderId="10" xfId="4" applyFont="1" applyFill="1" applyBorder="1" applyAlignment="1">
      <alignment horizontal="center"/>
    </xf>
    <xf numFmtId="0" fontId="32" fillId="7" borderId="10" xfId="4" applyFont="1" applyFill="1" applyBorder="1" applyAlignment="1">
      <alignment horizontal="center" vertical="center"/>
    </xf>
    <xf numFmtId="0" fontId="32" fillId="7" borderId="10" xfId="4" applyFont="1" applyFill="1" applyBorder="1"/>
    <xf numFmtId="0" fontId="22" fillId="0" borderId="10" xfId="4" applyFont="1" applyBorder="1" applyAlignment="1">
      <alignment vertical="center" wrapText="1"/>
    </xf>
    <xf numFmtId="0" fontId="22" fillId="3" borderId="0" xfId="4" applyFont="1" applyFill="1" applyAlignment="1">
      <alignment vertical="center" wrapText="1"/>
    </xf>
    <xf numFmtId="0" fontId="23" fillId="13" borderId="24" xfId="4" applyFont="1" applyFill="1" applyBorder="1" applyAlignment="1">
      <alignment horizontal="center" vertical="center" wrapText="1"/>
    </xf>
    <xf numFmtId="0" fontId="23" fillId="13" borderId="10" xfId="4"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center" vertical="center" wrapText="1"/>
    </xf>
    <xf numFmtId="0" fontId="7" fillId="0" borderId="13" xfId="0" applyFont="1" applyBorder="1" applyAlignment="1">
      <alignment horizontal="center" vertical="center" wrapText="1"/>
    </xf>
    <xf numFmtId="0" fontId="8" fillId="0" borderId="12" xfId="0" applyFont="1" applyBorder="1" applyAlignment="1">
      <alignment horizontal="center"/>
    </xf>
    <xf numFmtId="0" fontId="8" fillId="0" borderId="0" xfId="0" applyFont="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xf>
    <xf numFmtId="0" fontId="10" fillId="8" borderId="17" xfId="0" applyFont="1" applyFill="1" applyBorder="1" applyAlignment="1">
      <alignment horizontal="center" vertical="center" wrapText="1"/>
    </xf>
    <xf numFmtId="0" fontId="10" fillId="8" borderId="18"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 xfId="0" applyFont="1" applyBorder="1" applyAlignment="1">
      <alignment horizontal="center" vertical="center" wrapText="1"/>
    </xf>
    <xf numFmtId="0" fontId="12" fillId="9" borderId="2" xfId="0" applyFont="1" applyFill="1" applyBorder="1" applyAlignment="1">
      <alignment horizontal="center" vertical="center"/>
    </xf>
    <xf numFmtId="0" fontId="10" fillId="8" borderId="7" xfId="0" applyFont="1" applyFill="1" applyBorder="1" applyAlignment="1">
      <alignment horizontal="center" vertical="center" wrapText="1"/>
    </xf>
    <xf numFmtId="0" fontId="13" fillId="0" borderId="2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1" xfId="0" applyFont="1" applyBorder="1" applyAlignment="1">
      <alignment horizontal="center" vertical="center" wrapText="1"/>
    </xf>
    <xf numFmtId="0" fontId="18" fillId="0" borderId="2" xfId="0" applyFont="1" applyBorder="1" applyAlignment="1">
      <alignment horizontal="center" vertical="center" textRotation="90" wrapText="1"/>
    </xf>
    <xf numFmtId="0" fontId="18" fillId="0" borderId="3" xfId="0" applyFont="1" applyBorder="1" applyAlignment="1">
      <alignment horizontal="center" vertical="center" textRotation="90" wrapText="1"/>
    </xf>
    <xf numFmtId="0" fontId="18" fillId="0" borderId="4" xfId="0" applyFont="1" applyBorder="1" applyAlignment="1">
      <alignment horizontal="center" vertical="center" textRotation="90" wrapText="1"/>
    </xf>
    <xf numFmtId="0" fontId="19" fillId="0" borderId="2" xfId="0" applyFont="1" applyBorder="1" applyAlignment="1">
      <alignment horizontal="center" vertical="center" wrapText="1"/>
    </xf>
    <xf numFmtId="0" fontId="18" fillId="0" borderId="5" xfId="0" applyFont="1" applyBorder="1" applyAlignment="1">
      <alignment horizontal="center" vertical="center" textRotation="90" wrapText="1"/>
    </xf>
    <xf numFmtId="0" fontId="24" fillId="0" borderId="2" xfId="0" applyFont="1" applyBorder="1" applyAlignment="1" applyProtection="1">
      <alignment horizontal="center" vertical="center" wrapText="1"/>
      <protection locked="0"/>
    </xf>
    <xf numFmtId="0" fontId="24" fillId="3" borderId="3" xfId="0" applyFont="1" applyFill="1" applyBorder="1" applyAlignment="1" applyProtection="1">
      <alignment horizontal="center" vertical="center" wrapText="1"/>
      <protection locked="0"/>
    </xf>
    <xf numFmtId="0" fontId="24" fillId="3" borderId="5" xfId="0" applyFont="1" applyFill="1" applyBorder="1" applyAlignment="1" applyProtection="1">
      <alignment horizontal="center" vertical="center" wrapText="1"/>
      <protection locked="0"/>
    </xf>
    <xf numFmtId="0" fontId="22" fillId="0" borderId="2" xfId="0" applyFont="1" applyBorder="1" applyAlignment="1">
      <alignment horizontal="center" vertical="center" textRotation="90" wrapText="1"/>
    </xf>
    <xf numFmtId="0" fontId="14" fillId="0" borderId="2" xfId="0" applyFont="1" applyBorder="1" applyAlignment="1">
      <alignment horizontal="center" vertical="center" textRotation="90"/>
    </xf>
    <xf numFmtId="0" fontId="16" fillId="8" borderId="2" xfId="0" applyFont="1" applyFill="1" applyBorder="1" applyAlignment="1">
      <alignment horizontal="center" vertical="center" textRotation="90"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16" fillId="8" borderId="2" xfId="0" applyFont="1" applyFill="1" applyBorder="1" applyAlignment="1">
      <alignment horizontal="center" vertical="center" textRotation="90"/>
    </xf>
    <xf numFmtId="0" fontId="16" fillId="8" borderId="2" xfId="0" applyFont="1" applyFill="1" applyBorder="1" applyAlignment="1">
      <alignment horizontal="center" vertical="center"/>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2" fillId="0" borderId="3" xfId="0" applyFont="1" applyBorder="1" applyAlignment="1">
      <alignment horizontal="center" vertical="center" textRotation="90" wrapText="1"/>
    </xf>
    <xf numFmtId="0" fontId="22" fillId="0" borderId="4" xfId="0" applyFont="1" applyBorder="1" applyAlignment="1">
      <alignment horizontal="center" vertical="center" textRotation="90" wrapText="1"/>
    </xf>
    <xf numFmtId="0" fontId="22" fillId="0" borderId="5" xfId="0" applyFont="1" applyBorder="1" applyAlignment="1">
      <alignment horizontal="center" vertical="center" textRotation="90" wrapText="1"/>
    </xf>
    <xf numFmtId="0" fontId="14" fillId="0" borderId="3" xfId="0" applyFont="1" applyBorder="1" applyAlignment="1">
      <alignment horizontal="center" vertical="center" textRotation="90"/>
    </xf>
    <xf numFmtId="0" fontId="14" fillId="0" borderId="4" xfId="0" applyFont="1" applyBorder="1" applyAlignment="1">
      <alignment horizontal="center" vertical="center" textRotation="90"/>
    </xf>
    <xf numFmtId="0" fontId="14" fillId="0" borderId="5" xfId="0" applyFont="1" applyBorder="1" applyAlignment="1">
      <alignment horizontal="center" vertical="center" textRotation="90"/>
    </xf>
    <xf numFmtId="0" fontId="14" fillId="0" borderId="3" xfId="0" applyFont="1" applyBorder="1" applyAlignment="1">
      <alignment horizontal="center" vertical="center" textRotation="90" wrapText="1"/>
    </xf>
    <xf numFmtId="0" fontId="14" fillId="0" borderId="5" xfId="0" applyFont="1" applyBorder="1" applyAlignment="1">
      <alignment horizontal="center" vertical="center" textRotation="90" wrapText="1"/>
    </xf>
    <xf numFmtId="0" fontId="14"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4" fillId="0" borderId="2" xfId="0" applyFont="1" applyBorder="1" applyAlignment="1">
      <alignment horizontal="center" vertical="center" wrapText="1"/>
    </xf>
    <xf numFmtId="0" fontId="24" fillId="0" borderId="3"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24" fillId="0" borderId="3" xfId="0" applyFont="1" applyBorder="1" applyAlignment="1">
      <alignment horizontal="center" vertical="center" wrapText="1"/>
    </xf>
    <xf numFmtId="0" fontId="24" fillId="0" borderId="5" xfId="0" applyFont="1" applyBorder="1" applyAlignment="1">
      <alignment horizontal="center" vertical="center" wrapText="1"/>
    </xf>
    <xf numFmtId="0" fontId="26" fillId="8" borderId="2" xfId="3" applyFont="1" applyFill="1" applyBorder="1" applyAlignment="1">
      <alignment horizontal="center" vertical="center"/>
    </xf>
    <xf numFmtId="0" fontId="28" fillId="11" borderId="25" xfId="3" applyFont="1" applyFill="1" applyBorder="1" applyAlignment="1">
      <alignment horizontal="center" vertical="center" wrapText="1"/>
    </xf>
    <xf numFmtId="0" fontId="28" fillId="11" borderId="26" xfId="3" applyFont="1" applyFill="1" applyBorder="1" applyAlignment="1">
      <alignment horizontal="center" vertical="center" wrapText="1"/>
    </xf>
    <xf numFmtId="0" fontId="30" fillId="0" borderId="2" xfId="0" applyFont="1" applyBorder="1" applyAlignment="1">
      <alignment horizontal="center" vertical="center" wrapText="1"/>
    </xf>
    <xf numFmtId="0" fontId="31" fillId="11" borderId="9" xfId="4" applyFont="1" applyFill="1" applyBorder="1" applyAlignment="1">
      <alignment horizontal="center" vertical="center"/>
    </xf>
    <xf numFmtId="0" fontId="31" fillId="3" borderId="9" xfId="4" applyFont="1" applyFill="1" applyBorder="1" applyAlignment="1">
      <alignment horizontal="center" vertical="center"/>
    </xf>
    <xf numFmtId="0" fontId="31" fillId="0" borderId="9" xfId="4" applyFont="1" applyBorder="1" applyAlignment="1">
      <alignment horizontal="center" vertical="center"/>
    </xf>
    <xf numFmtId="0" fontId="32" fillId="3" borderId="10" xfId="4" applyFont="1" applyFill="1" applyBorder="1" applyAlignment="1">
      <alignment horizontal="center" vertical="center"/>
    </xf>
    <xf numFmtId="0" fontId="32" fillId="0" borderId="10" xfId="4" applyFont="1" applyBorder="1" applyAlignment="1">
      <alignment horizontal="center" vertical="center"/>
    </xf>
    <xf numFmtId="0" fontId="32" fillId="0" borderId="10" xfId="4" applyFont="1" applyBorder="1" applyAlignment="1">
      <alignment horizontal="center" vertical="center" wrapText="1"/>
    </xf>
    <xf numFmtId="0" fontId="34" fillId="3" borderId="0" xfId="5" applyNumberFormat="1" applyFont="1" applyFill="1" applyBorder="1" applyAlignment="1" applyProtection="1">
      <alignment horizontal="center" vertical="center"/>
    </xf>
    <xf numFmtId="0" fontId="31" fillId="3" borderId="0" xfId="4" applyFont="1" applyFill="1" applyAlignment="1">
      <alignment horizontal="center"/>
    </xf>
    <xf numFmtId="0" fontId="31" fillId="0" borderId="10" xfId="4" applyFont="1" applyBorder="1" applyAlignment="1">
      <alignment horizontal="center" vertical="center" wrapText="1"/>
    </xf>
    <xf numFmtId="0" fontId="34" fillId="3" borderId="0" xfId="5" applyNumberFormat="1" applyFont="1" applyFill="1" applyBorder="1" applyAlignment="1" applyProtection="1">
      <alignment horizontal="center" vertical="center" wrapText="1"/>
    </xf>
    <xf numFmtId="0" fontId="32" fillId="3" borderId="10" xfId="4" applyFont="1" applyFill="1" applyBorder="1" applyAlignment="1">
      <alignment horizontal="center"/>
    </xf>
    <xf numFmtId="0" fontId="32" fillId="0" borderId="10" xfId="4" applyFont="1" applyBorder="1" applyAlignment="1">
      <alignment horizontal="center" vertical="center" textRotation="90" wrapText="1"/>
    </xf>
    <xf numFmtId="0" fontId="35" fillId="3" borderId="0" xfId="5" applyNumberFormat="1" applyFont="1" applyFill="1" applyBorder="1" applyAlignment="1" applyProtection="1">
      <alignment horizontal="center"/>
    </xf>
    <xf numFmtId="0" fontId="34" fillId="3" borderId="0" xfId="5" applyNumberFormat="1" applyFont="1" applyFill="1" applyBorder="1" applyAlignment="1" applyProtection="1">
      <alignment horizontal="center"/>
    </xf>
    <xf numFmtId="0" fontId="23" fillId="8" borderId="2" xfId="4" applyFont="1" applyFill="1" applyBorder="1" applyAlignment="1">
      <alignment horizontal="center" vertical="center" wrapText="1"/>
    </xf>
    <xf numFmtId="0" fontId="36" fillId="11" borderId="23" xfId="4" applyFont="1" applyFill="1" applyBorder="1" applyAlignment="1">
      <alignment horizontal="center" vertical="center" wrapText="1"/>
    </xf>
    <xf numFmtId="0" fontId="36" fillId="11" borderId="22" xfId="4" applyFont="1" applyFill="1" applyBorder="1" applyAlignment="1">
      <alignment horizontal="center" vertical="center" wrapText="1"/>
    </xf>
    <xf numFmtId="0" fontId="36" fillId="14" borderId="22" xfId="4" applyFont="1" applyFill="1" applyBorder="1" applyAlignment="1">
      <alignment horizontal="center" vertical="center" textRotation="90"/>
    </xf>
    <xf numFmtId="0" fontId="36" fillId="14" borderId="10" xfId="4" applyFont="1" applyFill="1" applyBorder="1" applyAlignment="1">
      <alignment horizontal="center" vertical="center" textRotation="90"/>
    </xf>
    <xf numFmtId="0" fontId="37" fillId="3" borderId="0" xfId="5" applyNumberFormat="1" applyFont="1" applyFill="1" applyBorder="1" applyAlignment="1" applyProtection="1">
      <alignment horizontal="center" vertical="center"/>
    </xf>
    <xf numFmtId="0" fontId="22" fillId="0" borderId="2" xfId="4" applyFont="1" applyBorder="1" applyAlignment="1">
      <alignment horizontal="center" vertical="center"/>
    </xf>
  </cellXfs>
  <cellStyles count="7">
    <cellStyle name="Hipervínculo" xfId="5" builtinId="8"/>
    <cellStyle name="Millares 2" xfId="6" xr:uid="{8A369442-4134-467D-95C5-E2CAE426D023}"/>
    <cellStyle name="Normal" xfId="0" builtinId="0"/>
    <cellStyle name="Normal 2" xfId="2" xr:uid="{00000000-0005-0000-0000-000001000000}"/>
    <cellStyle name="Normal 3" xfId="3" xr:uid="{81FD2A00-4C1A-4F7F-87F7-756E9B010CFE}"/>
    <cellStyle name="Normal 4" xfId="4" xr:uid="{30BB7A43-7BA1-449D-AD4A-3BE95779228B}"/>
    <cellStyle name="Normal_Panorama riesgos Coveñas  OCTUBRE 31 -1800" xfId="1" xr:uid="{00000000-0005-0000-0000-000002000000}"/>
  </cellStyles>
  <dxfs count="222">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C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FF00"/>
        </patternFill>
      </fill>
    </dxf>
    <dxf>
      <fill>
        <patternFill>
          <bgColor rgb="FFFF0000"/>
        </patternFill>
      </fill>
    </dxf>
    <dxf>
      <fill>
        <patternFill>
          <bgColor rgb="FF00B05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FF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2F2F2"/>
      <color rgb="FF96BE55"/>
      <color rgb="FFFF66CC"/>
      <color rgb="FFFFCCFF"/>
      <color rgb="FF66FFFF"/>
      <color rgb="FFFF76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1" Type="http://schemas.openxmlformats.org/officeDocument/2006/relationships/hyperlink" Target="#PORTADA!A1"/></Relationships>
</file>

<file path=xl/drawings/_rels/drawing6.xml.rels><?xml version="1.0" encoding="UTF-8" standalone="yes"?>
<Relationships xmlns="http://schemas.openxmlformats.org/package/2006/relationships"><Relationship Id="rId1" Type="http://schemas.openxmlformats.org/officeDocument/2006/relationships/hyperlink" Target="#PORTADA!A1"/></Relationships>
</file>

<file path=xl/drawings/_rels/drawing7.xml.rels><?xml version="1.0" encoding="UTF-8" standalone="yes"?>
<Relationships xmlns="http://schemas.openxmlformats.org/package/2006/relationships"><Relationship Id="rId1" Type="http://schemas.openxmlformats.org/officeDocument/2006/relationships/hyperlink" Target="#PORTADA!A1"/></Relationships>
</file>

<file path=xl/drawings/_rels/drawing8.xml.rels><?xml version="1.0" encoding="UTF-8" standalone="yes"?>
<Relationships xmlns="http://schemas.openxmlformats.org/package/2006/relationships"><Relationship Id="rId1" Type="http://schemas.openxmlformats.org/officeDocument/2006/relationships/hyperlink" Target="#PORTADA!A1"/></Relationships>
</file>

<file path=xl/drawings/_rels/drawing9.xml.rels><?xml version="1.0" encoding="UTF-8" standalone="yes"?>
<Relationships xmlns="http://schemas.openxmlformats.org/package/2006/relationships"><Relationship Id="rId1" Type="http://schemas.openxmlformats.org/officeDocument/2006/relationships/hyperlink" Target="#PORTADA!A1"/></Relationships>
</file>

<file path=xl/drawings/drawing1.xml><?xml version="1.0" encoding="utf-8"?>
<xdr:wsDr xmlns:xdr="http://schemas.openxmlformats.org/drawingml/2006/spreadsheetDrawing" xmlns:a="http://schemas.openxmlformats.org/drawingml/2006/main">
  <xdr:twoCellAnchor editAs="oneCell">
    <xdr:from>
      <xdr:col>1</xdr:col>
      <xdr:colOff>261938</xdr:colOff>
      <xdr:row>5</xdr:row>
      <xdr:rowOff>135110</xdr:rowOff>
    </xdr:from>
    <xdr:to>
      <xdr:col>15</xdr:col>
      <xdr:colOff>675105</xdr:colOff>
      <xdr:row>6</xdr:row>
      <xdr:rowOff>1211962</xdr:rowOff>
    </xdr:to>
    <xdr:pic>
      <xdr:nvPicPr>
        <xdr:cNvPr id="4" name="Imagen 3" descr="Diagrama, Escala de tiempo&#10;&#10;Descripción generada automáticamente">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829" t="6625" r="5603" b="2444"/>
        <a:stretch/>
      </xdr:blipFill>
      <xdr:spPr>
        <a:xfrm>
          <a:off x="960438" y="1849610"/>
          <a:ext cx="10326687" cy="6283852"/>
        </a:xfrm>
        <a:prstGeom prst="rect">
          <a:avLst/>
        </a:prstGeom>
      </xdr:spPr>
    </xdr:pic>
    <xdr:clientData/>
  </xdr:twoCellAnchor>
  <xdr:twoCellAnchor editAs="oneCell">
    <xdr:from>
      <xdr:col>15</xdr:col>
      <xdr:colOff>125328</xdr:colOff>
      <xdr:row>0</xdr:row>
      <xdr:rowOff>180692</xdr:rowOff>
    </xdr:from>
    <xdr:to>
      <xdr:col>17</xdr:col>
      <xdr:colOff>576513</xdr:colOff>
      <xdr:row>1</xdr:row>
      <xdr:rowOff>65767</xdr:rowOff>
    </xdr:to>
    <xdr:pic>
      <xdr:nvPicPr>
        <xdr:cNvPr id="3" name="Imagen 2" descr="Un dibujo animado con letras&#10;&#10;Descripción generada automáticamente con confianza media">
          <a:extLst>
            <a:ext uri="{FF2B5EF4-FFF2-40B4-BE49-F238E27FC236}">
              <a16:creationId xmlns:a16="http://schemas.microsoft.com/office/drawing/2014/main" id="{E70E1FC6-6570-4C49-B522-2522C85FBCA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9" r="109"/>
        <a:stretch>
          <a:fillRect/>
        </a:stretch>
      </xdr:blipFill>
      <xdr:spPr bwMode="auto">
        <a:xfrm>
          <a:off x="10464966" y="180692"/>
          <a:ext cx="1829804" cy="536786"/>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1162050</xdr:colOff>
      <xdr:row>12</xdr:row>
      <xdr:rowOff>0</xdr:rowOff>
    </xdr:from>
    <xdr:to>
      <xdr:col>6</xdr:col>
      <xdr:colOff>219075</xdr:colOff>
      <xdr:row>15</xdr:row>
      <xdr:rowOff>114300</xdr:rowOff>
    </xdr:to>
    <xdr:sp macro="" textlink="" fLocksText="0">
      <xdr:nvSpPr>
        <xdr:cNvPr id="2" name="1 Rectángulo">
          <a:hlinkClick xmlns:r="http://schemas.openxmlformats.org/officeDocument/2006/relationships" r:id="rId1"/>
          <a:extLst>
            <a:ext uri="{FF2B5EF4-FFF2-40B4-BE49-F238E27FC236}">
              <a16:creationId xmlns:a16="http://schemas.microsoft.com/office/drawing/2014/main" id="{DAAF8BF3-3BF5-4112-B732-F29F26BFCD31}"/>
            </a:ext>
          </a:extLst>
        </xdr:cNvPr>
        <xdr:cNvSpPr>
          <a:spLocks noChangeArrowheads="1"/>
        </xdr:cNvSpPr>
      </xdr:nvSpPr>
      <xdr:spPr bwMode="auto">
        <a:xfrm>
          <a:off x="3067050" y="14725650"/>
          <a:ext cx="5724525" cy="857250"/>
        </a:xfrm>
        <a:prstGeom prst="rect">
          <a:avLst/>
        </a:prstGeom>
        <a:solidFill>
          <a:srgbClr val="C0504D"/>
        </a:solidFill>
        <a:ln w="25560" cap="sq">
          <a:solidFill>
            <a:srgbClr val="385D8A"/>
          </a:solidFill>
          <a:miter lim="800000"/>
          <a:headEnd/>
          <a:tailEnd/>
        </a:ln>
        <a:effectLst/>
      </xdr:spPr>
      <xdr:txBody>
        <a:bodyPr vertOverflow="clip" wrap="square" lIns="90000" tIns="46800" rIns="90000" bIns="46800" anchor="ctr" upright="1"/>
        <a:lstStyle/>
        <a:p>
          <a:pPr algn="ctr" rtl="0">
            <a:defRPr sz="1000"/>
          </a:pPr>
          <a:r>
            <a:rPr lang="es-ES" sz="4400" b="1" i="0" u="none" strike="noStrike" baseline="0">
              <a:solidFill>
                <a:srgbClr val="FFFFFF"/>
              </a:solidFill>
              <a:latin typeface="Calibri"/>
              <a:cs typeface="Calibri"/>
            </a:rPr>
            <a:t>VOLVER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1304925</xdr:colOff>
      <xdr:row>7</xdr:row>
      <xdr:rowOff>9525</xdr:rowOff>
    </xdr:from>
    <xdr:to>
      <xdr:col>2</xdr:col>
      <xdr:colOff>7058025</xdr:colOff>
      <xdr:row>9</xdr:row>
      <xdr:rowOff>104775</xdr:rowOff>
    </xdr:to>
    <xdr:sp macro="" textlink="" fLocksText="0">
      <xdr:nvSpPr>
        <xdr:cNvPr id="2" name="1 Rectángulo">
          <a:hlinkClick xmlns:r="http://schemas.openxmlformats.org/officeDocument/2006/relationships" r:id="rId1"/>
          <a:extLst>
            <a:ext uri="{FF2B5EF4-FFF2-40B4-BE49-F238E27FC236}">
              <a16:creationId xmlns:a16="http://schemas.microsoft.com/office/drawing/2014/main" id="{D389D37E-08B4-4CF0-9D03-27847F6A3C32}"/>
            </a:ext>
          </a:extLst>
        </xdr:cNvPr>
        <xdr:cNvSpPr>
          <a:spLocks noChangeArrowheads="1"/>
        </xdr:cNvSpPr>
      </xdr:nvSpPr>
      <xdr:spPr bwMode="auto">
        <a:xfrm>
          <a:off x="3905250" y="3400425"/>
          <a:ext cx="5753100" cy="876300"/>
        </a:xfrm>
        <a:prstGeom prst="rect">
          <a:avLst/>
        </a:prstGeom>
        <a:solidFill>
          <a:srgbClr val="C0504D"/>
        </a:solidFill>
        <a:ln w="25560" cap="sq">
          <a:solidFill>
            <a:srgbClr val="385D8A"/>
          </a:solidFill>
          <a:miter lim="800000"/>
          <a:headEnd/>
          <a:tailEnd/>
        </a:ln>
        <a:effectLst/>
      </xdr:spPr>
      <xdr:txBody>
        <a:bodyPr vertOverflow="clip" wrap="square" lIns="90000" tIns="46800" rIns="90000" bIns="46800" anchor="ctr" upright="1"/>
        <a:lstStyle/>
        <a:p>
          <a:pPr algn="ctr" rtl="0">
            <a:defRPr sz="1000"/>
          </a:pPr>
          <a:r>
            <a:rPr lang="es-ES" sz="4400" b="1" i="0" u="none" strike="noStrike" baseline="0">
              <a:solidFill>
                <a:srgbClr val="FFFFFF"/>
              </a:solidFill>
              <a:latin typeface="Calibri"/>
              <a:cs typeface="Calibri"/>
            </a:rPr>
            <a:t>VOLVER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828675</xdr:colOff>
      <xdr:row>7</xdr:row>
      <xdr:rowOff>28575</xdr:rowOff>
    </xdr:from>
    <xdr:to>
      <xdr:col>2</xdr:col>
      <xdr:colOff>6572250</xdr:colOff>
      <xdr:row>11</xdr:row>
      <xdr:rowOff>9525</xdr:rowOff>
    </xdr:to>
    <xdr:sp macro="" textlink="" fLocksText="0">
      <xdr:nvSpPr>
        <xdr:cNvPr id="2" name="1 Rectángulo">
          <a:hlinkClick xmlns:r="http://schemas.openxmlformats.org/officeDocument/2006/relationships" r:id="rId1"/>
          <a:extLst>
            <a:ext uri="{FF2B5EF4-FFF2-40B4-BE49-F238E27FC236}">
              <a16:creationId xmlns:a16="http://schemas.microsoft.com/office/drawing/2014/main" id="{70EFDB35-6528-4B21-A010-7F37C530F3C1}"/>
            </a:ext>
          </a:extLst>
        </xdr:cNvPr>
        <xdr:cNvSpPr>
          <a:spLocks noChangeArrowheads="1"/>
        </xdr:cNvSpPr>
      </xdr:nvSpPr>
      <xdr:spPr bwMode="auto">
        <a:xfrm>
          <a:off x="3086100" y="3467100"/>
          <a:ext cx="5743575" cy="742950"/>
        </a:xfrm>
        <a:prstGeom prst="rect">
          <a:avLst/>
        </a:prstGeom>
        <a:solidFill>
          <a:srgbClr val="C0504D"/>
        </a:solidFill>
        <a:ln w="25560" cap="sq">
          <a:solidFill>
            <a:srgbClr val="385D8A"/>
          </a:solidFill>
          <a:miter lim="800000"/>
          <a:headEnd/>
          <a:tailEnd/>
        </a:ln>
        <a:effectLst/>
      </xdr:spPr>
      <xdr:txBody>
        <a:bodyPr vertOverflow="clip" wrap="square" lIns="90000" tIns="46800" rIns="90000" bIns="46800" anchor="ctr" upright="1"/>
        <a:lstStyle/>
        <a:p>
          <a:pPr algn="ctr" rtl="0">
            <a:defRPr sz="1000"/>
          </a:pPr>
          <a:r>
            <a:rPr lang="es-ES" sz="4400" b="1" i="0" u="none" strike="noStrike" baseline="0">
              <a:solidFill>
                <a:srgbClr val="FFFFFF"/>
              </a:solidFill>
              <a:latin typeface="Calibri"/>
              <a:cs typeface="Calibri"/>
            </a:rPr>
            <a:t>VOLVER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3305175</xdr:colOff>
      <xdr:row>7</xdr:row>
      <xdr:rowOff>76200</xdr:rowOff>
    </xdr:from>
    <xdr:to>
      <xdr:col>4</xdr:col>
      <xdr:colOff>381000</xdr:colOff>
      <xdr:row>8</xdr:row>
      <xdr:rowOff>161925</xdr:rowOff>
    </xdr:to>
    <xdr:sp macro="" textlink="" fLocksText="0">
      <xdr:nvSpPr>
        <xdr:cNvPr id="2" name="1 Rectángulo">
          <a:hlinkClick xmlns:r="http://schemas.openxmlformats.org/officeDocument/2006/relationships" r:id="rId1"/>
          <a:extLst>
            <a:ext uri="{FF2B5EF4-FFF2-40B4-BE49-F238E27FC236}">
              <a16:creationId xmlns:a16="http://schemas.microsoft.com/office/drawing/2014/main" id="{028714BE-A716-4E52-914F-10EAAE0819EE}"/>
            </a:ext>
          </a:extLst>
        </xdr:cNvPr>
        <xdr:cNvSpPr>
          <a:spLocks noChangeArrowheads="1"/>
        </xdr:cNvSpPr>
      </xdr:nvSpPr>
      <xdr:spPr bwMode="auto">
        <a:xfrm>
          <a:off x="3305175" y="3810000"/>
          <a:ext cx="5715000" cy="866775"/>
        </a:xfrm>
        <a:prstGeom prst="rect">
          <a:avLst/>
        </a:prstGeom>
        <a:solidFill>
          <a:srgbClr val="C0504D"/>
        </a:solidFill>
        <a:ln w="25560" cap="sq">
          <a:solidFill>
            <a:srgbClr val="385D8A"/>
          </a:solidFill>
          <a:miter lim="800000"/>
          <a:headEnd/>
          <a:tailEnd/>
        </a:ln>
        <a:effectLst/>
      </xdr:spPr>
      <xdr:txBody>
        <a:bodyPr vertOverflow="clip" wrap="square" lIns="90000" tIns="46800" rIns="90000" bIns="46800" anchor="ctr" upright="1"/>
        <a:lstStyle/>
        <a:p>
          <a:pPr algn="ctr" rtl="0">
            <a:defRPr sz="1000"/>
          </a:pPr>
          <a:r>
            <a:rPr lang="es-ES" sz="4400" b="1" i="0" u="none" strike="noStrike" baseline="0">
              <a:solidFill>
                <a:srgbClr val="FFFFFF"/>
              </a:solidFill>
              <a:latin typeface="Calibri"/>
              <a:cs typeface="Calibri"/>
            </a:rPr>
            <a:t>VOLVER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190500</xdr:colOff>
      <xdr:row>7</xdr:row>
      <xdr:rowOff>171450</xdr:rowOff>
    </xdr:from>
    <xdr:to>
      <xdr:col>2</xdr:col>
      <xdr:colOff>5943600</xdr:colOff>
      <xdr:row>11</xdr:row>
      <xdr:rowOff>133350</xdr:rowOff>
    </xdr:to>
    <xdr:sp macro="" textlink="" fLocksText="0">
      <xdr:nvSpPr>
        <xdr:cNvPr id="2" name="1 Rectángulo">
          <a:hlinkClick xmlns:r="http://schemas.openxmlformats.org/officeDocument/2006/relationships" r:id="rId1"/>
          <a:extLst>
            <a:ext uri="{FF2B5EF4-FFF2-40B4-BE49-F238E27FC236}">
              <a16:creationId xmlns:a16="http://schemas.microsoft.com/office/drawing/2014/main" id="{5D322690-6B42-4647-8AA2-C4F22E0553EB}"/>
            </a:ext>
          </a:extLst>
        </xdr:cNvPr>
        <xdr:cNvSpPr>
          <a:spLocks noChangeArrowheads="1"/>
        </xdr:cNvSpPr>
      </xdr:nvSpPr>
      <xdr:spPr bwMode="auto">
        <a:xfrm>
          <a:off x="3228975" y="3829050"/>
          <a:ext cx="5753100" cy="866775"/>
        </a:xfrm>
        <a:prstGeom prst="rect">
          <a:avLst/>
        </a:prstGeom>
        <a:solidFill>
          <a:srgbClr val="C0504D"/>
        </a:solidFill>
        <a:ln w="25560" cap="sq">
          <a:solidFill>
            <a:srgbClr val="385D8A"/>
          </a:solidFill>
          <a:miter lim="800000"/>
          <a:headEnd/>
          <a:tailEnd/>
        </a:ln>
        <a:effectLst/>
      </xdr:spPr>
      <xdr:txBody>
        <a:bodyPr vertOverflow="clip" wrap="square" lIns="90000" tIns="46800" rIns="90000" bIns="46800" anchor="ctr" upright="1"/>
        <a:lstStyle/>
        <a:p>
          <a:pPr algn="ctr" rtl="0">
            <a:defRPr sz="1000"/>
          </a:pPr>
          <a:r>
            <a:rPr lang="es-ES" sz="4400" b="1" i="0" u="none" strike="noStrike" baseline="0">
              <a:solidFill>
                <a:srgbClr val="FFFFFF"/>
              </a:solidFill>
              <a:latin typeface="Calibri"/>
              <a:cs typeface="Calibri"/>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3000375</xdr:colOff>
      <xdr:row>9</xdr:row>
      <xdr:rowOff>66675</xdr:rowOff>
    </xdr:from>
    <xdr:to>
      <xdr:col>2</xdr:col>
      <xdr:colOff>4638675</xdr:colOff>
      <xdr:row>12</xdr:row>
      <xdr:rowOff>114300</xdr:rowOff>
    </xdr:to>
    <xdr:sp macro="" textlink="" fLocksText="0">
      <xdr:nvSpPr>
        <xdr:cNvPr id="2" name="1 Rectángulo">
          <a:hlinkClick xmlns:r="http://schemas.openxmlformats.org/officeDocument/2006/relationships" r:id="rId1"/>
          <a:extLst>
            <a:ext uri="{FF2B5EF4-FFF2-40B4-BE49-F238E27FC236}">
              <a16:creationId xmlns:a16="http://schemas.microsoft.com/office/drawing/2014/main" id="{BBB0A34D-85CE-44E6-874D-35F0A6CFADC8}"/>
            </a:ext>
          </a:extLst>
        </xdr:cNvPr>
        <xdr:cNvSpPr>
          <a:spLocks noChangeArrowheads="1"/>
        </xdr:cNvSpPr>
      </xdr:nvSpPr>
      <xdr:spPr bwMode="auto">
        <a:xfrm>
          <a:off x="3000375" y="4238625"/>
          <a:ext cx="5743575" cy="857250"/>
        </a:xfrm>
        <a:prstGeom prst="rect">
          <a:avLst/>
        </a:prstGeom>
        <a:solidFill>
          <a:srgbClr val="C0504D"/>
        </a:solidFill>
        <a:ln w="25560" cap="sq">
          <a:solidFill>
            <a:srgbClr val="385D8A"/>
          </a:solidFill>
          <a:miter lim="800000"/>
          <a:headEnd/>
          <a:tailEnd/>
        </a:ln>
        <a:effectLst/>
      </xdr:spPr>
      <xdr:txBody>
        <a:bodyPr vertOverflow="clip" wrap="square" lIns="90000" tIns="46800" rIns="90000" bIns="46800" anchor="ctr" upright="1"/>
        <a:lstStyle/>
        <a:p>
          <a:pPr algn="ctr" rtl="0">
            <a:defRPr sz="1000"/>
          </a:pPr>
          <a:r>
            <a:rPr lang="es-ES" sz="4400" b="1" i="0" u="none" strike="noStrike" baseline="0">
              <a:solidFill>
                <a:srgbClr val="FFFFFF"/>
              </a:solidFill>
              <a:latin typeface="Calibri"/>
              <a:cs typeface="Calibri"/>
            </a:rPr>
            <a:t>VOLVER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2619375</xdr:colOff>
      <xdr:row>8</xdr:row>
      <xdr:rowOff>0</xdr:rowOff>
    </xdr:from>
    <xdr:to>
      <xdr:col>4</xdr:col>
      <xdr:colOff>219075</xdr:colOff>
      <xdr:row>8</xdr:row>
      <xdr:rowOff>590550</xdr:rowOff>
    </xdr:to>
    <xdr:sp macro="" textlink="" fLocksText="0">
      <xdr:nvSpPr>
        <xdr:cNvPr id="2" name="1 Rectángulo">
          <a:hlinkClick xmlns:r="http://schemas.openxmlformats.org/officeDocument/2006/relationships" r:id="rId1"/>
          <a:extLst>
            <a:ext uri="{FF2B5EF4-FFF2-40B4-BE49-F238E27FC236}">
              <a16:creationId xmlns:a16="http://schemas.microsoft.com/office/drawing/2014/main" id="{5587B536-CABF-4F58-9B5C-7F39D71EA901}"/>
            </a:ext>
          </a:extLst>
        </xdr:cNvPr>
        <xdr:cNvSpPr>
          <a:spLocks noChangeArrowheads="1"/>
        </xdr:cNvSpPr>
      </xdr:nvSpPr>
      <xdr:spPr bwMode="auto">
        <a:xfrm>
          <a:off x="2619375" y="3390900"/>
          <a:ext cx="5143500" cy="590550"/>
        </a:xfrm>
        <a:prstGeom prst="rect">
          <a:avLst/>
        </a:prstGeom>
        <a:solidFill>
          <a:srgbClr val="C0504D"/>
        </a:solidFill>
        <a:ln w="25560" cap="sq">
          <a:solidFill>
            <a:srgbClr val="385D8A"/>
          </a:solidFill>
          <a:miter lim="800000"/>
          <a:headEnd/>
          <a:tailEnd/>
        </a:ln>
        <a:effectLst/>
      </xdr:spPr>
      <xdr:txBody>
        <a:bodyPr vertOverflow="clip" wrap="square" lIns="90000" tIns="46800" rIns="90000" bIns="46800" anchor="ctr" upright="1"/>
        <a:lstStyle/>
        <a:p>
          <a:pPr algn="ctr" rtl="0">
            <a:defRPr sz="1000"/>
          </a:pPr>
          <a:r>
            <a:rPr lang="es-ES" sz="4400" b="1" i="0" u="none" strike="noStrike" baseline="0">
              <a:solidFill>
                <a:srgbClr val="FFFFFF"/>
              </a:solidFill>
              <a:latin typeface="Calibri"/>
              <a:cs typeface="Calibri"/>
            </a:rPr>
            <a:t>VOLVER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1695450</xdr:colOff>
      <xdr:row>8</xdr:row>
      <xdr:rowOff>9525</xdr:rowOff>
    </xdr:from>
    <xdr:to>
      <xdr:col>1</xdr:col>
      <xdr:colOff>6991350</xdr:colOff>
      <xdr:row>10</xdr:row>
      <xdr:rowOff>19050</xdr:rowOff>
    </xdr:to>
    <xdr:sp macro="" textlink="" fLocksText="0">
      <xdr:nvSpPr>
        <xdr:cNvPr id="2" name="1 Rectángulo">
          <a:hlinkClick xmlns:r="http://schemas.openxmlformats.org/officeDocument/2006/relationships" r:id="rId1"/>
          <a:extLst>
            <a:ext uri="{FF2B5EF4-FFF2-40B4-BE49-F238E27FC236}">
              <a16:creationId xmlns:a16="http://schemas.microsoft.com/office/drawing/2014/main" id="{20E8071A-5427-46F7-9B9D-2BDED815702C}"/>
            </a:ext>
          </a:extLst>
        </xdr:cNvPr>
        <xdr:cNvSpPr>
          <a:spLocks noChangeArrowheads="1"/>
        </xdr:cNvSpPr>
      </xdr:nvSpPr>
      <xdr:spPr bwMode="auto">
        <a:xfrm>
          <a:off x="3714750" y="3343275"/>
          <a:ext cx="5295900" cy="390525"/>
        </a:xfrm>
        <a:prstGeom prst="rect">
          <a:avLst/>
        </a:prstGeom>
        <a:solidFill>
          <a:srgbClr val="C0504D"/>
        </a:solidFill>
        <a:ln w="25560" cap="sq">
          <a:solidFill>
            <a:srgbClr val="385D8A"/>
          </a:solidFill>
          <a:miter lim="800000"/>
          <a:headEnd/>
          <a:tailEnd/>
        </a:ln>
        <a:effectLst/>
      </xdr:spPr>
      <xdr:txBody>
        <a:bodyPr vertOverflow="clip" wrap="square" lIns="90000" tIns="46800" rIns="90000" bIns="46800" anchor="ctr" upright="1"/>
        <a:lstStyle/>
        <a:p>
          <a:pPr algn="ctr" rtl="0">
            <a:defRPr sz="1000"/>
          </a:pPr>
          <a:r>
            <a:rPr lang="es-ES" sz="4400" b="1" i="0" u="none" strike="noStrike" baseline="0">
              <a:solidFill>
                <a:srgbClr val="FFFFFF"/>
              </a:solidFill>
              <a:latin typeface="Calibri"/>
              <a:cs typeface="Calibri"/>
            </a:rPr>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428625</xdr:colOff>
      <xdr:row>7</xdr:row>
      <xdr:rowOff>161925</xdr:rowOff>
    </xdr:from>
    <xdr:to>
      <xdr:col>1</xdr:col>
      <xdr:colOff>6181725</xdr:colOff>
      <xdr:row>11</xdr:row>
      <xdr:rowOff>19050</xdr:rowOff>
    </xdr:to>
    <xdr:sp macro="" textlink="" fLocksText="0">
      <xdr:nvSpPr>
        <xdr:cNvPr id="2" name="1 Rectángulo">
          <a:hlinkClick xmlns:r="http://schemas.openxmlformats.org/officeDocument/2006/relationships" r:id="rId1"/>
          <a:extLst>
            <a:ext uri="{FF2B5EF4-FFF2-40B4-BE49-F238E27FC236}">
              <a16:creationId xmlns:a16="http://schemas.microsoft.com/office/drawing/2014/main" id="{6376D392-3AAF-4697-98CB-0601845C61DF}"/>
            </a:ext>
          </a:extLst>
        </xdr:cNvPr>
        <xdr:cNvSpPr>
          <a:spLocks noChangeArrowheads="1"/>
        </xdr:cNvSpPr>
      </xdr:nvSpPr>
      <xdr:spPr bwMode="auto">
        <a:xfrm>
          <a:off x="2724150" y="2647950"/>
          <a:ext cx="5753100" cy="857250"/>
        </a:xfrm>
        <a:prstGeom prst="rect">
          <a:avLst/>
        </a:prstGeom>
        <a:solidFill>
          <a:srgbClr val="C0504D"/>
        </a:solidFill>
        <a:ln w="25560" cap="sq">
          <a:solidFill>
            <a:srgbClr val="385D8A"/>
          </a:solidFill>
          <a:miter lim="800000"/>
          <a:headEnd/>
          <a:tailEnd/>
        </a:ln>
        <a:effectLst/>
      </xdr:spPr>
      <xdr:txBody>
        <a:bodyPr vertOverflow="clip" wrap="square" lIns="90000" tIns="46800" rIns="90000" bIns="46800" anchor="ctr" upright="1"/>
        <a:lstStyle/>
        <a:p>
          <a:pPr algn="ctr" rtl="0">
            <a:defRPr sz="1000"/>
          </a:pPr>
          <a:r>
            <a:rPr lang="es-ES" sz="4400" b="1" i="0" u="none" strike="noStrike" baseline="0">
              <a:solidFill>
                <a:srgbClr val="FFFFFF"/>
              </a:solidFill>
              <a:latin typeface="Calibri"/>
              <a:cs typeface="Calibri"/>
            </a:rPr>
            <a:t>VOLVER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641814060f020b37/Matriz%20IPEREC/Matriz%20IPER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ÁREAS MAD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7"/>
  <sheetViews>
    <sheetView showGridLines="0" tabSelected="1" zoomScale="76" zoomScaleNormal="70" workbookViewId="0">
      <selection sqref="A1:C2"/>
    </sheetView>
  </sheetViews>
  <sheetFormatPr baseColWidth="10" defaultColWidth="11.42578125" defaultRowHeight="15" x14ac:dyDescent="0.25"/>
  <cols>
    <col min="1" max="2" width="10.42578125" style="7" customWidth="1"/>
    <col min="3" max="3" width="12.140625" style="7" customWidth="1"/>
    <col min="4" max="18" width="10.42578125" style="7" customWidth="1"/>
    <col min="19" max="255" width="11.42578125" style="7"/>
    <col min="256" max="256" width="1" style="7" customWidth="1"/>
    <col min="257" max="259" width="11.42578125" style="7"/>
    <col min="260" max="260" width="7.42578125" style="7" customWidth="1"/>
    <col min="261" max="511" width="11.42578125" style="7"/>
    <col min="512" max="512" width="1" style="7" customWidth="1"/>
    <col min="513" max="515" width="11.42578125" style="7"/>
    <col min="516" max="516" width="7.42578125" style="7" customWidth="1"/>
    <col min="517" max="767" width="11.42578125" style="7"/>
    <col min="768" max="768" width="1" style="7" customWidth="1"/>
    <col min="769" max="771" width="11.42578125" style="7"/>
    <col min="772" max="772" width="7.42578125" style="7" customWidth="1"/>
    <col min="773" max="1023" width="11.42578125" style="7"/>
    <col min="1024" max="1024" width="1" style="7" customWidth="1"/>
    <col min="1025" max="1027" width="11.42578125" style="7"/>
    <col min="1028" max="1028" width="7.42578125" style="7" customWidth="1"/>
    <col min="1029" max="1279" width="11.42578125" style="7"/>
    <col min="1280" max="1280" width="1" style="7" customWidth="1"/>
    <col min="1281" max="1283" width="11.42578125" style="7"/>
    <col min="1284" max="1284" width="7.42578125" style="7" customWidth="1"/>
    <col min="1285" max="1535" width="11.42578125" style="7"/>
    <col min="1536" max="1536" width="1" style="7" customWidth="1"/>
    <col min="1537" max="1539" width="11.42578125" style="7"/>
    <col min="1540" max="1540" width="7.42578125" style="7" customWidth="1"/>
    <col min="1541" max="1791" width="11.42578125" style="7"/>
    <col min="1792" max="1792" width="1" style="7" customWidth="1"/>
    <col min="1793" max="1795" width="11.42578125" style="7"/>
    <col min="1796" max="1796" width="7.42578125" style="7" customWidth="1"/>
    <col min="1797" max="2047" width="11.42578125" style="7"/>
    <col min="2048" max="2048" width="1" style="7" customWidth="1"/>
    <col min="2049" max="2051" width="11.42578125" style="7"/>
    <col min="2052" max="2052" width="7.42578125" style="7" customWidth="1"/>
    <col min="2053" max="2303" width="11.42578125" style="7"/>
    <col min="2304" max="2304" width="1" style="7" customWidth="1"/>
    <col min="2305" max="2307" width="11.42578125" style="7"/>
    <col min="2308" max="2308" width="7.42578125" style="7" customWidth="1"/>
    <col min="2309" max="2559" width="11.42578125" style="7"/>
    <col min="2560" max="2560" width="1" style="7" customWidth="1"/>
    <col min="2561" max="2563" width="11.42578125" style="7"/>
    <col min="2564" max="2564" width="7.42578125" style="7" customWidth="1"/>
    <col min="2565" max="2815" width="11.42578125" style="7"/>
    <col min="2816" max="2816" width="1" style="7" customWidth="1"/>
    <col min="2817" max="2819" width="11.42578125" style="7"/>
    <col min="2820" max="2820" width="7.42578125" style="7" customWidth="1"/>
    <col min="2821" max="3071" width="11.42578125" style="7"/>
    <col min="3072" max="3072" width="1" style="7" customWidth="1"/>
    <col min="3073" max="3075" width="11.42578125" style="7"/>
    <col min="3076" max="3076" width="7.42578125" style="7" customWidth="1"/>
    <col min="3077" max="3327" width="11.42578125" style="7"/>
    <col min="3328" max="3328" width="1" style="7" customWidth="1"/>
    <col min="3329" max="3331" width="11.42578125" style="7"/>
    <col min="3332" max="3332" width="7.42578125" style="7" customWidth="1"/>
    <col min="3333" max="3583" width="11.42578125" style="7"/>
    <col min="3584" max="3584" width="1" style="7" customWidth="1"/>
    <col min="3585" max="3587" width="11.42578125" style="7"/>
    <col min="3588" max="3588" width="7.42578125" style="7" customWidth="1"/>
    <col min="3589" max="3839" width="11.42578125" style="7"/>
    <col min="3840" max="3840" width="1" style="7" customWidth="1"/>
    <col min="3841" max="3843" width="11.42578125" style="7"/>
    <col min="3844" max="3844" width="7.42578125" style="7" customWidth="1"/>
    <col min="3845" max="4095" width="11.42578125" style="7"/>
    <col min="4096" max="4096" width="1" style="7" customWidth="1"/>
    <col min="4097" max="4099" width="11.42578125" style="7"/>
    <col min="4100" max="4100" width="7.42578125" style="7" customWidth="1"/>
    <col min="4101" max="4351" width="11.42578125" style="7"/>
    <col min="4352" max="4352" width="1" style="7" customWidth="1"/>
    <col min="4353" max="4355" width="11.42578125" style="7"/>
    <col min="4356" max="4356" width="7.42578125" style="7" customWidth="1"/>
    <col min="4357" max="4607" width="11.42578125" style="7"/>
    <col min="4608" max="4608" width="1" style="7" customWidth="1"/>
    <col min="4609" max="4611" width="11.42578125" style="7"/>
    <col min="4612" max="4612" width="7.42578125" style="7" customWidth="1"/>
    <col min="4613" max="4863" width="11.42578125" style="7"/>
    <col min="4864" max="4864" width="1" style="7" customWidth="1"/>
    <col min="4865" max="4867" width="11.42578125" style="7"/>
    <col min="4868" max="4868" width="7.42578125" style="7" customWidth="1"/>
    <col min="4869" max="5119" width="11.42578125" style="7"/>
    <col min="5120" max="5120" width="1" style="7" customWidth="1"/>
    <col min="5121" max="5123" width="11.42578125" style="7"/>
    <col min="5124" max="5124" width="7.42578125" style="7" customWidth="1"/>
    <col min="5125" max="5375" width="11.42578125" style="7"/>
    <col min="5376" max="5376" width="1" style="7" customWidth="1"/>
    <col min="5377" max="5379" width="11.42578125" style="7"/>
    <col min="5380" max="5380" width="7.42578125" style="7" customWidth="1"/>
    <col min="5381" max="5631" width="11.42578125" style="7"/>
    <col min="5632" max="5632" width="1" style="7" customWidth="1"/>
    <col min="5633" max="5635" width="11.42578125" style="7"/>
    <col min="5636" max="5636" width="7.42578125" style="7" customWidth="1"/>
    <col min="5637" max="5887" width="11.42578125" style="7"/>
    <col min="5888" max="5888" width="1" style="7" customWidth="1"/>
    <col min="5889" max="5891" width="11.42578125" style="7"/>
    <col min="5892" max="5892" width="7.42578125" style="7" customWidth="1"/>
    <col min="5893" max="6143" width="11.42578125" style="7"/>
    <col min="6144" max="6144" width="1" style="7" customWidth="1"/>
    <col min="6145" max="6147" width="11.42578125" style="7"/>
    <col min="6148" max="6148" width="7.42578125" style="7" customWidth="1"/>
    <col min="6149" max="6399" width="11.42578125" style="7"/>
    <col min="6400" max="6400" width="1" style="7" customWidth="1"/>
    <col min="6401" max="6403" width="11.42578125" style="7"/>
    <col min="6404" max="6404" width="7.42578125" style="7" customWidth="1"/>
    <col min="6405" max="6655" width="11.42578125" style="7"/>
    <col min="6656" max="6656" width="1" style="7" customWidth="1"/>
    <col min="6657" max="6659" width="11.42578125" style="7"/>
    <col min="6660" max="6660" width="7.42578125" style="7" customWidth="1"/>
    <col min="6661" max="6911" width="11.42578125" style="7"/>
    <col min="6912" max="6912" width="1" style="7" customWidth="1"/>
    <col min="6913" max="6915" width="11.42578125" style="7"/>
    <col min="6916" max="6916" width="7.42578125" style="7" customWidth="1"/>
    <col min="6917" max="7167" width="11.42578125" style="7"/>
    <col min="7168" max="7168" width="1" style="7" customWidth="1"/>
    <col min="7169" max="7171" width="11.42578125" style="7"/>
    <col min="7172" max="7172" width="7.42578125" style="7" customWidth="1"/>
    <col min="7173" max="7423" width="11.42578125" style="7"/>
    <col min="7424" max="7424" width="1" style="7" customWidth="1"/>
    <col min="7425" max="7427" width="11.42578125" style="7"/>
    <col min="7428" max="7428" width="7.42578125" style="7" customWidth="1"/>
    <col min="7429" max="7679" width="11.42578125" style="7"/>
    <col min="7680" max="7680" width="1" style="7" customWidth="1"/>
    <col min="7681" max="7683" width="11.42578125" style="7"/>
    <col min="7684" max="7684" width="7.42578125" style="7" customWidth="1"/>
    <col min="7685" max="7935" width="11.42578125" style="7"/>
    <col min="7936" max="7936" width="1" style="7" customWidth="1"/>
    <col min="7937" max="7939" width="11.42578125" style="7"/>
    <col min="7940" max="7940" width="7.42578125" style="7" customWidth="1"/>
    <col min="7941" max="8191" width="11.42578125" style="7"/>
    <col min="8192" max="8192" width="1" style="7" customWidth="1"/>
    <col min="8193" max="8195" width="11.42578125" style="7"/>
    <col min="8196" max="8196" width="7.42578125" style="7" customWidth="1"/>
    <col min="8197" max="8447" width="11.42578125" style="7"/>
    <col min="8448" max="8448" width="1" style="7" customWidth="1"/>
    <col min="8449" max="8451" width="11.42578125" style="7"/>
    <col min="8452" max="8452" width="7.42578125" style="7" customWidth="1"/>
    <col min="8453" max="8703" width="11.42578125" style="7"/>
    <col min="8704" max="8704" width="1" style="7" customWidth="1"/>
    <col min="8705" max="8707" width="11.42578125" style="7"/>
    <col min="8708" max="8708" width="7.42578125" style="7" customWidth="1"/>
    <col min="8709" max="8959" width="11.42578125" style="7"/>
    <col min="8960" max="8960" width="1" style="7" customWidth="1"/>
    <col min="8961" max="8963" width="11.42578125" style="7"/>
    <col min="8964" max="8964" width="7.42578125" style="7" customWidth="1"/>
    <col min="8965" max="9215" width="11.42578125" style="7"/>
    <col min="9216" max="9216" width="1" style="7" customWidth="1"/>
    <col min="9217" max="9219" width="11.42578125" style="7"/>
    <col min="9220" max="9220" width="7.42578125" style="7" customWidth="1"/>
    <col min="9221" max="9471" width="11.42578125" style="7"/>
    <col min="9472" max="9472" width="1" style="7" customWidth="1"/>
    <col min="9473" max="9475" width="11.42578125" style="7"/>
    <col min="9476" max="9476" width="7.42578125" style="7" customWidth="1"/>
    <col min="9477" max="9727" width="11.42578125" style="7"/>
    <col min="9728" max="9728" width="1" style="7" customWidth="1"/>
    <col min="9729" max="9731" width="11.42578125" style="7"/>
    <col min="9732" max="9732" width="7.42578125" style="7" customWidth="1"/>
    <col min="9733" max="9983" width="11.42578125" style="7"/>
    <col min="9984" max="9984" width="1" style="7" customWidth="1"/>
    <col min="9985" max="9987" width="11.42578125" style="7"/>
    <col min="9988" max="9988" width="7.42578125" style="7" customWidth="1"/>
    <col min="9989" max="10239" width="11.42578125" style="7"/>
    <col min="10240" max="10240" width="1" style="7" customWidth="1"/>
    <col min="10241" max="10243" width="11.42578125" style="7"/>
    <col min="10244" max="10244" width="7.42578125" style="7" customWidth="1"/>
    <col min="10245" max="10495" width="11.42578125" style="7"/>
    <col min="10496" max="10496" width="1" style="7" customWidth="1"/>
    <col min="10497" max="10499" width="11.42578125" style="7"/>
    <col min="10500" max="10500" width="7.42578125" style="7" customWidth="1"/>
    <col min="10501" max="10751" width="11.42578125" style="7"/>
    <col min="10752" max="10752" width="1" style="7" customWidth="1"/>
    <col min="10753" max="10755" width="11.42578125" style="7"/>
    <col min="10756" max="10756" width="7.42578125" style="7" customWidth="1"/>
    <col min="10757" max="11007" width="11.42578125" style="7"/>
    <col min="11008" max="11008" width="1" style="7" customWidth="1"/>
    <col min="11009" max="11011" width="11.42578125" style="7"/>
    <col min="11012" max="11012" width="7.42578125" style="7" customWidth="1"/>
    <col min="11013" max="11263" width="11.42578125" style="7"/>
    <col min="11264" max="11264" width="1" style="7" customWidth="1"/>
    <col min="11265" max="11267" width="11.42578125" style="7"/>
    <col min="11268" max="11268" width="7.42578125" style="7" customWidth="1"/>
    <col min="11269" max="11519" width="11.42578125" style="7"/>
    <col min="11520" max="11520" width="1" style="7" customWidth="1"/>
    <col min="11521" max="11523" width="11.42578125" style="7"/>
    <col min="11524" max="11524" width="7.42578125" style="7" customWidth="1"/>
    <col min="11525" max="11775" width="11.42578125" style="7"/>
    <col min="11776" max="11776" width="1" style="7" customWidth="1"/>
    <col min="11777" max="11779" width="11.42578125" style="7"/>
    <col min="11780" max="11780" width="7.42578125" style="7" customWidth="1"/>
    <col min="11781" max="12031" width="11.42578125" style="7"/>
    <col min="12032" max="12032" width="1" style="7" customWidth="1"/>
    <col min="12033" max="12035" width="11.42578125" style="7"/>
    <col min="12036" max="12036" width="7.42578125" style="7" customWidth="1"/>
    <col min="12037" max="12287" width="11.42578125" style="7"/>
    <col min="12288" max="12288" width="1" style="7" customWidth="1"/>
    <col min="12289" max="12291" width="11.42578125" style="7"/>
    <col min="12292" max="12292" width="7.42578125" style="7" customWidth="1"/>
    <col min="12293" max="12543" width="11.42578125" style="7"/>
    <col min="12544" max="12544" width="1" style="7" customWidth="1"/>
    <col min="12545" max="12547" width="11.42578125" style="7"/>
    <col min="12548" max="12548" width="7.42578125" style="7" customWidth="1"/>
    <col min="12549" max="12799" width="11.42578125" style="7"/>
    <col min="12800" max="12800" width="1" style="7" customWidth="1"/>
    <col min="12801" max="12803" width="11.42578125" style="7"/>
    <col min="12804" max="12804" width="7.42578125" style="7" customWidth="1"/>
    <col min="12805" max="13055" width="11.42578125" style="7"/>
    <col min="13056" max="13056" width="1" style="7" customWidth="1"/>
    <col min="13057" max="13059" width="11.42578125" style="7"/>
    <col min="13060" max="13060" width="7.42578125" style="7" customWidth="1"/>
    <col min="13061" max="13311" width="11.42578125" style="7"/>
    <col min="13312" max="13312" width="1" style="7" customWidth="1"/>
    <col min="13313" max="13315" width="11.42578125" style="7"/>
    <col min="13316" max="13316" width="7.42578125" style="7" customWidth="1"/>
    <col min="13317" max="13567" width="11.42578125" style="7"/>
    <col min="13568" max="13568" width="1" style="7" customWidth="1"/>
    <col min="13569" max="13571" width="11.42578125" style="7"/>
    <col min="13572" max="13572" width="7.42578125" style="7" customWidth="1"/>
    <col min="13573" max="13823" width="11.42578125" style="7"/>
    <col min="13824" max="13824" width="1" style="7" customWidth="1"/>
    <col min="13825" max="13827" width="11.42578125" style="7"/>
    <col min="13828" max="13828" width="7.42578125" style="7" customWidth="1"/>
    <col min="13829" max="14079" width="11.42578125" style="7"/>
    <col min="14080" max="14080" width="1" style="7" customWidth="1"/>
    <col min="14081" max="14083" width="11.42578125" style="7"/>
    <col min="14084" max="14084" width="7.42578125" style="7" customWidth="1"/>
    <col min="14085" max="14335" width="11.42578125" style="7"/>
    <col min="14336" max="14336" width="1" style="7" customWidth="1"/>
    <col min="14337" max="14339" width="11.42578125" style="7"/>
    <col min="14340" max="14340" width="7.42578125" style="7" customWidth="1"/>
    <col min="14341" max="14591" width="11.42578125" style="7"/>
    <col min="14592" max="14592" width="1" style="7" customWidth="1"/>
    <col min="14593" max="14595" width="11.42578125" style="7"/>
    <col min="14596" max="14596" width="7.42578125" style="7" customWidth="1"/>
    <col min="14597" max="14847" width="11.42578125" style="7"/>
    <col min="14848" max="14848" width="1" style="7" customWidth="1"/>
    <col min="14849" max="14851" width="11.42578125" style="7"/>
    <col min="14852" max="14852" width="7.42578125" style="7" customWidth="1"/>
    <col min="14853" max="15103" width="11.42578125" style="7"/>
    <col min="15104" max="15104" width="1" style="7" customWidth="1"/>
    <col min="15105" max="15107" width="11.42578125" style="7"/>
    <col min="15108" max="15108" width="7.42578125" style="7" customWidth="1"/>
    <col min="15109" max="15359" width="11.42578125" style="7"/>
    <col min="15360" max="15360" width="1" style="7" customWidth="1"/>
    <col min="15361" max="15363" width="11.42578125" style="7"/>
    <col min="15364" max="15364" width="7.42578125" style="7" customWidth="1"/>
    <col min="15365" max="15615" width="11.42578125" style="7"/>
    <col min="15616" max="15616" width="1" style="7" customWidth="1"/>
    <col min="15617" max="15619" width="11.42578125" style="7"/>
    <col min="15620" max="15620" width="7.42578125" style="7" customWidth="1"/>
    <col min="15621" max="15871" width="11.42578125" style="7"/>
    <col min="15872" max="15872" width="1" style="7" customWidth="1"/>
    <col min="15873" max="15875" width="11.42578125" style="7"/>
    <col min="15876" max="15876" width="7.42578125" style="7" customWidth="1"/>
    <col min="15877" max="16127" width="11.42578125" style="7"/>
    <col min="16128" max="16128" width="1" style="7" customWidth="1"/>
    <col min="16129" max="16131" width="11.42578125" style="7"/>
    <col min="16132" max="16132" width="7.42578125" style="7" customWidth="1"/>
    <col min="16133" max="16384" width="11.42578125" style="7"/>
  </cols>
  <sheetData>
    <row r="1" spans="1:22" s="6" customFormat="1" ht="51" customHeight="1" x14ac:dyDescent="0.25">
      <c r="A1" s="137" t="s">
        <v>369</v>
      </c>
      <c r="B1" s="138"/>
      <c r="C1" s="138"/>
      <c r="D1" s="142" t="s">
        <v>0</v>
      </c>
      <c r="E1" s="142"/>
      <c r="F1" s="142"/>
      <c r="G1" s="142"/>
      <c r="H1" s="142"/>
      <c r="I1" s="142"/>
      <c r="J1" s="142"/>
      <c r="K1" s="142"/>
      <c r="L1" s="142"/>
      <c r="M1" s="142"/>
      <c r="N1" s="142"/>
      <c r="O1" s="142"/>
      <c r="P1" s="144"/>
      <c r="Q1" s="144"/>
      <c r="R1" s="145"/>
    </row>
    <row r="2" spans="1:22" s="6" customFormat="1" ht="19.5" customHeight="1" x14ac:dyDescent="0.25">
      <c r="A2" s="139"/>
      <c r="B2" s="140"/>
      <c r="C2" s="140"/>
      <c r="D2" s="141" t="s">
        <v>370</v>
      </c>
      <c r="E2" s="141"/>
      <c r="F2" s="141"/>
      <c r="G2" s="141"/>
      <c r="H2" s="141"/>
      <c r="I2" s="141"/>
      <c r="J2" s="141"/>
      <c r="K2" s="141"/>
      <c r="L2" s="141"/>
      <c r="M2" s="141"/>
      <c r="N2" s="141"/>
      <c r="O2" s="141"/>
      <c r="P2" s="146"/>
      <c r="Q2" s="146"/>
      <c r="R2" s="147"/>
      <c r="V2" s="7"/>
    </row>
    <row r="3" spans="1:22" s="6" customFormat="1" ht="19.5" customHeight="1" x14ac:dyDescent="0.25">
      <c r="A3" s="139" t="s">
        <v>576</v>
      </c>
      <c r="B3" s="140"/>
      <c r="C3" s="140"/>
      <c r="D3" s="140" t="s">
        <v>577</v>
      </c>
      <c r="E3" s="140"/>
      <c r="F3" s="140"/>
      <c r="G3" s="140"/>
      <c r="H3" s="140"/>
      <c r="I3" s="140"/>
      <c r="J3" s="140"/>
      <c r="K3" s="140"/>
      <c r="L3" s="140"/>
      <c r="M3" s="140"/>
      <c r="N3" s="140"/>
      <c r="O3" s="140"/>
      <c r="P3" s="140" t="s">
        <v>578</v>
      </c>
      <c r="Q3" s="140"/>
      <c r="R3" s="143"/>
    </row>
    <row r="4" spans="1:22" s="6" customFormat="1" ht="9" customHeight="1" thickBot="1" x14ac:dyDescent="0.3">
      <c r="A4" s="125"/>
      <c r="B4" s="126"/>
      <c r="C4" s="126"/>
      <c r="D4" s="126"/>
      <c r="E4" s="126"/>
      <c r="F4" s="126"/>
      <c r="G4" s="126"/>
      <c r="H4" s="126"/>
      <c r="I4" s="126"/>
      <c r="J4" s="126"/>
      <c r="K4" s="126"/>
      <c r="L4" s="126"/>
      <c r="M4" s="126"/>
      <c r="N4" s="126"/>
      <c r="O4" s="126"/>
      <c r="P4" s="126"/>
      <c r="Q4" s="126"/>
      <c r="R4" s="127"/>
    </row>
    <row r="5" spans="1:22" s="8" customFormat="1" ht="35.25" customHeight="1" thickBot="1" x14ac:dyDescent="0.35">
      <c r="A5" s="134" t="s">
        <v>1</v>
      </c>
      <c r="B5" s="135"/>
      <c r="C5" s="135"/>
      <c r="D5" s="135"/>
      <c r="E5" s="135"/>
      <c r="F5" s="135"/>
      <c r="G5" s="135"/>
      <c r="H5" s="135"/>
      <c r="I5" s="135"/>
      <c r="J5" s="135"/>
      <c r="K5" s="135"/>
      <c r="L5" s="135"/>
      <c r="M5" s="135"/>
      <c r="N5" s="135"/>
      <c r="O5" s="135"/>
      <c r="P5" s="135"/>
      <c r="Q5" s="135"/>
      <c r="R5" s="136"/>
    </row>
    <row r="6" spans="1:22" ht="409.5" customHeight="1" x14ac:dyDescent="0.25">
      <c r="A6" s="128"/>
      <c r="B6" s="129"/>
      <c r="C6" s="129"/>
      <c r="D6" s="129"/>
      <c r="E6" s="129"/>
      <c r="F6" s="129"/>
      <c r="G6" s="129"/>
      <c r="H6" s="129"/>
      <c r="I6" s="129"/>
      <c r="J6" s="129"/>
      <c r="K6" s="129"/>
      <c r="L6" s="129"/>
      <c r="M6" s="129"/>
      <c r="N6" s="129"/>
      <c r="O6" s="129"/>
      <c r="P6" s="129"/>
      <c r="Q6" s="129"/>
      <c r="R6" s="130"/>
    </row>
    <row r="7" spans="1:22" ht="100.5" customHeight="1" thickBot="1" x14ac:dyDescent="0.3">
      <c r="A7" s="131"/>
      <c r="B7" s="132"/>
      <c r="C7" s="132"/>
      <c r="D7" s="132"/>
      <c r="E7" s="132"/>
      <c r="F7" s="132"/>
      <c r="G7" s="132"/>
      <c r="H7" s="132"/>
      <c r="I7" s="132"/>
      <c r="J7" s="132"/>
      <c r="K7" s="132"/>
      <c r="L7" s="132"/>
      <c r="M7" s="132"/>
      <c r="N7" s="132"/>
      <c r="O7" s="132"/>
      <c r="P7" s="132"/>
      <c r="Q7" s="132"/>
      <c r="R7" s="133"/>
    </row>
  </sheetData>
  <mergeCells count="10">
    <mergeCell ref="A4:R4"/>
    <mergeCell ref="A6:R7"/>
    <mergeCell ref="A5:R5"/>
    <mergeCell ref="A1:C2"/>
    <mergeCell ref="A3:C3"/>
    <mergeCell ref="D3:O3"/>
    <mergeCell ref="D2:O2"/>
    <mergeCell ref="D1:O1"/>
    <mergeCell ref="P3:R3"/>
    <mergeCell ref="P1:R2"/>
  </mergeCells>
  <pageMargins left="0.70866141732283472" right="0.70866141732283472" top="0.74803149606299213" bottom="0.74803149606299213" header="0.31496062992125984" footer="0.31496062992125984"/>
  <pageSetup scale="64" fitToHeight="0" orientation="landscape" r:id="rId1"/>
  <headerFooter>
    <oddFooter>&amp;L&amp;"Calibri,Normal"&amp;K000000Procesos Ambiente</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51F0E-AFE7-43C5-A82E-67C603B38E89}">
  <sheetPr>
    <pageSetUpPr fitToPage="1"/>
  </sheetPr>
  <dimension ref="A1:D15"/>
  <sheetViews>
    <sheetView view="pageBreakPreview" zoomScale="65" zoomScaleSheetLayoutView="65" workbookViewId="0">
      <selection activeCell="J8" sqref="J8"/>
    </sheetView>
  </sheetViews>
  <sheetFormatPr baseColWidth="10" defaultColWidth="11.42578125" defaultRowHeight="20.25" x14ac:dyDescent="0.25"/>
  <cols>
    <col min="1" max="1" width="26.140625" style="101" customWidth="1"/>
    <col min="2" max="2" width="19.42578125" style="101" customWidth="1"/>
    <col min="3" max="3" width="128.7109375" style="101" customWidth="1"/>
    <col min="4" max="4" width="3.85546875" style="101" customWidth="1"/>
    <col min="5" max="16384" width="11.42578125" style="101"/>
  </cols>
  <sheetData>
    <row r="1" spans="1:4" x14ac:dyDescent="0.25">
      <c r="A1" s="188" t="s">
        <v>186</v>
      </c>
      <c r="B1" s="188"/>
      <c r="C1" s="188"/>
      <c r="D1" s="96"/>
    </row>
    <row r="2" spans="1:4" ht="40.5" x14ac:dyDescent="0.25">
      <c r="A2" s="105" t="s">
        <v>172</v>
      </c>
      <c r="B2" s="92" t="s">
        <v>187</v>
      </c>
      <c r="C2" s="105" t="s">
        <v>150</v>
      </c>
      <c r="D2" s="96"/>
    </row>
    <row r="3" spans="1:4" ht="40.5" x14ac:dyDescent="0.25">
      <c r="A3" s="76" t="s">
        <v>151</v>
      </c>
      <c r="B3" s="76" t="s">
        <v>188</v>
      </c>
      <c r="C3" s="93" t="s">
        <v>189</v>
      </c>
      <c r="D3" s="96"/>
    </row>
    <row r="4" spans="1:4" ht="60.75" x14ac:dyDescent="0.25">
      <c r="A4" s="77" t="s">
        <v>153</v>
      </c>
      <c r="B4" s="77" t="s">
        <v>190</v>
      </c>
      <c r="C4" s="94" t="s">
        <v>191</v>
      </c>
      <c r="D4" s="96"/>
    </row>
    <row r="5" spans="1:4" ht="40.5" x14ac:dyDescent="0.25">
      <c r="A5" s="78" t="s">
        <v>155</v>
      </c>
      <c r="B5" s="78" t="s">
        <v>192</v>
      </c>
      <c r="C5" s="79" t="s">
        <v>193</v>
      </c>
      <c r="D5" s="96"/>
    </row>
    <row r="6" spans="1:4" ht="60.75" x14ac:dyDescent="0.25">
      <c r="A6" s="78" t="s">
        <v>157</v>
      </c>
      <c r="B6" s="78" t="s">
        <v>194</v>
      </c>
      <c r="C6" s="79" t="s">
        <v>195</v>
      </c>
      <c r="D6" s="96"/>
    </row>
    <row r="7" spans="1:4" x14ac:dyDescent="0.25">
      <c r="A7" s="96"/>
      <c r="B7" s="96"/>
      <c r="C7" s="96"/>
      <c r="D7" s="96"/>
    </row>
    <row r="8" spans="1:4" x14ac:dyDescent="0.25">
      <c r="A8" s="193"/>
      <c r="B8" s="193"/>
      <c r="C8" s="193"/>
      <c r="D8" s="96"/>
    </row>
    <row r="9" spans="1:4" x14ac:dyDescent="0.25">
      <c r="A9" s="96"/>
      <c r="B9" s="96"/>
      <c r="C9" s="96"/>
      <c r="D9" s="96"/>
    </row>
    <row r="10" spans="1:4" x14ac:dyDescent="0.25">
      <c r="A10" s="96"/>
      <c r="B10" s="96"/>
      <c r="C10" s="96"/>
      <c r="D10" s="96"/>
    </row>
    <row r="11" spans="1:4" x14ac:dyDescent="0.25">
      <c r="A11" s="96"/>
      <c r="B11" s="96"/>
      <c r="C11" s="96"/>
      <c r="D11" s="96"/>
    </row>
    <row r="12" spans="1:4" x14ac:dyDescent="0.25">
      <c r="A12" s="96"/>
      <c r="B12" s="96"/>
      <c r="C12" s="96"/>
      <c r="D12" s="96"/>
    </row>
    <row r="13" spans="1:4" x14ac:dyDescent="0.25">
      <c r="A13" s="96"/>
      <c r="B13" s="96"/>
      <c r="C13" s="96"/>
      <c r="D13" s="96"/>
    </row>
    <row r="14" spans="1:4" x14ac:dyDescent="0.25">
      <c r="A14" s="96"/>
      <c r="B14" s="96"/>
      <c r="C14" s="96"/>
      <c r="D14" s="96"/>
    </row>
    <row r="15" spans="1:4" x14ac:dyDescent="0.25">
      <c r="A15" s="96"/>
      <c r="B15" s="96"/>
      <c r="C15" s="96"/>
      <c r="D15" s="96"/>
    </row>
  </sheetData>
  <sheetProtection selectLockedCells="1"/>
  <mergeCells count="2">
    <mergeCell ref="A1:C1"/>
    <mergeCell ref="A8:C8"/>
  </mergeCells>
  <pageMargins left="0.70866141732283472" right="0.70866141732283472" top="0.74803149606299213" bottom="0.74803149606299213" header="0.31496062992125984" footer="0.31496062992125984"/>
  <pageSetup scale="68" firstPageNumber="0" fitToHeight="0" orientation="landscape" horizontalDpi="300" verticalDpi="300" r:id="rId1"/>
  <headerFooter alignWithMargins="0">
    <oddFooter>&amp;LSignificado NP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D5BB7-E01C-4877-9D68-C953F1E05D56}">
  <sheetPr>
    <pageSetUpPr fitToPage="1"/>
  </sheetPr>
  <dimension ref="A1:K70"/>
  <sheetViews>
    <sheetView zoomScale="80" zoomScaleNormal="80" zoomScaleSheetLayoutView="65" workbookViewId="0">
      <selection activeCell="A3" sqref="A3:A4"/>
    </sheetView>
  </sheetViews>
  <sheetFormatPr baseColWidth="10" defaultColWidth="11.42578125" defaultRowHeight="20.25" x14ac:dyDescent="0.25"/>
  <cols>
    <col min="1" max="1" width="50.140625" style="101" customWidth="1"/>
    <col min="2" max="2" width="11.42578125" style="110" customWidth="1"/>
    <col min="3" max="3" width="109.7109375" style="101" customWidth="1"/>
    <col min="4" max="16384" width="11.42578125" style="101"/>
  </cols>
  <sheetData>
    <row r="1" spans="1:11" x14ac:dyDescent="0.3">
      <c r="A1" s="194" t="s">
        <v>196</v>
      </c>
      <c r="B1" s="194"/>
      <c r="C1" s="194"/>
      <c r="D1" s="96"/>
      <c r="E1" s="96"/>
      <c r="F1" s="96"/>
      <c r="G1" s="96"/>
      <c r="H1" s="96"/>
      <c r="I1" s="96"/>
      <c r="J1" s="96"/>
      <c r="K1" s="96"/>
    </row>
    <row r="2" spans="1:11" ht="5.25" customHeight="1" x14ac:dyDescent="0.25">
      <c r="A2" s="96"/>
      <c r="B2" s="98"/>
      <c r="C2" s="96"/>
      <c r="D2" s="96"/>
      <c r="E2" s="96"/>
      <c r="F2" s="96"/>
      <c r="G2" s="96"/>
      <c r="H2" s="96"/>
      <c r="I2" s="96"/>
      <c r="J2" s="96"/>
      <c r="K2" s="96"/>
    </row>
    <row r="3" spans="1:11" ht="28.5" customHeight="1" x14ac:dyDescent="0.25">
      <c r="A3" s="195" t="s">
        <v>197</v>
      </c>
      <c r="B3" s="195" t="s">
        <v>198</v>
      </c>
      <c r="C3" s="104" t="s">
        <v>199</v>
      </c>
      <c r="D3" s="96"/>
      <c r="E3" s="96"/>
      <c r="F3" s="96"/>
      <c r="G3" s="96"/>
      <c r="H3" s="96"/>
      <c r="I3" s="96"/>
      <c r="J3" s="96"/>
      <c r="K3" s="96"/>
    </row>
    <row r="4" spans="1:11" x14ac:dyDescent="0.25">
      <c r="A4" s="195"/>
      <c r="B4" s="195"/>
      <c r="C4" s="104" t="s">
        <v>200</v>
      </c>
      <c r="D4" s="96"/>
      <c r="E4" s="96"/>
      <c r="F4" s="96"/>
      <c r="G4" s="96"/>
      <c r="H4" s="96"/>
      <c r="I4" s="96"/>
      <c r="J4" s="96"/>
      <c r="K4" s="96"/>
    </row>
    <row r="5" spans="1:11" x14ac:dyDescent="0.25">
      <c r="A5" s="93" t="s">
        <v>201</v>
      </c>
      <c r="B5" s="107">
        <v>100</v>
      </c>
      <c r="C5" s="93" t="s">
        <v>202</v>
      </c>
      <c r="D5" s="96"/>
      <c r="E5" s="96"/>
      <c r="F5" s="96"/>
      <c r="G5" s="96"/>
      <c r="H5" s="96"/>
      <c r="I5" s="96"/>
      <c r="J5" s="96"/>
      <c r="K5" s="96"/>
    </row>
    <row r="6" spans="1:11" ht="40.5" x14ac:dyDescent="0.25">
      <c r="A6" s="94" t="s">
        <v>203</v>
      </c>
      <c r="B6" s="108">
        <v>60</v>
      </c>
      <c r="C6" s="94" t="s">
        <v>204</v>
      </c>
      <c r="D6" s="96"/>
      <c r="E6" s="96"/>
      <c r="F6" s="96"/>
      <c r="G6" s="96"/>
      <c r="H6" s="96"/>
      <c r="I6" s="96"/>
      <c r="J6" s="96"/>
      <c r="K6" s="96"/>
    </row>
    <row r="7" spans="1:11" x14ac:dyDescent="0.25">
      <c r="A7" s="79" t="s">
        <v>205</v>
      </c>
      <c r="B7" s="86">
        <v>25</v>
      </c>
      <c r="C7" s="79" t="s">
        <v>206</v>
      </c>
      <c r="D7" s="96"/>
      <c r="E7" s="96"/>
      <c r="F7" s="96"/>
      <c r="G7" s="96"/>
      <c r="H7" s="96"/>
      <c r="I7" s="96"/>
      <c r="J7" s="96"/>
      <c r="K7" s="96"/>
    </row>
    <row r="8" spans="1:11" x14ac:dyDescent="0.25">
      <c r="A8" s="106" t="s">
        <v>207</v>
      </c>
      <c r="B8" s="109">
        <v>10</v>
      </c>
      <c r="C8" s="106" t="s">
        <v>208</v>
      </c>
      <c r="D8" s="96"/>
      <c r="E8" s="96"/>
      <c r="F8" s="96"/>
      <c r="G8" s="96"/>
      <c r="H8" s="96"/>
      <c r="I8" s="96"/>
      <c r="J8" s="96"/>
      <c r="K8" s="96"/>
    </row>
    <row r="9" spans="1:11" x14ac:dyDescent="0.25">
      <c r="A9" s="96"/>
      <c r="B9" s="98"/>
      <c r="C9" s="96"/>
      <c r="D9" s="96"/>
      <c r="E9" s="96"/>
      <c r="F9" s="96"/>
      <c r="G9" s="96"/>
      <c r="H9" s="96"/>
      <c r="I9" s="96"/>
      <c r="J9" s="96"/>
      <c r="K9" s="96"/>
    </row>
    <row r="10" spans="1:11" x14ac:dyDescent="0.25">
      <c r="A10" s="96"/>
      <c r="B10" s="98"/>
      <c r="C10" s="96"/>
      <c r="D10" s="96"/>
      <c r="E10" s="96"/>
      <c r="F10" s="96"/>
      <c r="G10" s="96"/>
      <c r="H10" s="96"/>
      <c r="I10" s="96"/>
      <c r="J10" s="96"/>
      <c r="K10" s="96"/>
    </row>
    <row r="11" spans="1:11" x14ac:dyDescent="0.25">
      <c r="A11" s="196"/>
      <c r="B11" s="196"/>
      <c r="C11" s="196"/>
      <c r="D11" s="96"/>
      <c r="E11" s="96"/>
      <c r="F11" s="96"/>
      <c r="G11" s="96"/>
      <c r="H11" s="96"/>
      <c r="I11" s="96"/>
      <c r="J11" s="96"/>
      <c r="K11" s="96"/>
    </row>
    <row r="12" spans="1:11" x14ac:dyDescent="0.25">
      <c r="A12" s="96"/>
      <c r="B12" s="98"/>
      <c r="C12" s="96"/>
      <c r="D12" s="96"/>
      <c r="E12" s="96"/>
      <c r="F12" s="96"/>
      <c r="G12" s="96"/>
      <c r="H12" s="96"/>
      <c r="I12" s="96"/>
      <c r="J12" s="96"/>
      <c r="K12" s="96"/>
    </row>
    <row r="13" spans="1:11" x14ac:dyDescent="0.25">
      <c r="A13" s="96"/>
      <c r="B13" s="98"/>
      <c r="C13" s="96"/>
      <c r="D13" s="96"/>
      <c r="E13" s="96"/>
      <c r="F13" s="96"/>
      <c r="G13" s="96"/>
      <c r="H13" s="96"/>
      <c r="I13" s="96"/>
      <c r="J13" s="96"/>
      <c r="K13" s="96"/>
    </row>
    <row r="14" spans="1:11" x14ac:dyDescent="0.25">
      <c r="A14" s="96"/>
      <c r="B14" s="98"/>
      <c r="C14" s="96"/>
      <c r="D14" s="96"/>
      <c r="E14" s="96"/>
      <c r="F14" s="96"/>
      <c r="G14" s="96"/>
      <c r="H14" s="96"/>
      <c r="I14" s="96"/>
      <c r="J14" s="96"/>
      <c r="K14" s="96"/>
    </row>
    <row r="15" spans="1:11" x14ac:dyDescent="0.25">
      <c r="A15" s="96"/>
      <c r="B15" s="98"/>
      <c r="C15" s="96"/>
      <c r="D15" s="96"/>
      <c r="E15" s="96"/>
      <c r="F15" s="96"/>
      <c r="G15" s="96"/>
      <c r="H15" s="96"/>
      <c r="I15" s="96"/>
      <c r="J15" s="96"/>
      <c r="K15" s="96"/>
    </row>
    <row r="16" spans="1:11" x14ac:dyDescent="0.25">
      <c r="A16" s="96"/>
      <c r="B16" s="98"/>
      <c r="C16" s="96"/>
      <c r="D16" s="96"/>
      <c r="E16" s="96"/>
      <c r="F16" s="96"/>
      <c r="G16" s="96"/>
      <c r="H16" s="96"/>
      <c r="I16" s="96"/>
      <c r="J16" s="96"/>
      <c r="K16" s="96"/>
    </row>
    <row r="17" spans="1:11" x14ac:dyDescent="0.25">
      <c r="A17" s="96"/>
      <c r="B17" s="98"/>
      <c r="C17" s="96"/>
      <c r="D17" s="96"/>
      <c r="E17" s="96"/>
      <c r="F17" s="96"/>
      <c r="G17" s="96"/>
      <c r="H17" s="96"/>
      <c r="I17" s="96"/>
      <c r="J17" s="96"/>
      <c r="K17" s="96"/>
    </row>
    <row r="18" spans="1:11" x14ac:dyDescent="0.25">
      <c r="A18" s="96"/>
      <c r="B18" s="98"/>
      <c r="C18" s="96"/>
      <c r="D18" s="96"/>
      <c r="E18" s="96"/>
      <c r="F18" s="96"/>
      <c r="G18" s="96"/>
      <c r="H18" s="96"/>
      <c r="I18" s="96"/>
      <c r="J18" s="96"/>
      <c r="K18" s="96"/>
    </row>
    <row r="19" spans="1:11" x14ac:dyDescent="0.25">
      <c r="A19" s="96"/>
      <c r="B19" s="98"/>
      <c r="C19" s="96"/>
      <c r="D19" s="96"/>
      <c r="E19" s="96"/>
      <c r="F19" s="96"/>
      <c r="G19" s="96"/>
      <c r="H19" s="96"/>
      <c r="I19" s="96"/>
      <c r="J19" s="96"/>
      <c r="K19" s="96"/>
    </row>
    <row r="20" spans="1:11" x14ac:dyDescent="0.25">
      <c r="A20" s="96"/>
      <c r="B20" s="98"/>
      <c r="C20" s="96"/>
      <c r="D20" s="96"/>
      <c r="E20" s="96"/>
      <c r="F20" s="96"/>
      <c r="G20" s="96"/>
      <c r="H20" s="96"/>
      <c r="I20" s="96"/>
      <c r="J20" s="96"/>
      <c r="K20" s="96"/>
    </row>
    <row r="21" spans="1:11" x14ac:dyDescent="0.25">
      <c r="A21" s="96"/>
      <c r="B21" s="98"/>
      <c r="C21" s="96"/>
      <c r="D21" s="96"/>
      <c r="E21" s="96"/>
      <c r="F21" s="96"/>
      <c r="G21" s="96"/>
      <c r="H21" s="96"/>
      <c r="I21" s="96"/>
      <c r="J21" s="96"/>
      <c r="K21" s="96"/>
    </row>
    <row r="22" spans="1:11" x14ac:dyDescent="0.25">
      <c r="A22" s="96"/>
      <c r="B22" s="98"/>
      <c r="C22" s="96"/>
      <c r="D22" s="96"/>
      <c r="E22" s="96"/>
      <c r="F22" s="96"/>
      <c r="G22" s="96"/>
      <c r="H22" s="96"/>
      <c r="I22" s="96"/>
      <c r="J22" s="96"/>
      <c r="K22" s="96"/>
    </row>
    <row r="23" spans="1:11" x14ac:dyDescent="0.25">
      <c r="A23" s="96"/>
      <c r="B23" s="98"/>
      <c r="C23" s="96"/>
      <c r="D23" s="96"/>
      <c r="E23" s="96"/>
      <c r="F23" s="96"/>
      <c r="G23" s="96"/>
      <c r="H23" s="96"/>
      <c r="I23" s="96"/>
      <c r="J23" s="96"/>
      <c r="K23" s="96"/>
    </row>
    <row r="24" spans="1:11" x14ac:dyDescent="0.25">
      <c r="A24" s="96"/>
      <c r="B24" s="98"/>
      <c r="C24" s="96"/>
      <c r="D24" s="96"/>
      <c r="E24" s="96"/>
      <c r="F24" s="96"/>
      <c r="G24" s="96"/>
      <c r="H24" s="96"/>
      <c r="I24" s="96"/>
      <c r="J24" s="96"/>
      <c r="K24" s="96"/>
    </row>
    <row r="25" spans="1:11" x14ac:dyDescent="0.25">
      <c r="A25" s="96"/>
      <c r="B25" s="98"/>
      <c r="C25" s="96"/>
      <c r="D25" s="96"/>
      <c r="E25" s="96"/>
      <c r="F25" s="96"/>
      <c r="G25" s="96"/>
      <c r="H25" s="96"/>
      <c r="I25" s="96"/>
      <c r="J25" s="96"/>
      <c r="K25" s="96"/>
    </row>
    <row r="26" spans="1:11" x14ac:dyDescent="0.25">
      <c r="A26" s="96"/>
      <c r="B26" s="98"/>
      <c r="C26" s="96"/>
      <c r="D26" s="96"/>
      <c r="E26" s="96"/>
      <c r="F26" s="96"/>
      <c r="G26" s="96"/>
      <c r="H26" s="96"/>
      <c r="I26" s="96"/>
      <c r="J26" s="96"/>
      <c r="K26" s="96"/>
    </row>
    <row r="27" spans="1:11" x14ac:dyDescent="0.25">
      <c r="A27" s="96"/>
      <c r="B27" s="98"/>
      <c r="C27" s="96"/>
      <c r="D27" s="96"/>
      <c r="E27" s="96"/>
      <c r="F27" s="96"/>
      <c r="G27" s="96"/>
      <c r="H27" s="96"/>
      <c r="I27" s="96"/>
      <c r="J27" s="96"/>
      <c r="K27" s="96"/>
    </row>
    <row r="28" spans="1:11" x14ac:dyDescent="0.25">
      <c r="A28" s="96"/>
      <c r="B28" s="98"/>
      <c r="C28" s="96"/>
      <c r="D28" s="96"/>
      <c r="E28" s="96"/>
      <c r="F28" s="96"/>
      <c r="G28" s="96"/>
      <c r="H28" s="96"/>
      <c r="I28" s="96"/>
      <c r="J28" s="96"/>
      <c r="K28" s="96"/>
    </row>
    <row r="29" spans="1:11" x14ac:dyDescent="0.25">
      <c r="A29" s="96"/>
      <c r="B29" s="98"/>
      <c r="C29" s="96"/>
      <c r="D29" s="96"/>
      <c r="E29" s="96"/>
      <c r="F29" s="96"/>
      <c r="G29" s="96"/>
      <c r="H29" s="96"/>
      <c r="I29" s="96"/>
      <c r="J29" s="96"/>
      <c r="K29" s="96"/>
    </row>
    <row r="30" spans="1:11" x14ac:dyDescent="0.25">
      <c r="A30" s="96"/>
      <c r="B30" s="98"/>
      <c r="C30" s="96"/>
      <c r="D30" s="96"/>
      <c r="E30" s="96"/>
      <c r="F30" s="96"/>
      <c r="G30" s="96"/>
      <c r="H30" s="96"/>
      <c r="I30" s="96"/>
      <c r="J30" s="96"/>
      <c r="K30" s="96"/>
    </row>
    <row r="31" spans="1:11" x14ac:dyDescent="0.25">
      <c r="A31" s="96"/>
      <c r="B31" s="98"/>
      <c r="C31" s="96"/>
      <c r="D31" s="96"/>
      <c r="E31" s="96"/>
      <c r="F31" s="96"/>
      <c r="G31" s="96"/>
      <c r="H31" s="96"/>
      <c r="I31" s="96"/>
      <c r="J31" s="96"/>
      <c r="K31" s="96"/>
    </row>
    <row r="32" spans="1:11" x14ac:dyDescent="0.25">
      <c r="A32" s="96"/>
      <c r="B32" s="98"/>
      <c r="C32" s="96"/>
      <c r="D32" s="96"/>
      <c r="E32" s="96"/>
      <c r="F32" s="96"/>
      <c r="G32" s="96"/>
      <c r="H32" s="96"/>
      <c r="I32" s="96"/>
      <c r="J32" s="96"/>
      <c r="K32" s="96"/>
    </row>
    <row r="33" spans="1:11" x14ac:dyDescent="0.25">
      <c r="A33" s="96"/>
      <c r="B33" s="98"/>
      <c r="C33" s="96"/>
      <c r="D33" s="96"/>
      <c r="E33" s="96"/>
      <c r="F33" s="96"/>
      <c r="G33" s="96"/>
      <c r="H33" s="96"/>
      <c r="I33" s="96"/>
      <c r="J33" s="96"/>
      <c r="K33" s="96"/>
    </row>
    <row r="34" spans="1:11" x14ac:dyDescent="0.25">
      <c r="A34" s="96"/>
      <c r="B34" s="98"/>
      <c r="C34" s="96"/>
      <c r="D34" s="96"/>
      <c r="E34" s="96"/>
      <c r="F34" s="96"/>
      <c r="G34" s="96"/>
      <c r="H34" s="96"/>
      <c r="I34" s="96"/>
      <c r="J34" s="96"/>
      <c r="K34" s="96"/>
    </row>
    <row r="35" spans="1:11" x14ac:dyDescent="0.25">
      <c r="A35" s="96"/>
      <c r="B35" s="98"/>
      <c r="C35" s="96"/>
      <c r="D35" s="96"/>
      <c r="E35" s="96"/>
      <c r="F35" s="96"/>
      <c r="G35" s="96"/>
      <c r="H35" s="96"/>
      <c r="I35" s="96"/>
      <c r="J35" s="96"/>
      <c r="K35" s="96"/>
    </row>
    <row r="36" spans="1:11" x14ac:dyDescent="0.25">
      <c r="A36" s="96"/>
      <c r="B36" s="98"/>
      <c r="C36" s="96"/>
      <c r="D36" s="96"/>
      <c r="E36" s="96"/>
      <c r="F36" s="96"/>
      <c r="G36" s="96"/>
      <c r="H36" s="96"/>
      <c r="I36" s="96"/>
      <c r="J36" s="96"/>
      <c r="K36" s="96"/>
    </row>
    <row r="37" spans="1:11" x14ac:dyDescent="0.25">
      <c r="A37" s="96"/>
      <c r="B37" s="98"/>
      <c r="C37" s="96"/>
      <c r="D37" s="96"/>
      <c r="E37" s="96"/>
      <c r="F37" s="96"/>
      <c r="G37" s="96"/>
      <c r="H37" s="96"/>
      <c r="I37" s="96"/>
      <c r="J37" s="96"/>
      <c r="K37" s="96"/>
    </row>
    <row r="38" spans="1:11" x14ac:dyDescent="0.25">
      <c r="A38" s="96"/>
      <c r="B38" s="98"/>
      <c r="C38" s="96"/>
      <c r="D38" s="96"/>
      <c r="E38" s="96"/>
      <c r="F38" s="96"/>
      <c r="G38" s="96"/>
      <c r="H38" s="96"/>
      <c r="I38" s="96"/>
      <c r="J38" s="96"/>
      <c r="K38" s="96"/>
    </row>
    <row r="39" spans="1:11" x14ac:dyDescent="0.25">
      <c r="A39" s="96"/>
      <c r="B39" s="98"/>
      <c r="C39" s="96"/>
      <c r="D39" s="96"/>
      <c r="E39" s="96"/>
      <c r="F39" s="96"/>
      <c r="G39" s="96"/>
      <c r="H39" s="96"/>
      <c r="I39" s="96"/>
      <c r="J39" s="96"/>
      <c r="K39" s="96"/>
    </row>
    <row r="40" spans="1:11" x14ac:dyDescent="0.25">
      <c r="A40" s="96"/>
      <c r="B40" s="98"/>
      <c r="C40" s="96"/>
      <c r="D40" s="96"/>
      <c r="E40" s="96"/>
      <c r="F40" s="96"/>
      <c r="G40" s="96"/>
      <c r="H40" s="96"/>
      <c r="I40" s="96"/>
      <c r="J40" s="96"/>
      <c r="K40" s="96"/>
    </row>
    <row r="41" spans="1:11" x14ac:dyDescent="0.25">
      <c r="A41" s="96"/>
      <c r="B41" s="98"/>
      <c r="C41" s="96"/>
      <c r="D41" s="96"/>
      <c r="E41" s="96"/>
      <c r="F41" s="96"/>
      <c r="G41" s="96"/>
      <c r="H41" s="96"/>
      <c r="I41" s="96"/>
      <c r="J41" s="96"/>
      <c r="K41" s="96"/>
    </row>
    <row r="42" spans="1:11" x14ac:dyDescent="0.25">
      <c r="A42" s="96"/>
      <c r="B42" s="98"/>
      <c r="C42" s="96"/>
      <c r="D42" s="96"/>
      <c r="E42" s="96"/>
      <c r="F42" s="96"/>
      <c r="G42" s="96"/>
      <c r="H42" s="96"/>
      <c r="I42" s="96"/>
      <c r="J42" s="96"/>
      <c r="K42" s="96"/>
    </row>
    <row r="43" spans="1:11" x14ac:dyDescent="0.25">
      <c r="A43" s="96"/>
      <c r="B43" s="98"/>
      <c r="C43" s="96"/>
      <c r="D43" s="96"/>
      <c r="E43" s="96"/>
      <c r="F43" s="96"/>
      <c r="G43" s="96"/>
      <c r="H43" s="96"/>
      <c r="I43" s="96"/>
      <c r="J43" s="96"/>
      <c r="K43" s="96"/>
    </row>
    <row r="44" spans="1:11" x14ac:dyDescent="0.25">
      <c r="A44" s="96"/>
      <c r="B44" s="98"/>
      <c r="C44" s="96"/>
      <c r="D44" s="96"/>
      <c r="E44" s="96"/>
      <c r="F44" s="96"/>
      <c r="G44" s="96"/>
      <c r="H44" s="96"/>
      <c r="I44" s="96"/>
      <c r="J44" s="96"/>
      <c r="K44" s="96"/>
    </row>
    <row r="45" spans="1:11" x14ac:dyDescent="0.25">
      <c r="A45" s="96"/>
      <c r="B45" s="98"/>
      <c r="C45" s="96"/>
      <c r="D45" s="96"/>
      <c r="E45" s="96"/>
      <c r="F45" s="96"/>
      <c r="G45" s="96"/>
      <c r="H45" s="96"/>
      <c r="I45" s="96"/>
      <c r="J45" s="96"/>
      <c r="K45" s="96"/>
    </row>
    <row r="46" spans="1:11" x14ac:dyDescent="0.25">
      <c r="A46" s="96"/>
      <c r="B46" s="98"/>
      <c r="C46" s="96"/>
      <c r="D46" s="96"/>
      <c r="E46" s="96"/>
      <c r="F46" s="96"/>
      <c r="G46" s="96"/>
      <c r="H46" s="96"/>
      <c r="I46" s="96"/>
      <c r="J46" s="96"/>
      <c r="K46" s="96"/>
    </row>
    <row r="47" spans="1:11" x14ac:dyDescent="0.25">
      <c r="A47" s="96"/>
      <c r="B47" s="98"/>
      <c r="C47" s="96"/>
      <c r="D47" s="96"/>
      <c r="E47" s="96"/>
      <c r="F47" s="96"/>
      <c r="G47" s="96"/>
      <c r="H47" s="96"/>
      <c r="I47" s="96"/>
      <c r="J47" s="96"/>
      <c r="K47" s="96"/>
    </row>
    <row r="48" spans="1:11" x14ac:dyDescent="0.25">
      <c r="A48" s="96"/>
      <c r="B48" s="98"/>
      <c r="C48" s="96"/>
      <c r="D48" s="96"/>
      <c r="E48" s="96"/>
      <c r="F48" s="96"/>
      <c r="G48" s="96"/>
      <c r="H48" s="96"/>
      <c r="I48" s="96"/>
      <c r="J48" s="96"/>
      <c r="K48" s="96"/>
    </row>
    <row r="49" spans="1:11" x14ac:dyDescent="0.25">
      <c r="A49" s="96"/>
      <c r="B49" s="98"/>
      <c r="C49" s="96"/>
      <c r="D49" s="96"/>
      <c r="E49" s="96"/>
      <c r="F49" s="96"/>
      <c r="G49" s="96"/>
      <c r="H49" s="96"/>
      <c r="I49" s="96"/>
      <c r="J49" s="96"/>
      <c r="K49" s="96"/>
    </row>
    <row r="50" spans="1:11" x14ac:dyDescent="0.25">
      <c r="A50" s="96"/>
      <c r="B50" s="98"/>
      <c r="C50" s="96"/>
      <c r="D50" s="96"/>
      <c r="E50" s="96"/>
      <c r="F50" s="96"/>
      <c r="G50" s="96"/>
      <c r="H50" s="96"/>
      <c r="I50" s="96"/>
      <c r="J50" s="96"/>
      <c r="K50" s="96"/>
    </row>
    <row r="51" spans="1:11" x14ac:dyDescent="0.25">
      <c r="A51" s="96"/>
      <c r="B51" s="98"/>
      <c r="C51" s="96"/>
      <c r="D51" s="96"/>
      <c r="E51" s="96"/>
      <c r="F51" s="96"/>
      <c r="G51" s="96"/>
      <c r="H51" s="96"/>
      <c r="I51" s="96"/>
      <c r="J51" s="96"/>
      <c r="K51" s="96"/>
    </row>
    <row r="52" spans="1:11" x14ac:dyDescent="0.25">
      <c r="A52" s="96"/>
      <c r="B52" s="98"/>
      <c r="C52" s="96"/>
      <c r="D52" s="96"/>
      <c r="E52" s="96"/>
      <c r="F52" s="96"/>
      <c r="G52" s="96"/>
      <c r="H52" s="96"/>
      <c r="I52" s="96"/>
      <c r="J52" s="96"/>
      <c r="K52" s="96"/>
    </row>
    <row r="53" spans="1:11" x14ac:dyDescent="0.25">
      <c r="D53" s="96"/>
      <c r="E53" s="96"/>
      <c r="F53" s="96"/>
      <c r="G53" s="96"/>
      <c r="H53" s="96"/>
      <c r="I53" s="96"/>
      <c r="J53" s="96"/>
      <c r="K53" s="96"/>
    </row>
    <row r="54" spans="1:11" x14ac:dyDescent="0.25">
      <c r="D54" s="96"/>
      <c r="E54" s="96"/>
      <c r="F54" s="96"/>
      <c r="G54" s="96"/>
      <c r="H54" s="96"/>
      <c r="I54" s="96"/>
      <c r="J54" s="96"/>
      <c r="K54" s="96"/>
    </row>
    <row r="55" spans="1:11" x14ac:dyDescent="0.25">
      <c r="D55" s="96"/>
      <c r="E55" s="96"/>
      <c r="F55" s="96"/>
      <c r="G55" s="96"/>
      <c r="H55" s="96"/>
      <c r="I55" s="96"/>
      <c r="J55" s="96"/>
      <c r="K55" s="96"/>
    </row>
    <row r="56" spans="1:11" x14ac:dyDescent="0.25">
      <c r="D56" s="96"/>
      <c r="E56" s="96"/>
      <c r="F56" s="96"/>
      <c r="G56" s="96"/>
      <c r="H56" s="96"/>
      <c r="I56" s="96"/>
      <c r="J56" s="96"/>
      <c r="K56" s="96"/>
    </row>
    <row r="57" spans="1:11" x14ac:dyDescent="0.25">
      <c r="D57" s="96"/>
      <c r="E57" s="96"/>
      <c r="F57" s="96"/>
      <c r="G57" s="96"/>
      <c r="H57" s="96"/>
      <c r="I57" s="96"/>
      <c r="J57" s="96"/>
      <c r="K57" s="96"/>
    </row>
    <row r="58" spans="1:11" x14ac:dyDescent="0.25">
      <c r="D58" s="96"/>
      <c r="E58" s="96"/>
      <c r="F58" s="96"/>
      <c r="G58" s="96"/>
      <c r="H58" s="96"/>
      <c r="I58" s="96"/>
      <c r="J58" s="96"/>
      <c r="K58" s="96"/>
    </row>
    <row r="59" spans="1:11" x14ac:dyDescent="0.25">
      <c r="D59" s="96"/>
      <c r="E59" s="96"/>
      <c r="F59" s="96"/>
      <c r="G59" s="96"/>
      <c r="H59" s="96"/>
      <c r="I59" s="96"/>
      <c r="J59" s="96"/>
      <c r="K59" s="96"/>
    </row>
    <row r="60" spans="1:11" x14ac:dyDescent="0.25">
      <c r="D60" s="96"/>
      <c r="E60" s="96"/>
      <c r="F60" s="96"/>
      <c r="G60" s="96"/>
      <c r="H60" s="96"/>
      <c r="I60" s="96"/>
      <c r="J60" s="96"/>
      <c r="K60" s="96"/>
    </row>
    <row r="61" spans="1:11" x14ac:dyDescent="0.25">
      <c r="D61" s="96"/>
      <c r="E61" s="96"/>
      <c r="F61" s="96"/>
      <c r="G61" s="96"/>
      <c r="H61" s="96"/>
      <c r="I61" s="96"/>
      <c r="J61" s="96"/>
      <c r="K61" s="96"/>
    </row>
    <row r="62" spans="1:11" x14ac:dyDescent="0.25">
      <c r="D62" s="96"/>
      <c r="E62" s="96"/>
      <c r="F62" s="96"/>
      <c r="G62" s="96"/>
      <c r="H62" s="96"/>
      <c r="I62" s="96"/>
      <c r="J62" s="96"/>
      <c r="K62" s="96"/>
    </row>
    <row r="63" spans="1:11" x14ac:dyDescent="0.25">
      <c r="D63" s="96"/>
      <c r="E63" s="96"/>
      <c r="F63" s="96"/>
      <c r="G63" s="96"/>
      <c r="H63" s="96"/>
      <c r="I63" s="96"/>
      <c r="J63" s="96"/>
      <c r="K63" s="96"/>
    </row>
    <row r="64" spans="1:11" x14ac:dyDescent="0.25">
      <c r="D64" s="96"/>
      <c r="E64" s="96"/>
      <c r="F64" s="96"/>
      <c r="G64" s="96"/>
      <c r="H64" s="96"/>
      <c r="I64" s="96"/>
      <c r="J64" s="96"/>
      <c r="K64" s="96"/>
    </row>
    <row r="65" spans="4:11" x14ac:dyDescent="0.25">
      <c r="D65" s="96"/>
      <c r="E65" s="96"/>
      <c r="F65" s="96"/>
      <c r="G65" s="96"/>
      <c r="H65" s="96"/>
      <c r="I65" s="96"/>
      <c r="J65" s="96"/>
      <c r="K65" s="96"/>
    </row>
    <row r="66" spans="4:11" x14ac:dyDescent="0.25">
      <c r="D66" s="96"/>
      <c r="E66" s="96"/>
      <c r="F66" s="96"/>
      <c r="G66" s="96"/>
      <c r="H66" s="96"/>
      <c r="I66" s="96"/>
      <c r="J66" s="96"/>
      <c r="K66" s="96"/>
    </row>
    <row r="67" spans="4:11" x14ac:dyDescent="0.25">
      <c r="D67" s="96"/>
      <c r="E67" s="96"/>
      <c r="F67" s="96"/>
      <c r="G67" s="96"/>
      <c r="H67" s="96"/>
      <c r="I67" s="96"/>
      <c r="J67" s="96"/>
      <c r="K67" s="96"/>
    </row>
    <row r="68" spans="4:11" x14ac:dyDescent="0.25">
      <c r="D68" s="96"/>
      <c r="E68" s="96"/>
      <c r="F68" s="96"/>
      <c r="G68" s="96"/>
      <c r="H68" s="96"/>
      <c r="I68" s="96"/>
      <c r="J68" s="96"/>
      <c r="K68" s="96"/>
    </row>
    <row r="69" spans="4:11" x14ac:dyDescent="0.25">
      <c r="D69" s="96"/>
      <c r="E69" s="96"/>
      <c r="F69" s="96"/>
      <c r="G69" s="96"/>
      <c r="H69" s="96"/>
      <c r="I69" s="96"/>
      <c r="J69" s="96"/>
      <c r="K69" s="96"/>
    </row>
    <row r="70" spans="4:11" x14ac:dyDescent="0.25">
      <c r="D70" s="96"/>
      <c r="E70" s="96"/>
      <c r="F70" s="96"/>
      <c r="G70" s="96"/>
      <c r="H70" s="96"/>
      <c r="I70" s="96"/>
      <c r="J70" s="96"/>
      <c r="K70" s="96"/>
    </row>
  </sheetData>
  <sheetProtection selectLockedCells="1"/>
  <mergeCells count="4">
    <mergeCell ref="A1:C1"/>
    <mergeCell ref="A3:A4"/>
    <mergeCell ref="B3:B4"/>
    <mergeCell ref="A11:C11"/>
  </mergeCells>
  <pageMargins left="0.70866141732283472" right="0.70866141732283472" top="0.74803149606299213" bottom="0.74803149606299213" header="0.31496062992125984" footer="0.31496062992125984"/>
  <pageSetup scale="66" firstPageNumber="0" fitToHeight="0" orientation="landscape" horizontalDpi="300" verticalDpi="300" r:id="rId1"/>
  <headerFooter alignWithMargins="0">
    <oddFooter>&amp;LNivel de consecuencia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A8E40-FCD0-4F69-B3F3-49B30A7C93D4}">
  <sheetPr>
    <pageSetUpPr fitToPage="1"/>
  </sheetPr>
  <dimension ref="A1:G32"/>
  <sheetViews>
    <sheetView zoomScale="70" zoomScaleNormal="70" zoomScaleSheetLayoutView="80" workbookViewId="0">
      <selection activeCell="F16" sqref="F16"/>
    </sheetView>
  </sheetViews>
  <sheetFormatPr baseColWidth="10" defaultColWidth="11.42578125" defaultRowHeight="16.5" x14ac:dyDescent="0.3"/>
  <cols>
    <col min="1" max="1" width="42" style="69" customWidth="1"/>
    <col min="2" max="6" width="23.7109375" style="69" customWidth="1"/>
    <col min="7" max="7" width="5" style="69" customWidth="1"/>
    <col min="8" max="16384" width="11.42578125" style="69"/>
  </cols>
  <sheetData>
    <row r="1" spans="1:7" ht="20.25" x14ac:dyDescent="0.3">
      <c r="A1" s="194" t="s">
        <v>209</v>
      </c>
      <c r="B1" s="194"/>
      <c r="C1" s="194"/>
      <c r="D1" s="194"/>
      <c r="E1" s="194"/>
      <c r="F1" s="194"/>
      <c r="G1" s="68"/>
    </row>
    <row r="2" spans="1:7" ht="20.25" x14ac:dyDescent="0.3">
      <c r="A2" s="95"/>
      <c r="B2" s="197" t="s">
        <v>172</v>
      </c>
      <c r="C2" s="197"/>
      <c r="D2" s="197"/>
      <c r="E2" s="197"/>
      <c r="F2" s="197"/>
      <c r="G2" s="68"/>
    </row>
    <row r="3" spans="1:7" ht="40.5" x14ac:dyDescent="0.3">
      <c r="A3" s="102" t="s">
        <v>210</v>
      </c>
      <c r="B3" s="112"/>
      <c r="C3" s="112" t="s">
        <v>211</v>
      </c>
      <c r="D3" s="113" t="s">
        <v>212</v>
      </c>
      <c r="E3" s="112" t="s">
        <v>213</v>
      </c>
      <c r="F3" s="112" t="s">
        <v>214</v>
      </c>
      <c r="G3" s="68"/>
    </row>
    <row r="4" spans="1:7" ht="42" customHeight="1" x14ac:dyDescent="0.3">
      <c r="A4" s="198" t="s">
        <v>215</v>
      </c>
      <c r="B4" s="112">
        <v>100</v>
      </c>
      <c r="C4" s="71" t="s">
        <v>216</v>
      </c>
      <c r="D4" s="71" t="s">
        <v>217</v>
      </c>
      <c r="E4" s="71" t="s">
        <v>218</v>
      </c>
      <c r="F4" s="74" t="s">
        <v>219</v>
      </c>
      <c r="G4" s="68"/>
    </row>
    <row r="5" spans="1:7" ht="40.5" x14ac:dyDescent="0.3">
      <c r="A5" s="198"/>
      <c r="B5" s="112">
        <v>60</v>
      </c>
      <c r="C5" s="71" t="s">
        <v>220</v>
      </c>
      <c r="D5" s="71" t="s">
        <v>221</v>
      </c>
      <c r="E5" s="74" t="s">
        <v>222</v>
      </c>
      <c r="F5" s="114" t="s">
        <v>223</v>
      </c>
      <c r="G5" s="68"/>
    </row>
    <row r="6" spans="1:7" ht="40.5" x14ac:dyDescent="0.3">
      <c r="A6" s="198"/>
      <c r="B6" s="112">
        <v>25</v>
      </c>
      <c r="C6" s="71" t="s">
        <v>224</v>
      </c>
      <c r="D6" s="74" t="s">
        <v>225</v>
      </c>
      <c r="E6" s="74" t="s">
        <v>226</v>
      </c>
      <c r="F6" s="74" t="s">
        <v>227</v>
      </c>
      <c r="G6" s="68"/>
    </row>
    <row r="7" spans="1:7" ht="40.5" x14ac:dyDescent="0.3">
      <c r="A7" s="198"/>
      <c r="B7" s="112">
        <v>10</v>
      </c>
      <c r="C7" s="74" t="s">
        <v>228</v>
      </c>
      <c r="D7" s="115" t="s">
        <v>223</v>
      </c>
      <c r="E7" s="74" t="s">
        <v>229</v>
      </c>
      <c r="F7" s="116" t="s">
        <v>230</v>
      </c>
      <c r="G7" s="68"/>
    </row>
    <row r="8" spans="1:7" x14ac:dyDescent="0.3">
      <c r="A8" s="68"/>
      <c r="B8" s="68"/>
      <c r="C8" s="68"/>
      <c r="D8" s="68"/>
      <c r="E8" s="68"/>
      <c r="F8" s="68"/>
      <c r="G8" s="68"/>
    </row>
    <row r="9" spans="1:7" ht="45.75" x14ac:dyDescent="0.65">
      <c r="A9" s="199"/>
      <c r="B9" s="199"/>
      <c r="C9" s="199"/>
      <c r="D9" s="199"/>
      <c r="E9" s="199"/>
      <c r="F9" s="199"/>
      <c r="G9" s="68"/>
    </row>
    <row r="10" spans="1:7" x14ac:dyDescent="0.3">
      <c r="A10" s="68"/>
      <c r="B10" s="68"/>
      <c r="C10" s="68"/>
      <c r="D10" s="68"/>
      <c r="E10" s="68"/>
      <c r="F10" s="68"/>
      <c r="G10" s="68"/>
    </row>
    <row r="11" spans="1:7" x14ac:dyDescent="0.3">
      <c r="A11" s="68"/>
      <c r="B11" s="68"/>
      <c r="C11" s="68"/>
      <c r="D11" s="68"/>
      <c r="E11" s="68"/>
      <c r="F11" s="68"/>
      <c r="G11" s="68"/>
    </row>
    <row r="12" spans="1:7" x14ac:dyDescent="0.3">
      <c r="A12" s="68"/>
      <c r="B12" s="68"/>
      <c r="C12" s="68"/>
      <c r="D12" s="68"/>
      <c r="E12" s="68"/>
      <c r="F12" s="68"/>
      <c r="G12" s="68"/>
    </row>
    <row r="13" spans="1:7" x14ac:dyDescent="0.3">
      <c r="A13" s="68"/>
      <c r="B13" s="68"/>
      <c r="C13" s="68"/>
      <c r="D13" s="68"/>
      <c r="E13" s="68"/>
      <c r="F13" s="68"/>
      <c r="G13" s="68"/>
    </row>
    <row r="14" spans="1:7" x14ac:dyDescent="0.3">
      <c r="A14" s="68"/>
      <c r="B14" s="68"/>
      <c r="C14" s="68"/>
      <c r="D14" s="68"/>
      <c r="E14" s="68"/>
      <c r="F14" s="68"/>
      <c r="G14" s="68"/>
    </row>
    <row r="15" spans="1:7" x14ac:dyDescent="0.3">
      <c r="A15" s="68"/>
      <c r="B15" s="68"/>
      <c r="C15" s="68"/>
      <c r="D15" s="68"/>
      <c r="E15" s="68"/>
      <c r="F15" s="68"/>
      <c r="G15" s="68"/>
    </row>
    <row r="16" spans="1:7" x14ac:dyDescent="0.3">
      <c r="A16" s="68"/>
      <c r="B16" s="68"/>
      <c r="C16" s="68"/>
      <c r="D16" s="68"/>
      <c r="E16" s="68"/>
      <c r="F16" s="68"/>
      <c r="G16" s="68"/>
    </row>
    <row r="17" spans="1:7" x14ac:dyDescent="0.3">
      <c r="A17" s="68"/>
      <c r="B17" s="68"/>
      <c r="C17" s="68"/>
      <c r="D17" s="68"/>
      <c r="E17" s="68"/>
      <c r="F17" s="68"/>
      <c r="G17" s="68"/>
    </row>
    <row r="18" spans="1:7" x14ac:dyDescent="0.3">
      <c r="A18" s="68"/>
      <c r="B18" s="68"/>
      <c r="C18" s="68"/>
      <c r="D18" s="68"/>
      <c r="E18" s="68"/>
      <c r="F18" s="68"/>
      <c r="G18" s="68"/>
    </row>
    <row r="19" spans="1:7" x14ac:dyDescent="0.3">
      <c r="A19" s="68"/>
      <c r="B19" s="68"/>
      <c r="C19" s="68"/>
      <c r="D19" s="68"/>
      <c r="E19" s="68"/>
      <c r="F19" s="68"/>
      <c r="G19" s="68"/>
    </row>
    <row r="20" spans="1:7" x14ac:dyDescent="0.3">
      <c r="A20" s="68"/>
      <c r="B20" s="68"/>
      <c r="C20" s="68"/>
      <c r="D20" s="68"/>
      <c r="E20" s="68"/>
      <c r="F20" s="68"/>
      <c r="G20" s="68"/>
    </row>
    <row r="21" spans="1:7" x14ac:dyDescent="0.3">
      <c r="A21" s="68"/>
      <c r="B21" s="68"/>
      <c r="C21" s="68"/>
      <c r="D21" s="68"/>
      <c r="E21" s="68"/>
      <c r="F21" s="68"/>
      <c r="G21" s="68"/>
    </row>
    <row r="22" spans="1:7" x14ac:dyDescent="0.3">
      <c r="A22" s="68"/>
      <c r="B22" s="68"/>
      <c r="C22" s="68"/>
      <c r="D22" s="68"/>
      <c r="E22" s="68"/>
      <c r="F22" s="68"/>
      <c r="G22" s="68"/>
    </row>
    <row r="23" spans="1:7" x14ac:dyDescent="0.3">
      <c r="A23" s="68"/>
      <c r="B23" s="68"/>
      <c r="C23" s="68"/>
      <c r="D23" s="68"/>
      <c r="E23" s="68"/>
      <c r="F23" s="68"/>
      <c r="G23" s="68"/>
    </row>
    <row r="24" spans="1:7" x14ac:dyDescent="0.3">
      <c r="A24" s="68"/>
      <c r="B24" s="68"/>
      <c r="C24" s="68"/>
      <c r="D24" s="68"/>
      <c r="E24" s="68"/>
      <c r="F24" s="68"/>
      <c r="G24" s="68"/>
    </row>
    <row r="25" spans="1:7" x14ac:dyDescent="0.3">
      <c r="A25" s="68"/>
      <c r="B25" s="68"/>
      <c r="C25" s="68"/>
      <c r="D25" s="68"/>
      <c r="E25" s="68"/>
      <c r="F25" s="68"/>
      <c r="G25" s="68"/>
    </row>
    <row r="26" spans="1:7" x14ac:dyDescent="0.3">
      <c r="A26" s="68"/>
      <c r="B26" s="68"/>
      <c r="C26" s="68"/>
      <c r="D26" s="68"/>
      <c r="E26" s="68"/>
      <c r="F26" s="68"/>
      <c r="G26" s="68"/>
    </row>
    <row r="27" spans="1:7" x14ac:dyDescent="0.3">
      <c r="A27" s="68"/>
      <c r="B27" s="68"/>
      <c r="C27" s="68"/>
      <c r="D27" s="68"/>
      <c r="E27" s="68"/>
      <c r="F27" s="68"/>
      <c r="G27" s="68"/>
    </row>
    <row r="28" spans="1:7" x14ac:dyDescent="0.3">
      <c r="A28" s="68"/>
      <c r="B28" s="68"/>
      <c r="C28" s="68"/>
      <c r="D28" s="68"/>
      <c r="E28" s="68"/>
      <c r="F28" s="68"/>
      <c r="G28" s="68"/>
    </row>
    <row r="29" spans="1:7" x14ac:dyDescent="0.3">
      <c r="A29" s="68"/>
      <c r="B29" s="68"/>
      <c r="C29" s="68"/>
      <c r="D29" s="68"/>
      <c r="E29" s="68"/>
      <c r="F29" s="68"/>
      <c r="G29" s="68"/>
    </row>
    <row r="30" spans="1:7" x14ac:dyDescent="0.3">
      <c r="A30" s="68"/>
      <c r="B30" s="68"/>
      <c r="C30" s="68"/>
      <c r="D30" s="68"/>
      <c r="E30" s="68"/>
      <c r="F30" s="68"/>
      <c r="G30" s="68"/>
    </row>
    <row r="31" spans="1:7" x14ac:dyDescent="0.3">
      <c r="A31" s="68"/>
      <c r="B31" s="68"/>
      <c r="C31" s="68"/>
      <c r="D31" s="68"/>
      <c r="E31" s="68"/>
      <c r="F31" s="68"/>
      <c r="G31" s="68"/>
    </row>
    <row r="32" spans="1:7" x14ac:dyDescent="0.3">
      <c r="A32" s="68"/>
      <c r="B32" s="68"/>
      <c r="C32" s="68"/>
      <c r="D32" s="68"/>
      <c r="E32" s="68"/>
      <c r="F32" s="68"/>
      <c r="G32" s="68"/>
    </row>
  </sheetData>
  <sheetProtection selectLockedCells="1"/>
  <mergeCells count="4">
    <mergeCell ref="A1:F1"/>
    <mergeCell ref="B2:F2"/>
    <mergeCell ref="A4:A7"/>
    <mergeCell ref="A9:F9"/>
  </mergeCells>
  <pageMargins left="0.70866141732283472" right="0.70866141732283472" top="0.74803149606299213" bottom="0.74803149606299213" header="0.31496062992125984" footer="0.31496062992125984"/>
  <pageSetup scale="73" firstPageNumber="0" fitToHeight="0" orientation="landscape" horizontalDpi="300" verticalDpi="300" r:id="rId1"/>
  <headerFooter alignWithMargins="0">
    <oddFooter>&amp;LNivel de riesgo</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BE7ED-5C0E-4E7C-912A-FB4A72DA6B1E}">
  <sheetPr>
    <pageSetUpPr fitToPage="1"/>
  </sheetPr>
  <dimension ref="A1:B7"/>
  <sheetViews>
    <sheetView zoomScale="60" zoomScaleNormal="60" zoomScaleSheetLayoutView="65" workbookViewId="0">
      <selection activeCell="B6" sqref="B6"/>
    </sheetView>
  </sheetViews>
  <sheetFormatPr baseColWidth="10" defaultColWidth="11.42578125" defaultRowHeight="20.25" x14ac:dyDescent="0.3"/>
  <cols>
    <col min="1" max="1" width="30.28515625" style="99" customWidth="1"/>
    <col min="2" max="2" width="144.42578125" style="95" customWidth="1"/>
    <col min="3" max="3" width="4.7109375" style="95" customWidth="1"/>
    <col min="4" max="16384" width="11.42578125" style="95"/>
  </cols>
  <sheetData>
    <row r="1" spans="1:2" x14ac:dyDescent="0.3">
      <c r="A1" s="194" t="s">
        <v>231</v>
      </c>
      <c r="B1" s="194"/>
    </row>
    <row r="3" spans="1:2" x14ac:dyDescent="0.3">
      <c r="A3" s="118" t="s">
        <v>232</v>
      </c>
      <c r="B3" s="118" t="s">
        <v>199</v>
      </c>
    </row>
    <row r="4" spans="1:2" x14ac:dyDescent="0.3">
      <c r="A4" s="111" t="s">
        <v>233</v>
      </c>
      <c r="B4" s="117" t="s">
        <v>234</v>
      </c>
    </row>
    <row r="5" spans="1:2" ht="40.5" x14ac:dyDescent="0.3">
      <c r="A5" s="111" t="s">
        <v>235</v>
      </c>
      <c r="B5" s="117" t="s">
        <v>236</v>
      </c>
    </row>
    <row r="6" spans="1:2" x14ac:dyDescent="0.3">
      <c r="A6" s="111" t="s">
        <v>237</v>
      </c>
      <c r="B6" s="117" t="s">
        <v>238</v>
      </c>
    </row>
    <row r="7" spans="1:2" ht="40.5" x14ac:dyDescent="0.3">
      <c r="A7" s="111">
        <v>20</v>
      </c>
      <c r="B7" s="117" t="s">
        <v>239</v>
      </c>
    </row>
  </sheetData>
  <sheetProtection selectLockedCells="1"/>
  <mergeCells count="1">
    <mergeCell ref="A1:B1"/>
  </mergeCells>
  <pageMargins left="0.70866141732283472" right="0.70866141732283472" top="0.74803149606299213" bottom="0.74803149606299213" header="0.31496062992125984" footer="0.31496062992125984"/>
  <pageSetup scale="68" firstPageNumber="0" fitToHeight="0" orientation="landscape" horizontalDpi="300" verticalDpi="300" r:id="rId1"/>
  <headerFooter alignWithMargins="0">
    <oddFooter>&amp;LSignificado NR</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7BF97-84C1-48C9-98A8-E118256CEFCA}">
  <sheetPr>
    <pageSetUpPr fitToPage="1"/>
  </sheetPr>
  <dimension ref="A1:E24"/>
  <sheetViews>
    <sheetView showGridLines="0" zoomScale="80" zoomScaleNormal="80" zoomScaleSheetLayoutView="65" workbookViewId="0">
      <selection activeCell="H12" sqref="H12"/>
    </sheetView>
  </sheetViews>
  <sheetFormatPr baseColWidth="10" defaultColWidth="11.42578125" defaultRowHeight="20.25" x14ac:dyDescent="0.3"/>
  <cols>
    <col min="1" max="1" width="34.42578125" style="110" customWidth="1"/>
    <col min="2" max="2" width="115.85546875" style="103" customWidth="1"/>
    <col min="3" max="3" width="4" style="103" customWidth="1"/>
    <col min="4" max="16384" width="11.42578125" style="103"/>
  </cols>
  <sheetData>
    <row r="1" spans="1:5" x14ac:dyDescent="0.3">
      <c r="A1" s="194" t="s">
        <v>240</v>
      </c>
      <c r="B1" s="194"/>
      <c r="C1" s="95"/>
      <c r="D1" s="95"/>
      <c r="E1" s="95"/>
    </row>
    <row r="2" spans="1:5" ht="10.5" customHeight="1" x14ac:dyDescent="0.3">
      <c r="A2" s="98"/>
      <c r="B2" s="95"/>
      <c r="C2" s="95"/>
      <c r="D2" s="95"/>
      <c r="E2" s="95"/>
    </row>
    <row r="3" spans="1:5" x14ac:dyDescent="0.3">
      <c r="A3" s="91" t="s">
        <v>241</v>
      </c>
      <c r="B3" s="90" t="s">
        <v>199</v>
      </c>
      <c r="C3" s="95"/>
      <c r="D3" s="95"/>
      <c r="E3" s="95"/>
    </row>
    <row r="4" spans="1:5" x14ac:dyDescent="0.3">
      <c r="A4" s="83">
        <v>1</v>
      </c>
      <c r="B4" s="70" t="s">
        <v>242</v>
      </c>
      <c r="C4" s="95"/>
      <c r="D4" s="95"/>
      <c r="E4" s="95"/>
    </row>
    <row r="5" spans="1:5" x14ac:dyDescent="0.3">
      <c r="A5" s="84">
        <v>2</v>
      </c>
      <c r="B5" s="72" t="s">
        <v>243</v>
      </c>
      <c r="C5" s="95"/>
      <c r="D5" s="95"/>
      <c r="E5" s="95"/>
    </row>
    <row r="6" spans="1:5" x14ac:dyDescent="0.3">
      <c r="A6" s="85">
        <v>3</v>
      </c>
      <c r="B6" s="73" t="s">
        <v>244</v>
      </c>
      <c r="C6" s="95"/>
      <c r="D6" s="95"/>
      <c r="E6" s="95"/>
    </row>
    <row r="7" spans="1:5" x14ac:dyDescent="0.3">
      <c r="A7" s="119">
        <v>4</v>
      </c>
      <c r="B7" s="120" t="s">
        <v>244</v>
      </c>
      <c r="C7" s="95"/>
      <c r="D7" s="95"/>
      <c r="E7" s="95"/>
    </row>
    <row r="8" spans="1:5" x14ac:dyDescent="0.3">
      <c r="A8" s="98"/>
      <c r="B8" s="95"/>
      <c r="C8" s="95"/>
      <c r="D8" s="95"/>
      <c r="E8" s="95"/>
    </row>
    <row r="9" spans="1:5" x14ac:dyDescent="0.3">
      <c r="A9" s="200"/>
      <c r="B9" s="200"/>
      <c r="C9" s="95"/>
      <c r="D9" s="95"/>
      <c r="E9" s="95"/>
    </row>
    <row r="10" spans="1:5" x14ac:dyDescent="0.3">
      <c r="A10" s="98"/>
      <c r="B10" s="95"/>
      <c r="C10" s="95"/>
      <c r="D10" s="95"/>
      <c r="E10" s="95"/>
    </row>
    <row r="11" spans="1:5" x14ac:dyDescent="0.3">
      <c r="A11" s="98"/>
      <c r="B11" s="95"/>
      <c r="C11" s="95"/>
      <c r="D11" s="95"/>
      <c r="E11" s="95"/>
    </row>
    <row r="12" spans="1:5" x14ac:dyDescent="0.3">
      <c r="A12" s="98"/>
      <c r="B12" s="95"/>
      <c r="C12" s="95"/>
      <c r="D12" s="95"/>
      <c r="E12" s="95"/>
    </row>
    <row r="13" spans="1:5" x14ac:dyDescent="0.3">
      <c r="A13" s="98"/>
      <c r="B13" s="95"/>
      <c r="C13" s="95"/>
      <c r="D13" s="95"/>
      <c r="E13" s="95"/>
    </row>
    <row r="14" spans="1:5" x14ac:dyDescent="0.3">
      <c r="A14" s="98"/>
      <c r="B14" s="95"/>
      <c r="C14" s="95"/>
      <c r="D14" s="95"/>
      <c r="E14" s="95"/>
    </row>
    <row r="15" spans="1:5" x14ac:dyDescent="0.3">
      <c r="A15" s="98"/>
      <c r="B15" s="95"/>
      <c r="C15" s="95"/>
      <c r="D15" s="95"/>
      <c r="E15" s="95"/>
    </row>
    <row r="16" spans="1:5" x14ac:dyDescent="0.3">
      <c r="A16" s="98"/>
      <c r="B16" s="95"/>
      <c r="C16" s="95"/>
      <c r="D16" s="95"/>
      <c r="E16" s="95"/>
    </row>
    <row r="17" spans="1:5" x14ac:dyDescent="0.3">
      <c r="A17" s="98"/>
      <c r="B17" s="95"/>
      <c r="C17" s="95"/>
      <c r="D17" s="95"/>
      <c r="E17" s="95"/>
    </row>
    <row r="18" spans="1:5" x14ac:dyDescent="0.3">
      <c r="A18" s="98"/>
      <c r="B18" s="95"/>
      <c r="C18" s="95"/>
      <c r="D18" s="95"/>
      <c r="E18" s="95"/>
    </row>
    <row r="19" spans="1:5" x14ac:dyDescent="0.3">
      <c r="A19" s="98"/>
      <c r="B19" s="95"/>
      <c r="C19" s="95"/>
      <c r="D19" s="95"/>
      <c r="E19" s="95"/>
    </row>
    <row r="20" spans="1:5" x14ac:dyDescent="0.3">
      <c r="A20" s="98"/>
      <c r="B20" s="95"/>
      <c r="C20" s="95"/>
      <c r="D20" s="95"/>
      <c r="E20" s="95"/>
    </row>
    <row r="21" spans="1:5" x14ac:dyDescent="0.3">
      <c r="A21" s="98"/>
      <c r="B21" s="95"/>
      <c r="C21" s="95"/>
      <c r="D21" s="95"/>
      <c r="E21" s="95"/>
    </row>
    <row r="22" spans="1:5" x14ac:dyDescent="0.3">
      <c r="A22" s="98"/>
      <c r="B22" s="95"/>
      <c r="C22" s="95"/>
      <c r="D22" s="95"/>
      <c r="E22" s="95"/>
    </row>
    <row r="23" spans="1:5" x14ac:dyDescent="0.3">
      <c r="A23" s="98"/>
      <c r="B23" s="95"/>
      <c r="C23" s="95"/>
      <c r="D23" s="95"/>
      <c r="E23" s="95"/>
    </row>
    <row r="24" spans="1:5" x14ac:dyDescent="0.3">
      <c r="A24" s="98"/>
      <c r="B24" s="95"/>
      <c r="C24" s="95"/>
      <c r="D24" s="95"/>
      <c r="E24" s="95"/>
    </row>
  </sheetData>
  <sheetProtection selectLockedCells="1"/>
  <mergeCells count="2">
    <mergeCell ref="A1:B1"/>
    <mergeCell ref="A9:B9"/>
  </mergeCells>
  <pageMargins left="0.70866141732283472" right="0.70866141732283472" top="0.74803149606299213" bottom="0.74803149606299213" header="0.31496062992125984" footer="0.31496062992125984"/>
  <pageSetup scale="79" firstPageNumber="0" fitToHeight="0" orientation="landscape" horizontalDpi="300" verticalDpi="300" r:id="rId1"/>
  <headerFooter alignWithMargins="0">
    <oddFooter>&amp;LAceptabilidad del Riesgo</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7459A-3F1F-4EB9-B014-4E4CA2D1A35B}">
  <sheetPr>
    <pageSetUpPr fitToPage="1"/>
  </sheetPr>
  <dimension ref="A1:J19"/>
  <sheetViews>
    <sheetView showGridLines="0" view="pageBreakPreview" topLeftCell="A8" zoomScale="65" zoomScaleSheetLayoutView="65" workbookViewId="0">
      <selection activeCell="A4" sqref="A4:A11"/>
    </sheetView>
  </sheetViews>
  <sheetFormatPr baseColWidth="10" defaultColWidth="11.42578125" defaultRowHeight="16.5" x14ac:dyDescent="0.25"/>
  <cols>
    <col min="1" max="1" width="11.42578125" style="82" customWidth="1"/>
    <col min="2" max="2" width="22" style="82" customWidth="1"/>
    <col min="3" max="3" width="20.28515625" style="82" customWidth="1"/>
    <col min="4" max="4" width="19.42578125" style="82" customWidth="1"/>
    <col min="5" max="5" width="38.42578125" style="82" customWidth="1"/>
    <col min="6" max="6" width="21.42578125" style="82" customWidth="1"/>
    <col min="7" max="7" width="21.7109375" style="82" customWidth="1"/>
    <col min="8" max="8" width="19.85546875" style="82" customWidth="1"/>
    <col min="9" max="9" width="2.28515625" style="82" customWidth="1"/>
    <col min="10" max="16384" width="11.42578125" style="82"/>
  </cols>
  <sheetData>
    <row r="1" spans="1:10" ht="33.75" customHeight="1" x14ac:dyDescent="0.25">
      <c r="A1" s="201" t="s">
        <v>245</v>
      </c>
      <c r="B1" s="201"/>
      <c r="C1" s="201"/>
      <c r="D1" s="201"/>
      <c r="E1" s="201"/>
      <c r="F1" s="201"/>
      <c r="G1" s="201"/>
      <c r="H1" s="201"/>
      <c r="I1" s="80"/>
      <c r="J1" s="80"/>
    </row>
    <row r="2" spans="1:10" ht="25.5" customHeight="1" x14ac:dyDescent="0.25">
      <c r="A2" s="207"/>
      <c r="B2" s="202" t="s">
        <v>246</v>
      </c>
      <c r="C2" s="203"/>
      <c r="D2" s="203"/>
      <c r="E2" s="203"/>
      <c r="F2" s="203"/>
      <c r="G2" s="203"/>
      <c r="H2" s="203"/>
      <c r="I2" s="80"/>
      <c r="J2" s="80"/>
    </row>
    <row r="3" spans="1:10" ht="33" x14ac:dyDescent="0.25">
      <c r="A3" s="207"/>
      <c r="B3" s="123" t="s">
        <v>247</v>
      </c>
      <c r="C3" s="124" t="s">
        <v>248</v>
      </c>
      <c r="D3" s="124" t="s">
        <v>249</v>
      </c>
      <c r="E3" s="124" t="s">
        <v>250</v>
      </c>
      <c r="F3" s="124" t="s">
        <v>251</v>
      </c>
      <c r="G3" s="124" t="s">
        <v>68</v>
      </c>
      <c r="H3" s="124" t="s">
        <v>85</v>
      </c>
      <c r="I3" s="80"/>
      <c r="J3" s="80"/>
    </row>
    <row r="4" spans="1:10" ht="196.5" customHeight="1" x14ac:dyDescent="0.25">
      <c r="A4" s="204" t="s">
        <v>252</v>
      </c>
      <c r="B4" s="121" t="s">
        <v>253</v>
      </c>
      <c r="C4" s="121" t="s">
        <v>254</v>
      </c>
      <c r="D4" s="121" t="s">
        <v>255</v>
      </c>
      <c r="E4" s="121" t="s">
        <v>256</v>
      </c>
      <c r="F4" s="121" t="s">
        <v>257</v>
      </c>
      <c r="G4" s="121" t="s">
        <v>258</v>
      </c>
      <c r="H4" s="121" t="s">
        <v>259</v>
      </c>
      <c r="I4" s="80"/>
      <c r="J4" s="80"/>
    </row>
    <row r="5" spans="1:10" ht="111" customHeight="1" x14ac:dyDescent="0.25">
      <c r="A5" s="205"/>
      <c r="B5" s="121" t="s">
        <v>260</v>
      </c>
      <c r="C5" s="121" t="s">
        <v>261</v>
      </c>
      <c r="D5" s="121" t="s">
        <v>262</v>
      </c>
      <c r="E5" s="121" t="s">
        <v>263</v>
      </c>
      <c r="F5" s="121" t="s">
        <v>264</v>
      </c>
      <c r="G5" s="121" t="s">
        <v>265</v>
      </c>
      <c r="H5" s="121" t="s">
        <v>266</v>
      </c>
      <c r="I5" s="80"/>
      <c r="J5" s="80"/>
    </row>
    <row r="6" spans="1:10" ht="219.75" customHeight="1" x14ac:dyDescent="0.25">
      <c r="A6" s="205"/>
      <c r="B6" s="121" t="s">
        <v>267</v>
      </c>
      <c r="C6" s="121" t="s">
        <v>268</v>
      </c>
      <c r="D6" s="121" t="s">
        <v>269</v>
      </c>
      <c r="E6" s="121" t="s">
        <v>270</v>
      </c>
      <c r="F6" s="121" t="s">
        <v>271</v>
      </c>
      <c r="G6" s="121" t="s">
        <v>272</v>
      </c>
      <c r="H6" s="121" t="s">
        <v>273</v>
      </c>
      <c r="I6" s="80"/>
      <c r="J6" s="80"/>
    </row>
    <row r="7" spans="1:10" ht="120.75" customHeight="1" x14ac:dyDescent="0.25">
      <c r="A7" s="205"/>
      <c r="B7" s="121" t="s">
        <v>274</v>
      </c>
      <c r="C7" s="121" t="s">
        <v>275</v>
      </c>
      <c r="D7" s="121" t="s">
        <v>276</v>
      </c>
      <c r="E7" s="121" t="s">
        <v>277</v>
      </c>
      <c r="F7" s="121" t="s">
        <v>278</v>
      </c>
      <c r="G7" s="121" t="s">
        <v>279</v>
      </c>
      <c r="H7" s="121" t="s">
        <v>280</v>
      </c>
      <c r="I7" s="80"/>
      <c r="J7" s="80"/>
    </row>
    <row r="8" spans="1:10" ht="127.5" customHeight="1" x14ac:dyDescent="0.25">
      <c r="A8" s="205"/>
      <c r="B8" s="121" t="s">
        <v>281</v>
      </c>
      <c r="C8" s="121" t="s">
        <v>282</v>
      </c>
      <c r="D8" s="121" t="s">
        <v>283</v>
      </c>
      <c r="E8" s="121" t="s">
        <v>284</v>
      </c>
      <c r="F8" s="121"/>
      <c r="G8" s="121" t="s">
        <v>285</v>
      </c>
      <c r="H8" s="121" t="s">
        <v>286</v>
      </c>
      <c r="I8" s="80"/>
      <c r="J8" s="80"/>
    </row>
    <row r="9" spans="1:10" ht="107.25" customHeight="1" x14ac:dyDescent="0.25">
      <c r="A9" s="205"/>
      <c r="B9" s="121" t="s">
        <v>287</v>
      </c>
      <c r="C9" s="121" t="s">
        <v>288</v>
      </c>
      <c r="D9" s="121" t="s">
        <v>289</v>
      </c>
      <c r="E9" s="121" t="s">
        <v>290</v>
      </c>
      <c r="F9" s="121"/>
      <c r="G9" s="121" t="s">
        <v>291</v>
      </c>
      <c r="H9" s="121" t="s">
        <v>292</v>
      </c>
      <c r="I9" s="80"/>
      <c r="J9" s="80"/>
    </row>
    <row r="10" spans="1:10" ht="138" customHeight="1" x14ac:dyDescent="0.25">
      <c r="A10" s="205"/>
      <c r="B10" s="121" t="s">
        <v>293</v>
      </c>
      <c r="C10" s="121" t="s">
        <v>294</v>
      </c>
      <c r="D10" s="121"/>
      <c r="E10" s="121"/>
      <c r="F10" s="121"/>
      <c r="G10" s="121" t="s">
        <v>295</v>
      </c>
      <c r="H10" s="121"/>
      <c r="I10" s="80"/>
      <c r="J10" s="80"/>
    </row>
    <row r="11" spans="1:10" ht="63.75" customHeight="1" x14ac:dyDescent="0.25">
      <c r="A11" s="205"/>
      <c r="B11" s="121" t="s">
        <v>296</v>
      </c>
      <c r="C11" s="121"/>
      <c r="D11" s="121"/>
      <c r="E11" s="121"/>
      <c r="F11" s="121"/>
      <c r="G11" s="121" t="s">
        <v>297</v>
      </c>
      <c r="H11" s="121"/>
      <c r="I11" s="80"/>
      <c r="J11" s="80"/>
    </row>
    <row r="12" spans="1:10" x14ac:dyDescent="0.25">
      <c r="A12" s="80"/>
      <c r="B12" s="122"/>
      <c r="C12" s="122"/>
      <c r="D12" s="122"/>
      <c r="E12" s="122"/>
      <c r="F12" s="122"/>
      <c r="G12" s="122"/>
      <c r="H12" s="122"/>
      <c r="I12" s="80"/>
      <c r="J12" s="80"/>
    </row>
    <row r="13" spans="1:10" ht="27" x14ac:dyDescent="0.25">
      <c r="A13" s="206"/>
      <c r="B13" s="206"/>
      <c r="C13" s="206"/>
      <c r="D13" s="206"/>
      <c r="E13" s="206"/>
      <c r="F13" s="206"/>
      <c r="G13" s="206"/>
      <c r="H13" s="206"/>
      <c r="I13" s="80"/>
      <c r="J13" s="80"/>
    </row>
    <row r="14" spans="1:10" x14ac:dyDescent="0.25">
      <c r="A14" s="80"/>
      <c r="B14" s="80"/>
      <c r="C14" s="80"/>
      <c r="D14" s="80"/>
      <c r="E14" s="80"/>
      <c r="F14" s="80"/>
      <c r="G14" s="80"/>
      <c r="H14" s="80"/>
      <c r="I14" s="80"/>
      <c r="J14" s="80"/>
    </row>
    <row r="15" spans="1:10" x14ac:dyDescent="0.25">
      <c r="A15" s="80"/>
      <c r="B15" s="80"/>
      <c r="C15" s="80"/>
      <c r="D15" s="80"/>
      <c r="E15" s="80"/>
      <c r="F15" s="80"/>
      <c r="G15" s="80"/>
      <c r="H15" s="80"/>
      <c r="I15" s="80"/>
      <c r="J15" s="80"/>
    </row>
    <row r="16" spans="1:10" x14ac:dyDescent="0.25">
      <c r="A16" s="80"/>
      <c r="B16" s="80"/>
      <c r="C16" s="80"/>
      <c r="D16" s="80"/>
      <c r="E16" s="80"/>
      <c r="F16" s="80"/>
      <c r="G16" s="80"/>
      <c r="H16" s="80"/>
      <c r="I16" s="80"/>
      <c r="J16" s="80"/>
    </row>
    <row r="17" spans="1:10" x14ac:dyDescent="0.25">
      <c r="A17" s="80"/>
      <c r="B17" s="80"/>
      <c r="C17" s="80"/>
      <c r="D17" s="80"/>
      <c r="E17" s="80"/>
      <c r="F17" s="80"/>
      <c r="G17" s="80"/>
      <c r="H17" s="80"/>
      <c r="I17" s="80"/>
      <c r="J17" s="80"/>
    </row>
    <row r="18" spans="1:10" x14ac:dyDescent="0.25">
      <c r="A18" s="80"/>
      <c r="B18" s="80"/>
      <c r="C18" s="80"/>
      <c r="D18" s="80"/>
      <c r="E18" s="80"/>
      <c r="F18" s="80"/>
      <c r="G18" s="80"/>
      <c r="H18" s="80"/>
      <c r="I18" s="80"/>
      <c r="J18" s="80"/>
    </row>
    <row r="19" spans="1:10" x14ac:dyDescent="0.25">
      <c r="I19" s="80"/>
      <c r="J19" s="80"/>
    </row>
  </sheetData>
  <sheetProtection selectLockedCells="1"/>
  <mergeCells count="5">
    <mergeCell ref="A1:H1"/>
    <mergeCell ref="B2:H2"/>
    <mergeCell ref="A4:A11"/>
    <mergeCell ref="A13:H13"/>
    <mergeCell ref="A2:A3"/>
  </mergeCells>
  <pageMargins left="0.70866141732283505" right="0.70866141732283505" top="0.74803149606299202" bottom="0.74803149606299202" header="0.31496062992126" footer="0.31496062992126"/>
  <pageSetup scale="69" firstPageNumber="0" fitToHeight="0" orientation="landscape" horizontalDpi="300" verticalDpi="300" r:id="rId1"/>
  <headerFooter alignWithMargins="0">
    <oddFooter>&amp;LTabla de peligros NTC45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X61"/>
  <sheetViews>
    <sheetView showGridLines="0" view="pageBreakPreview" topLeftCell="L1" zoomScale="60" zoomScaleNormal="50" workbookViewId="0">
      <pane ySplit="3" topLeftCell="A60" activePane="bottomLeft" state="frozen"/>
      <selection pane="bottomLeft" activeCell="I9" sqref="I9"/>
    </sheetView>
  </sheetViews>
  <sheetFormatPr baseColWidth="10" defaultColWidth="11.42578125" defaultRowHeight="16.5" x14ac:dyDescent="0.3"/>
  <cols>
    <col min="1" max="1" width="4.85546875" style="9" bestFit="1" customWidth="1"/>
    <col min="2" max="2" width="11.42578125" style="9"/>
    <col min="3" max="3" width="23.140625" style="9" customWidth="1"/>
    <col min="4" max="4" width="32.42578125" style="9" customWidth="1"/>
    <col min="5" max="5" width="5.85546875" style="9" customWidth="1"/>
    <col min="6" max="6" width="18.85546875" style="9" customWidth="1"/>
    <col min="7" max="7" width="26.42578125" style="9" customWidth="1"/>
    <col min="8" max="8" width="40.85546875" style="8" customWidth="1"/>
    <col min="9" max="9" width="31.85546875" style="9" customWidth="1"/>
    <col min="10" max="10" width="35.42578125" style="9" customWidth="1"/>
    <col min="11" max="11" width="38.42578125" style="9" customWidth="1"/>
    <col min="12" max="12" width="42.42578125" style="9" customWidth="1"/>
    <col min="13" max="15" width="7.42578125" style="9" customWidth="1"/>
    <col min="16" max="17" width="7.28515625" style="9" customWidth="1"/>
    <col min="18" max="18" width="11.42578125" style="9" customWidth="1"/>
    <col min="19" max="19" width="30.42578125" style="9" customWidth="1"/>
    <col min="20" max="21" width="14.42578125" style="9" customWidth="1"/>
    <col min="22" max="22" width="44.42578125" style="9" customWidth="1"/>
    <col min="23" max="23" width="64.42578125" style="9" customWidth="1"/>
    <col min="24" max="24" width="29.42578125" style="9" customWidth="1"/>
    <col min="25" max="16384" width="11.42578125" style="9"/>
  </cols>
  <sheetData>
    <row r="1" spans="1:24" ht="84.75" customHeight="1" x14ac:dyDescent="0.3">
      <c r="B1" s="161" t="s">
        <v>2</v>
      </c>
      <c r="C1" s="161"/>
      <c r="D1" s="161"/>
      <c r="E1" s="161"/>
      <c r="F1" s="161"/>
      <c r="G1" s="161"/>
      <c r="H1" s="161"/>
      <c r="I1" s="161"/>
      <c r="J1" s="161"/>
      <c r="K1" s="161"/>
      <c r="L1" s="161"/>
      <c r="M1" s="161"/>
      <c r="N1" s="161"/>
      <c r="O1" s="161"/>
      <c r="P1" s="161"/>
      <c r="Q1" s="161"/>
      <c r="R1" s="161"/>
      <c r="S1" s="161"/>
      <c r="T1" s="161"/>
      <c r="U1" s="161"/>
      <c r="V1" s="161"/>
      <c r="W1" s="161"/>
      <c r="X1" s="161"/>
    </row>
    <row r="2" spans="1:24" ht="60.75" customHeight="1" x14ac:dyDescent="0.3">
      <c r="A2" s="158" t="s">
        <v>306</v>
      </c>
      <c r="B2" s="158" t="s">
        <v>3</v>
      </c>
      <c r="C2" s="158" t="s">
        <v>4</v>
      </c>
      <c r="D2" s="158" t="s">
        <v>5</v>
      </c>
      <c r="E2" s="162" t="s">
        <v>6</v>
      </c>
      <c r="F2" s="163" t="s">
        <v>7</v>
      </c>
      <c r="G2" s="163"/>
      <c r="H2" s="163"/>
      <c r="I2" s="163"/>
      <c r="J2" s="163" t="s">
        <v>8</v>
      </c>
      <c r="K2" s="163"/>
      <c r="L2" s="163"/>
      <c r="M2" s="163" t="s">
        <v>9</v>
      </c>
      <c r="N2" s="163"/>
      <c r="O2" s="163"/>
      <c r="P2" s="163"/>
      <c r="Q2" s="163"/>
      <c r="R2" s="163"/>
      <c r="S2" s="46" t="s">
        <v>10</v>
      </c>
      <c r="T2" s="163" t="s">
        <v>11</v>
      </c>
      <c r="U2" s="163"/>
      <c r="V2" s="163"/>
      <c r="W2" s="163"/>
      <c r="X2" s="163"/>
    </row>
    <row r="3" spans="1:24" s="10" customFormat="1" ht="131.25" customHeight="1" x14ac:dyDescent="0.3">
      <c r="A3" s="158"/>
      <c r="B3" s="158"/>
      <c r="C3" s="158"/>
      <c r="D3" s="158"/>
      <c r="E3" s="162"/>
      <c r="F3" s="47" t="s">
        <v>12</v>
      </c>
      <c r="G3" s="47" t="s">
        <v>13</v>
      </c>
      <c r="H3" s="47" t="s">
        <v>14</v>
      </c>
      <c r="I3" s="47" t="s">
        <v>15</v>
      </c>
      <c r="J3" s="47" t="s">
        <v>13</v>
      </c>
      <c r="K3" s="47" t="s">
        <v>16</v>
      </c>
      <c r="L3" s="47" t="s">
        <v>17</v>
      </c>
      <c r="M3" s="47" t="s">
        <v>18</v>
      </c>
      <c r="N3" s="47" t="s">
        <v>19</v>
      </c>
      <c r="O3" s="47" t="s">
        <v>20</v>
      </c>
      <c r="P3" s="47" t="s">
        <v>21</v>
      </c>
      <c r="Q3" s="47" t="s">
        <v>22</v>
      </c>
      <c r="R3" s="47" t="s">
        <v>23</v>
      </c>
      <c r="S3" s="48" t="s">
        <v>24</v>
      </c>
      <c r="T3" s="47" t="s">
        <v>25</v>
      </c>
      <c r="U3" s="47" t="s">
        <v>26</v>
      </c>
      <c r="V3" s="47" t="s">
        <v>27</v>
      </c>
      <c r="W3" s="47" t="s">
        <v>28</v>
      </c>
      <c r="X3" s="47" t="s">
        <v>29</v>
      </c>
    </row>
    <row r="4" spans="1:24" s="19" customFormat="1" ht="156" customHeight="1" x14ac:dyDescent="0.25">
      <c r="A4" s="11">
        <v>1</v>
      </c>
      <c r="B4" s="148" t="s">
        <v>144</v>
      </c>
      <c r="C4" s="149" t="s">
        <v>298</v>
      </c>
      <c r="D4" s="151" t="s">
        <v>30</v>
      </c>
      <c r="E4" s="11" t="s">
        <v>31</v>
      </c>
      <c r="F4" s="12" t="s">
        <v>32</v>
      </c>
      <c r="G4" s="13" t="s">
        <v>33</v>
      </c>
      <c r="H4" s="14" t="s">
        <v>34</v>
      </c>
      <c r="I4" s="14" t="s">
        <v>599</v>
      </c>
      <c r="J4" s="14" t="s">
        <v>600</v>
      </c>
      <c r="K4" s="14" t="s">
        <v>548</v>
      </c>
      <c r="L4" s="14" t="s">
        <v>601</v>
      </c>
      <c r="M4" s="15">
        <v>2</v>
      </c>
      <c r="N4" s="15">
        <v>1</v>
      </c>
      <c r="O4" s="15">
        <f t="shared" ref="O4:O8" si="0">M4*N4</f>
        <v>2</v>
      </c>
      <c r="P4" s="15">
        <v>10</v>
      </c>
      <c r="Q4" s="11">
        <f t="shared" ref="Q4:Q47" si="1">O4*P4</f>
        <v>20</v>
      </c>
      <c r="R4" s="16" t="str">
        <f t="shared" ref="R4:R8" si="2">IF(AND(Q4&gt;=0,Q4&lt;=20),"IV",IF(AND(Q4&lt;=120,Q4&gt;=40),"III",IF(AND(Q4&gt;=150,Q4&lt;=500),"II",IF(AND(Q4&gt;=600,Q4&lt;=4000),"I"))))</f>
        <v>IV</v>
      </c>
      <c r="S4" s="16" t="str">
        <f t="shared" ref="S4" si="3">IF(AND(Q4&gt;=0,Q4&lt;=20),"RIESGO ACEPTABLE",IF(AND(Q4&gt;=40,Q4&lt;=120),"RIESGO MEJORABLE",IF(AND(Q4&gt;=150,Q4&lt;=500),"RIESGO ACEPTABLE CON CONTROL ESPECIFICO",IF(AND(Q4&gt;=600,Q4&lt;=4000),"RIESGO NO ACEPTABLE"))))</f>
        <v>RIESGO ACEPTABLE</v>
      </c>
      <c r="T4" s="17" t="s">
        <v>37</v>
      </c>
      <c r="U4" s="17" t="s">
        <v>37</v>
      </c>
      <c r="V4" s="18" t="s">
        <v>38</v>
      </c>
      <c r="W4" s="18" t="s">
        <v>602</v>
      </c>
      <c r="X4" s="17" t="s">
        <v>39</v>
      </c>
    </row>
    <row r="5" spans="1:24" s="19" customFormat="1" ht="111" customHeight="1" x14ac:dyDescent="0.25">
      <c r="A5" s="11">
        <v>2</v>
      </c>
      <c r="B5" s="148"/>
      <c r="C5" s="150"/>
      <c r="D5" s="151"/>
      <c r="E5" s="11" t="s">
        <v>31</v>
      </c>
      <c r="F5" s="156" t="s">
        <v>40</v>
      </c>
      <c r="G5" s="21" t="s">
        <v>580</v>
      </c>
      <c r="H5" s="22" t="s">
        <v>41</v>
      </c>
      <c r="I5" s="22" t="s">
        <v>581</v>
      </c>
      <c r="J5" s="14" t="s">
        <v>42</v>
      </c>
      <c r="K5" s="14" t="s">
        <v>43</v>
      </c>
      <c r="L5" s="22" t="s">
        <v>44</v>
      </c>
      <c r="M5" s="15">
        <v>2</v>
      </c>
      <c r="N5" s="15">
        <v>2</v>
      </c>
      <c r="O5" s="15">
        <f t="shared" si="0"/>
        <v>4</v>
      </c>
      <c r="P5" s="15">
        <v>25</v>
      </c>
      <c r="Q5" s="11">
        <f t="shared" si="1"/>
        <v>100</v>
      </c>
      <c r="R5" s="16" t="str">
        <f t="shared" si="2"/>
        <v>III</v>
      </c>
      <c r="S5" s="16" t="str">
        <f>IF(AND(Q5&gt;=0,Q5&lt;=20),"RIESGO ACEPTABLE",IF(AND(Q5&gt;=40,Q5&lt;=120),"RIESGO MEJORABLE",IF(AND(Q5&gt;=150,Q5&lt;=500),"RIESGO ACEPTABLE CON CONTROL ESPECIFICO",IF(AND(Q5&gt;=600,Q5&lt;=4000),"RIESGO NO ACEPTABLE"))))</f>
        <v>RIESGO MEJORABLE</v>
      </c>
      <c r="T5" s="23" t="s">
        <v>45</v>
      </c>
      <c r="U5" s="23" t="s">
        <v>45</v>
      </c>
      <c r="V5" s="24" t="s">
        <v>46</v>
      </c>
      <c r="W5" s="25" t="s">
        <v>47</v>
      </c>
      <c r="X5" s="17" t="s">
        <v>48</v>
      </c>
    </row>
    <row r="6" spans="1:24" s="19" customFormat="1" ht="111" customHeight="1" x14ac:dyDescent="0.25">
      <c r="A6" s="11">
        <v>3</v>
      </c>
      <c r="B6" s="148"/>
      <c r="C6" s="150"/>
      <c r="D6" s="151"/>
      <c r="E6" s="11" t="s">
        <v>31</v>
      </c>
      <c r="F6" s="156"/>
      <c r="G6" s="26" t="s">
        <v>275</v>
      </c>
      <c r="H6" s="22" t="s">
        <v>603</v>
      </c>
      <c r="I6" s="22" t="s">
        <v>362</v>
      </c>
      <c r="J6" s="27" t="s">
        <v>82</v>
      </c>
      <c r="K6" s="27" t="s">
        <v>604</v>
      </c>
      <c r="L6" s="27" t="s">
        <v>363</v>
      </c>
      <c r="M6" s="15">
        <v>2</v>
      </c>
      <c r="N6" s="15">
        <v>1</v>
      </c>
      <c r="O6" s="15">
        <f t="shared" si="0"/>
        <v>2</v>
      </c>
      <c r="P6" s="15">
        <v>10</v>
      </c>
      <c r="Q6" s="11">
        <f t="shared" si="1"/>
        <v>20</v>
      </c>
      <c r="R6" s="16" t="str">
        <f t="shared" si="2"/>
        <v>IV</v>
      </c>
      <c r="S6" s="16" t="str">
        <f t="shared" ref="S6" si="4">IF(AND(Q6&gt;=0,Q6&lt;=20),"RIESGO ACEPTABLE",IF(AND(Q6&gt;=40,Q6&lt;=120),"RIESGO MEJORABLE",IF(AND(Q6&gt;=150,Q6&lt;=500),"RIESGO ACEPTABLE CON CONTROL ESPECIFICO",IF(AND(Q6&gt;=600,Q6&lt;=4000),"RIESGO NO ACEPTABLE"))))</f>
        <v>RIESGO ACEPTABLE</v>
      </c>
      <c r="T6" s="17" t="s">
        <v>37</v>
      </c>
      <c r="U6" s="17" t="s">
        <v>37</v>
      </c>
      <c r="V6" s="17" t="s">
        <v>37</v>
      </c>
      <c r="W6" s="27" t="s">
        <v>364</v>
      </c>
      <c r="X6" s="27" t="s">
        <v>304</v>
      </c>
    </row>
    <row r="7" spans="1:24" s="19" customFormat="1" ht="111" customHeight="1" x14ac:dyDescent="0.25">
      <c r="A7" s="11">
        <v>4</v>
      </c>
      <c r="B7" s="148"/>
      <c r="C7" s="150"/>
      <c r="D7" s="151"/>
      <c r="E7" s="11" t="s">
        <v>31</v>
      </c>
      <c r="F7" s="156"/>
      <c r="G7" s="21" t="s">
        <v>582</v>
      </c>
      <c r="H7" s="22" t="s">
        <v>49</v>
      </c>
      <c r="I7" s="22" t="s">
        <v>583</v>
      </c>
      <c r="J7" s="28" t="s">
        <v>50</v>
      </c>
      <c r="K7" s="28" t="s">
        <v>51</v>
      </c>
      <c r="L7" s="22" t="s">
        <v>52</v>
      </c>
      <c r="M7" s="15">
        <v>2</v>
      </c>
      <c r="N7" s="15">
        <v>2</v>
      </c>
      <c r="O7" s="15">
        <f t="shared" si="0"/>
        <v>4</v>
      </c>
      <c r="P7" s="15">
        <v>10</v>
      </c>
      <c r="Q7" s="11">
        <f t="shared" si="1"/>
        <v>40</v>
      </c>
      <c r="R7" s="16" t="str">
        <f t="shared" si="2"/>
        <v>III</v>
      </c>
      <c r="S7" s="16" t="str">
        <f t="shared" ref="S7:S8" si="5">IF(AND(Q7&gt;=0,Q7&lt;=20),"RIESGO ACEPTABLE",IF(AND(Q7&gt;=40,Q7&lt;=120),"RIESGO MEJORABLE",IF(AND(Q7&gt;=150,Q7&lt;=500),"RIESGO ACEPTABLE CON CONTROL ESPECIFICO",IF(AND(Q7&gt;=600,Q7&lt;=4000),"RIESGO NO ACEPTABLE"))))</f>
        <v>RIESGO MEJORABLE</v>
      </c>
      <c r="T7" s="23" t="s">
        <v>45</v>
      </c>
      <c r="U7" s="23" t="s">
        <v>45</v>
      </c>
      <c r="V7" s="29" t="s">
        <v>53</v>
      </c>
      <c r="W7" s="30" t="s">
        <v>54</v>
      </c>
      <c r="X7" s="17" t="s">
        <v>48</v>
      </c>
    </row>
    <row r="8" spans="1:24" s="19" customFormat="1" ht="111" customHeight="1" x14ac:dyDescent="0.25">
      <c r="A8" s="11">
        <v>5</v>
      </c>
      <c r="B8" s="148"/>
      <c r="C8" s="150"/>
      <c r="D8" s="151"/>
      <c r="E8" s="11" t="s">
        <v>31</v>
      </c>
      <c r="F8" s="20" t="s">
        <v>55</v>
      </c>
      <c r="G8" s="31" t="s">
        <v>584</v>
      </c>
      <c r="H8" s="28" t="s">
        <v>56</v>
      </c>
      <c r="I8" s="22" t="s">
        <v>585</v>
      </c>
      <c r="J8" s="14" t="s">
        <v>42</v>
      </c>
      <c r="K8" s="14" t="s">
        <v>42</v>
      </c>
      <c r="L8" s="28" t="s">
        <v>605</v>
      </c>
      <c r="M8" s="15">
        <v>2</v>
      </c>
      <c r="N8" s="15">
        <v>3</v>
      </c>
      <c r="O8" s="15">
        <f t="shared" si="0"/>
        <v>6</v>
      </c>
      <c r="P8" s="15">
        <v>10</v>
      </c>
      <c r="Q8" s="11">
        <f t="shared" si="1"/>
        <v>60</v>
      </c>
      <c r="R8" s="16" t="str">
        <f t="shared" si="2"/>
        <v>III</v>
      </c>
      <c r="S8" s="16" t="str">
        <f t="shared" si="5"/>
        <v>RIESGO MEJORABLE</v>
      </c>
      <c r="T8" s="23" t="s">
        <v>45</v>
      </c>
      <c r="U8" s="23" t="s">
        <v>45</v>
      </c>
      <c r="V8" s="17" t="s">
        <v>48</v>
      </c>
      <c r="W8" s="30" t="s">
        <v>58</v>
      </c>
      <c r="X8" s="17" t="s">
        <v>48</v>
      </c>
    </row>
    <row r="9" spans="1:24" s="19" customFormat="1" ht="111" customHeight="1" x14ac:dyDescent="0.25">
      <c r="A9" s="11">
        <v>6</v>
      </c>
      <c r="B9" s="148"/>
      <c r="C9" s="150"/>
      <c r="D9" s="151"/>
      <c r="E9" s="11" t="s">
        <v>31</v>
      </c>
      <c r="F9" s="156" t="s">
        <v>59</v>
      </c>
      <c r="G9" s="32" t="s">
        <v>586</v>
      </c>
      <c r="H9" s="17" t="s">
        <v>60</v>
      </c>
      <c r="I9" s="17" t="s">
        <v>587</v>
      </c>
      <c r="J9" s="17" t="s">
        <v>549</v>
      </c>
      <c r="K9" s="17" t="s">
        <v>597</v>
      </c>
      <c r="L9" s="17" t="s">
        <v>63</v>
      </c>
      <c r="M9" s="11">
        <v>2</v>
      </c>
      <c r="N9" s="11">
        <v>4</v>
      </c>
      <c r="O9" s="11">
        <f>M9*N9</f>
        <v>8</v>
      </c>
      <c r="P9" s="17">
        <v>25</v>
      </c>
      <c r="Q9" s="11">
        <f t="shared" si="1"/>
        <v>200</v>
      </c>
      <c r="R9" s="16" t="str">
        <f>IF(AND(Q9&gt;=0,Q9&lt;=20),"IV",IF(AND(Q9&lt;=120,Q9&gt;=40),"III",IF(AND(Q9&gt;=150,Q9&lt;=500),"II",IF(AND(Q9&gt;=600,Q9&lt;=4000),"I"))))</f>
        <v>II</v>
      </c>
      <c r="S9" s="16" t="str">
        <f>IF(AND(Q9&gt;=0,Q9&lt;=20),"RIESGO ACEPTABLE",IF(AND(Q9&gt;=40,Q9&lt;=120),"RIESGO MEJORABLE",IF(AND(Q9&gt;=150,Q9&lt;=500),"RIESGO ACEPTABLE CON CONTROL ESPECIFICO",IF(AND(Q9&gt;=600,Q9&lt;=4000),"RIESGO NO ACEPTABLE"))))</f>
        <v>RIESGO ACEPTABLE CON CONTROL ESPECIFICO</v>
      </c>
      <c r="T9" s="17" t="s">
        <v>37</v>
      </c>
      <c r="U9" s="17" t="s">
        <v>37</v>
      </c>
      <c r="V9" s="17" t="s">
        <v>64</v>
      </c>
      <c r="W9" s="17" t="s">
        <v>65</v>
      </c>
      <c r="X9" s="17" t="s">
        <v>48</v>
      </c>
    </row>
    <row r="10" spans="1:24" s="19" customFormat="1" ht="111" customHeight="1" x14ac:dyDescent="0.25">
      <c r="A10" s="11">
        <v>7</v>
      </c>
      <c r="B10" s="148"/>
      <c r="C10" s="150"/>
      <c r="D10" s="151"/>
      <c r="E10" s="11" t="s">
        <v>31</v>
      </c>
      <c r="F10" s="156"/>
      <c r="G10" s="33" t="s">
        <v>66</v>
      </c>
      <c r="H10" s="17" t="s">
        <v>67</v>
      </c>
      <c r="I10" s="17" t="s">
        <v>596</v>
      </c>
      <c r="J10" s="17" t="s">
        <v>42</v>
      </c>
      <c r="K10" s="17" t="s">
        <v>597</v>
      </c>
      <c r="L10" s="17" t="s">
        <v>63</v>
      </c>
      <c r="M10" s="11">
        <v>2</v>
      </c>
      <c r="N10" s="11">
        <v>4</v>
      </c>
      <c r="O10" s="11">
        <f t="shared" ref="O10:O12" si="6">M10*N10</f>
        <v>8</v>
      </c>
      <c r="P10" s="17">
        <v>25</v>
      </c>
      <c r="Q10" s="11">
        <f t="shared" si="1"/>
        <v>200</v>
      </c>
      <c r="R10" s="16" t="str">
        <f t="shared" ref="R10:R12" si="7">IF(AND(Q10&gt;=0,Q10&lt;=20),"IV",IF(AND(Q10&lt;=120,Q10&gt;=40),"III",IF(AND(Q10&gt;=150,Q10&lt;=500),"II",IF(AND(Q10&gt;=600,Q10&lt;=4000),"I"))))</f>
        <v>II</v>
      </c>
      <c r="S10" s="16" t="str">
        <f t="shared" ref="S10:S12" si="8">IF(AND(Q10&gt;=0,Q10&lt;=20),"RIESGO ACEPTABLE",IF(AND(Q10&gt;=40,Q10&lt;=120),"RIESGO MEJORABLE",IF(AND(Q10&gt;=150,Q10&lt;=500),"RIESGO ACEPTABLE CON CONTROL ESPECIFICO",IF(AND(Q10&gt;=600,Q10&lt;=4000),"RIESGO NO ACEPTABLE"))))</f>
        <v>RIESGO ACEPTABLE CON CONTROL ESPECIFICO</v>
      </c>
      <c r="T10" s="17" t="s">
        <v>37</v>
      </c>
      <c r="U10" s="17" t="s">
        <v>37</v>
      </c>
      <c r="V10" s="17" t="s">
        <v>64</v>
      </c>
      <c r="W10" s="17" t="s">
        <v>65</v>
      </c>
      <c r="X10" s="17" t="s">
        <v>48</v>
      </c>
    </row>
    <row r="11" spans="1:24" s="19" customFormat="1" ht="111" customHeight="1" x14ac:dyDescent="0.25">
      <c r="A11" s="11">
        <v>8</v>
      </c>
      <c r="B11" s="148"/>
      <c r="C11" s="150"/>
      <c r="D11" s="151"/>
      <c r="E11" s="11" t="s">
        <v>31</v>
      </c>
      <c r="F11" s="157" t="s">
        <v>68</v>
      </c>
      <c r="G11" s="13" t="s">
        <v>69</v>
      </c>
      <c r="H11" s="14" t="s">
        <v>70</v>
      </c>
      <c r="I11" s="17" t="s">
        <v>589</v>
      </c>
      <c r="J11" s="17" t="s">
        <v>42</v>
      </c>
      <c r="K11" s="17" t="s">
        <v>546</v>
      </c>
      <c r="L11" s="17" t="s">
        <v>42</v>
      </c>
      <c r="M11" s="11">
        <v>2</v>
      </c>
      <c r="N11" s="11">
        <v>2</v>
      </c>
      <c r="O11" s="11">
        <f t="shared" si="6"/>
        <v>4</v>
      </c>
      <c r="P11" s="17">
        <v>25</v>
      </c>
      <c r="Q11" s="11">
        <f t="shared" si="1"/>
        <v>100</v>
      </c>
      <c r="R11" s="16" t="str">
        <f t="shared" si="7"/>
        <v>III</v>
      </c>
      <c r="S11" s="16" t="str">
        <f t="shared" si="8"/>
        <v>RIESGO MEJORABLE</v>
      </c>
      <c r="T11" s="17" t="s">
        <v>37</v>
      </c>
      <c r="U11" s="17" t="s">
        <v>37</v>
      </c>
      <c r="V11" s="17" t="s">
        <v>72</v>
      </c>
      <c r="W11" s="17" t="s">
        <v>37</v>
      </c>
      <c r="X11" s="17" t="s">
        <v>37</v>
      </c>
    </row>
    <row r="12" spans="1:24" s="19" customFormat="1" ht="111" customHeight="1" x14ac:dyDescent="0.25">
      <c r="A12" s="11">
        <v>9</v>
      </c>
      <c r="B12" s="148"/>
      <c r="C12" s="150"/>
      <c r="D12" s="151"/>
      <c r="E12" s="11" t="s">
        <v>31</v>
      </c>
      <c r="F12" s="157"/>
      <c r="G12" s="13" t="s">
        <v>73</v>
      </c>
      <c r="H12" s="14" t="s">
        <v>74</v>
      </c>
      <c r="I12" s="17" t="s">
        <v>590</v>
      </c>
      <c r="J12" s="17" t="s">
        <v>75</v>
      </c>
      <c r="K12" s="17" t="s">
        <v>547</v>
      </c>
      <c r="L12" s="11" t="s">
        <v>76</v>
      </c>
      <c r="M12" s="11">
        <v>2</v>
      </c>
      <c r="N12" s="11">
        <v>2</v>
      </c>
      <c r="O12" s="11">
        <f t="shared" si="6"/>
        <v>4</v>
      </c>
      <c r="P12" s="17">
        <v>10</v>
      </c>
      <c r="Q12" s="11">
        <f t="shared" si="1"/>
        <v>40</v>
      </c>
      <c r="R12" s="16" t="str">
        <f t="shared" si="7"/>
        <v>III</v>
      </c>
      <c r="S12" s="16" t="str">
        <f t="shared" si="8"/>
        <v>RIESGO MEJORABLE</v>
      </c>
      <c r="T12" s="17" t="s">
        <v>37</v>
      </c>
      <c r="U12" s="17" t="s">
        <v>37</v>
      </c>
      <c r="V12" s="17" t="s">
        <v>37</v>
      </c>
      <c r="W12" s="17" t="s">
        <v>77</v>
      </c>
      <c r="X12" s="17" t="s">
        <v>37</v>
      </c>
    </row>
    <row r="13" spans="1:24" s="19" customFormat="1" ht="111" customHeight="1" x14ac:dyDescent="0.25">
      <c r="A13" s="11">
        <v>10</v>
      </c>
      <c r="B13" s="148"/>
      <c r="C13" s="150"/>
      <c r="D13" s="151"/>
      <c r="E13" s="11" t="s">
        <v>31</v>
      </c>
      <c r="F13" s="157"/>
      <c r="G13" s="13" t="s">
        <v>81</v>
      </c>
      <c r="H13" s="14" t="s">
        <v>79</v>
      </c>
      <c r="I13" s="17" t="s">
        <v>591</v>
      </c>
      <c r="J13" s="17" t="s">
        <v>42</v>
      </c>
      <c r="K13" s="11" t="s">
        <v>82</v>
      </c>
      <c r="L13" s="11" t="s">
        <v>598</v>
      </c>
      <c r="M13" s="11">
        <v>4</v>
      </c>
      <c r="N13" s="11">
        <v>1</v>
      </c>
      <c r="O13" s="11">
        <f>M13*N13</f>
        <v>4</v>
      </c>
      <c r="P13" s="17">
        <v>10</v>
      </c>
      <c r="Q13" s="11">
        <f t="shared" si="1"/>
        <v>40</v>
      </c>
      <c r="R13" s="16" t="str">
        <f>IF(AND(Q13&gt;=0,Q13&lt;=20),"IV",IF(AND(Q13&lt;=120,Q13&gt;=40),"III",IF(AND(Q13&gt;=150,Q13&lt;=500),"II",IF(AND(Q13&gt;=600,Q13&lt;=4000),"I"))))</f>
        <v>III</v>
      </c>
      <c r="S13" s="16" t="str">
        <f>IF(AND(Q13&gt;=0,Q13&lt;=20),"RIESGO ACEPTABLE",IF(AND(Q13&gt;=40,Q13&lt;=120),"RIESGO MEJORABLE",IF(AND(Q13&gt;=150,Q13&lt;=500),"RIESGO ACEPTABLE CON CONTROL ESPECIFICO",IF(AND(Q13&gt;=600,Q13&lt;=4000),"RIESGO NO ACEPTABLE"))))</f>
        <v>RIESGO MEJORABLE</v>
      </c>
      <c r="T13" s="17" t="s">
        <v>37</v>
      </c>
      <c r="U13" s="17" t="s">
        <v>37</v>
      </c>
      <c r="V13" s="17" t="s">
        <v>37</v>
      </c>
      <c r="W13" s="17" t="s">
        <v>84</v>
      </c>
      <c r="X13" s="17" t="s">
        <v>37</v>
      </c>
    </row>
    <row r="14" spans="1:24" s="19" customFormat="1" ht="111" customHeight="1" x14ac:dyDescent="0.25">
      <c r="A14" s="11">
        <v>11</v>
      </c>
      <c r="B14" s="148"/>
      <c r="C14" s="150"/>
      <c r="D14" s="151"/>
      <c r="E14" s="11" t="s">
        <v>31</v>
      </c>
      <c r="F14" s="34" t="s">
        <v>85</v>
      </c>
      <c r="G14" s="35" t="s">
        <v>86</v>
      </c>
      <c r="H14" s="36" t="s">
        <v>87</v>
      </c>
      <c r="I14" s="36" t="s">
        <v>592</v>
      </c>
      <c r="J14" s="14" t="s">
        <v>42</v>
      </c>
      <c r="K14" s="36" t="s">
        <v>550</v>
      </c>
      <c r="L14" s="36" t="s">
        <v>89</v>
      </c>
      <c r="M14" s="15">
        <v>2</v>
      </c>
      <c r="N14" s="15">
        <v>2</v>
      </c>
      <c r="O14" s="15">
        <f t="shared" ref="O14" si="9">M14*N14</f>
        <v>4</v>
      </c>
      <c r="P14" s="17">
        <v>11</v>
      </c>
      <c r="Q14" s="11">
        <f t="shared" si="1"/>
        <v>44</v>
      </c>
      <c r="R14" s="16" t="str">
        <f t="shared" ref="R14" si="10">IF(AND(Q14&gt;=0,Q14&lt;=20),"IV",IF(AND(Q14&lt;=120,Q14&gt;=40),"III",IF(AND(Q14&gt;=150,Q14&lt;=500),"II",IF(AND(Q14&gt;=600,Q14&lt;=4000),"I"))))</f>
        <v>III</v>
      </c>
      <c r="S14" s="16" t="str">
        <f t="shared" ref="S14" si="11">IF(AND(Q14&gt;=0,Q14&lt;=20),"RIESGO ACEPTABLE",IF(AND(Q14&gt;=40,Q14&lt;=120),"RIESGO MEJORABLE",IF(AND(Q14&gt;=150,Q14&lt;=500),"RIESGO ACEPTABLE CON CONTROL ESPECIFICO",IF(AND(Q14&gt;=600,Q14&lt;=4000),"RIESGO NO ACEPTABLE"))))</f>
        <v>RIESGO MEJORABLE</v>
      </c>
      <c r="T14" s="17" t="s">
        <v>37</v>
      </c>
      <c r="U14" s="17" t="s">
        <v>37</v>
      </c>
      <c r="V14" s="29" t="s">
        <v>90</v>
      </c>
      <c r="W14" s="30" t="s">
        <v>91</v>
      </c>
      <c r="X14" s="17" t="s">
        <v>37</v>
      </c>
    </row>
    <row r="15" spans="1:24" s="19" customFormat="1" ht="111" customHeight="1" x14ac:dyDescent="0.25">
      <c r="A15" s="11">
        <v>12</v>
      </c>
      <c r="B15" s="148" t="s">
        <v>92</v>
      </c>
      <c r="C15" s="149" t="s">
        <v>299</v>
      </c>
      <c r="D15" s="151" t="s">
        <v>93</v>
      </c>
      <c r="E15" s="11" t="s">
        <v>31</v>
      </c>
      <c r="F15" s="12" t="s">
        <v>32</v>
      </c>
      <c r="G15" s="37" t="s">
        <v>33</v>
      </c>
      <c r="H15" s="14" t="s">
        <v>34</v>
      </c>
      <c r="I15" s="14" t="s">
        <v>599</v>
      </c>
      <c r="J15" s="14" t="s">
        <v>600</v>
      </c>
      <c r="K15" s="14" t="s">
        <v>548</v>
      </c>
      <c r="L15" s="14" t="s">
        <v>601</v>
      </c>
      <c r="M15" s="15">
        <v>2</v>
      </c>
      <c r="N15" s="15">
        <v>1</v>
      </c>
      <c r="O15" s="15">
        <f t="shared" ref="O15:O19" si="12">M15*N15</f>
        <v>2</v>
      </c>
      <c r="P15" s="17">
        <v>10</v>
      </c>
      <c r="Q15" s="11">
        <f t="shared" si="1"/>
        <v>20</v>
      </c>
      <c r="R15" s="16" t="str">
        <f t="shared" ref="R15:R19" si="13">IF(AND(Q15&gt;=0,Q15&lt;=20),"IV",IF(AND(Q15&lt;=120,Q15&gt;=40),"III",IF(AND(Q15&gt;=150,Q15&lt;=500),"II",IF(AND(Q15&gt;=600,Q15&lt;=4000),"I"))))</f>
        <v>IV</v>
      </c>
      <c r="S15" s="16" t="str">
        <f t="shared" ref="S15:S19" si="14">IF(AND(Q15&gt;=0,Q15&lt;=20),"RIESGO ACEPTABLE",IF(AND(Q15&gt;=40,Q15&lt;=120),"RIESGO MEJORABLE",IF(AND(Q15&gt;=150,Q15&lt;=500),"RIESGO ACEPTABLE CON CONTROL ESPECIFICO",IF(AND(Q15&gt;=600,Q15&lt;=4000),"RIESGO NO ACEPTABLE"))))</f>
        <v>RIESGO ACEPTABLE</v>
      </c>
      <c r="T15" s="17" t="s">
        <v>37</v>
      </c>
      <c r="U15" s="17" t="s">
        <v>37</v>
      </c>
      <c r="V15" s="18" t="s">
        <v>38</v>
      </c>
      <c r="W15" s="18" t="s">
        <v>602</v>
      </c>
      <c r="X15" s="17" t="s">
        <v>39</v>
      </c>
    </row>
    <row r="16" spans="1:24" s="19" customFormat="1" ht="111" customHeight="1" x14ac:dyDescent="0.25">
      <c r="A16" s="11">
        <v>13</v>
      </c>
      <c r="B16" s="148"/>
      <c r="C16" s="150"/>
      <c r="D16" s="151"/>
      <c r="E16" s="11" t="s">
        <v>31</v>
      </c>
      <c r="F16" s="156" t="s">
        <v>40</v>
      </c>
      <c r="G16" s="22" t="s">
        <v>580</v>
      </c>
      <c r="H16" s="22" t="s">
        <v>41</v>
      </c>
      <c r="I16" s="22" t="s">
        <v>581</v>
      </c>
      <c r="J16" s="14" t="s">
        <v>42</v>
      </c>
      <c r="K16" s="14" t="s">
        <v>43</v>
      </c>
      <c r="L16" s="22" t="s">
        <v>44</v>
      </c>
      <c r="M16" s="15">
        <v>2</v>
      </c>
      <c r="N16" s="15">
        <v>2</v>
      </c>
      <c r="O16" s="15">
        <f t="shared" si="12"/>
        <v>4</v>
      </c>
      <c r="P16" s="15">
        <v>25</v>
      </c>
      <c r="Q16" s="11">
        <f t="shared" si="1"/>
        <v>100</v>
      </c>
      <c r="R16" s="16" t="str">
        <f t="shared" si="13"/>
        <v>III</v>
      </c>
      <c r="S16" s="16" t="str">
        <f t="shared" si="14"/>
        <v>RIESGO MEJORABLE</v>
      </c>
      <c r="T16" s="23" t="s">
        <v>45</v>
      </c>
      <c r="U16" s="23" t="s">
        <v>45</v>
      </c>
      <c r="V16" s="24" t="s">
        <v>46</v>
      </c>
      <c r="W16" s="25" t="s">
        <v>47</v>
      </c>
      <c r="X16" s="17" t="s">
        <v>48</v>
      </c>
    </row>
    <row r="17" spans="1:24" s="19" customFormat="1" ht="111" customHeight="1" x14ac:dyDescent="0.25">
      <c r="A17" s="11">
        <v>14</v>
      </c>
      <c r="B17" s="148"/>
      <c r="C17" s="150"/>
      <c r="D17" s="151"/>
      <c r="E17" s="11" t="s">
        <v>31</v>
      </c>
      <c r="F17" s="156"/>
      <c r="G17" s="26" t="s">
        <v>275</v>
      </c>
      <c r="H17" s="22" t="s">
        <v>603</v>
      </c>
      <c r="I17" s="22" t="s">
        <v>362</v>
      </c>
      <c r="J17" s="27" t="s">
        <v>82</v>
      </c>
      <c r="K17" s="27" t="s">
        <v>604</v>
      </c>
      <c r="L17" s="27" t="s">
        <v>363</v>
      </c>
      <c r="M17" s="15">
        <v>2</v>
      </c>
      <c r="N17" s="15">
        <v>1</v>
      </c>
      <c r="O17" s="15">
        <f t="shared" si="12"/>
        <v>2</v>
      </c>
      <c r="P17" s="15">
        <v>10</v>
      </c>
      <c r="Q17" s="11">
        <f t="shared" ref="Q17" si="15">O17*P17</f>
        <v>20</v>
      </c>
      <c r="R17" s="16" t="str">
        <f t="shared" si="13"/>
        <v>IV</v>
      </c>
      <c r="S17" s="16" t="str">
        <f t="shared" si="14"/>
        <v>RIESGO ACEPTABLE</v>
      </c>
      <c r="T17" s="17" t="s">
        <v>37</v>
      </c>
      <c r="U17" s="17" t="s">
        <v>37</v>
      </c>
      <c r="V17" s="17" t="s">
        <v>37</v>
      </c>
      <c r="W17" s="27" t="s">
        <v>364</v>
      </c>
      <c r="X17" s="27" t="s">
        <v>304</v>
      </c>
    </row>
    <row r="18" spans="1:24" s="19" customFormat="1" ht="111" customHeight="1" x14ac:dyDescent="0.25">
      <c r="A18" s="11">
        <v>15</v>
      </c>
      <c r="B18" s="148"/>
      <c r="C18" s="150"/>
      <c r="D18" s="151"/>
      <c r="E18" s="11" t="s">
        <v>31</v>
      </c>
      <c r="F18" s="156"/>
      <c r="G18" s="22" t="s">
        <v>582</v>
      </c>
      <c r="H18" s="22" t="s">
        <v>49</v>
      </c>
      <c r="I18" s="22" t="s">
        <v>583</v>
      </c>
      <c r="J18" s="28" t="s">
        <v>50</v>
      </c>
      <c r="K18" s="28" t="s">
        <v>51</v>
      </c>
      <c r="L18" s="22" t="s">
        <v>52</v>
      </c>
      <c r="M18" s="15">
        <v>2</v>
      </c>
      <c r="N18" s="15">
        <v>2</v>
      </c>
      <c r="O18" s="15">
        <f t="shared" si="12"/>
        <v>4</v>
      </c>
      <c r="P18" s="15">
        <v>10</v>
      </c>
      <c r="Q18" s="11">
        <f t="shared" si="1"/>
        <v>40</v>
      </c>
      <c r="R18" s="16" t="str">
        <f t="shared" si="13"/>
        <v>III</v>
      </c>
      <c r="S18" s="16" t="str">
        <f t="shared" si="14"/>
        <v>RIESGO MEJORABLE</v>
      </c>
      <c r="T18" s="23" t="s">
        <v>45</v>
      </c>
      <c r="U18" s="23" t="s">
        <v>45</v>
      </c>
      <c r="V18" s="29" t="s">
        <v>53</v>
      </c>
      <c r="W18" s="30" t="s">
        <v>54</v>
      </c>
      <c r="X18" s="17" t="s">
        <v>48</v>
      </c>
    </row>
    <row r="19" spans="1:24" s="19" customFormat="1" ht="111" customHeight="1" x14ac:dyDescent="0.25">
      <c r="A19" s="11">
        <v>16</v>
      </c>
      <c r="B19" s="148"/>
      <c r="C19" s="150"/>
      <c r="D19" s="151"/>
      <c r="E19" s="11" t="s">
        <v>31</v>
      </c>
      <c r="F19" s="20" t="s">
        <v>55</v>
      </c>
      <c r="G19" s="38" t="s">
        <v>584</v>
      </c>
      <c r="H19" s="28" t="s">
        <v>56</v>
      </c>
      <c r="I19" s="22" t="s">
        <v>585</v>
      </c>
      <c r="J19" s="14" t="s">
        <v>42</v>
      </c>
      <c r="K19" s="14" t="s">
        <v>42</v>
      </c>
      <c r="L19" s="28" t="s">
        <v>605</v>
      </c>
      <c r="M19" s="15">
        <v>2</v>
      </c>
      <c r="N19" s="15">
        <v>3</v>
      </c>
      <c r="O19" s="15">
        <f t="shared" si="12"/>
        <v>6</v>
      </c>
      <c r="P19" s="15">
        <v>10</v>
      </c>
      <c r="Q19" s="11">
        <f t="shared" si="1"/>
        <v>60</v>
      </c>
      <c r="R19" s="16" t="str">
        <f t="shared" si="13"/>
        <v>III</v>
      </c>
      <c r="S19" s="16" t="str">
        <f t="shared" si="14"/>
        <v>RIESGO MEJORABLE</v>
      </c>
      <c r="T19" s="23" t="s">
        <v>45</v>
      </c>
      <c r="U19" s="23" t="s">
        <v>45</v>
      </c>
      <c r="V19" s="17" t="s">
        <v>48</v>
      </c>
      <c r="W19" s="30" t="s">
        <v>58</v>
      </c>
      <c r="X19" s="17" t="s">
        <v>48</v>
      </c>
    </row>
    <row r="20" spans="1:24" s="19" customFormat="1" ht="111" customHeight="1" x14ac:dyDescent="0.25">
      <c r="A20" s="11">
        <v>17</v>
      </c>
      <c r="B20" s="148"/>
      <c r="C20" s="150"/>
      <c r="D20" s="151"/>
      <c r="E20" s="11" t="s">
        <v>31</v>
      </c>
      <c r="F20" s="156" t="s">
        <v>59</v>
      </c>
      <c r="G20" s="39" t="s">
        <v>586</v>
      </c>
      <c r="H20" s="17" t="s">
        <v>60</v>
      </c>
      <c r="I20" s="17" t="s">
        <v>587</v>
      </c>
      <c r="J20" s="17" t="s">
        <v>549</v>
      </c>
      <c r="K20" s="17" t="s">
        <v>597</v>
      </c>
      <c r="L20" s="17" t="s">
        <v>63</v>
      </c>
      <c r="M20" s="11">
        <v>2</v>
      </c>
      <c r="N20" s="11">
        <v>4</v>
      </c>
      <c r="O20" s="11">
        <f>M20*N20</f>
        <v>8</v>
      </c>
      <c r="P20" s="17">
        <v>25</v>
      </c>
      <c r="Q20" s="11">
        <f t="shared" si="1"/>
        <v>200</v>
      </c>
      <c r="R20" s="16" t="str">
        <f>IF(AND(Q20&gt;=0,Q20&lt;=20),"IV",IF(AND(Q20&lt;=120,Q20&gt;=40),"III",IF(AND(Q20&gt;=150,Q20&lt;=500),"II",IF(AND(Q20&gt;=600,Q20&lt;=4000),"I"))))</f>
        <v>II</v>
      </c>
      <c r="S20" s="16" t="str">
        <f>IF(AND(Q20&gt;=0,Q20&lt;=20),"RIESGO ACEPTABLE",IF(AND(Q20&gt;=40,Q20&lt;=120),"RIESGO MEJORABLE",IF(AND(Q20&gt;=150,Q20&lt;=500),"RIESGO ACEPTABLE CON CONTROL ESPECIFICO",IF(AND(Q20&gt;=600,Q20&lt;=4000),"RIESGO NO ACEPTABLE"))))</f>
        <v>RIESGO ACEPTABLE CON CONTROL ESPECIFICO</v>
      </c>
      <c r="T20" s="17" t="s">
        <v>37</v>
      </c>
      <c r="U20" s="17" t="s">
        <v>37</v>
      </c>
      <c r="V20" s="17" t="s">
        <v>64</v>
      </c>
      <c r="W20" s="17" t="s">
        <v>65</v>
      </c>
      <c r="X20" s="17" t="s">
        <v>48</v>
      </c>
    </row>
    <row r="21" spans="1:24" s="19" customFormat="1" ht="111" customHeight="1" x14ac:dyDescent="0.25">
      <c r="A21" s="11">
        <v>18</v>
      </c>
      <c r="B21" s="148"/>
      <c r="C21" s="150"/>
      <c r="D21" s="151"/>
      <c r="E21" s="11" t="s">
        <v>31</v>
      </c>
      <c r="F21" s="156"/>
      <c r="G21" s="40" t="s">
        <v>66</v>
      </c>
      <c r="H21" s="17" t="s">
        <v>67</v>
      </c>
      <c r="I21" s="17" t="s">
        <v>596</v>
      </c>
      <c r="J21" s="17" t="s">
        <v>42</v>
      </c>
      <c r="K21" s="17" t="s">
        <v>597</v>
      </c>
      <c r="L21" s="17" t="s">
        <v>63</v>
      </c>
      <c r="M21" s="11">
        <v>2</v>
      </c>
      <c r="N21" s="11">
        <v>4</v>
      </c>
      <c r="O21" s="11">
        <f t="shared" ref="O21" si="16">M21*N21</f>
        <v>8</v>
      </c>
      <c r="P21" s="17">
        <v>25</v>
      </c>
      <c r="Q21" s="11">
        <f t="shared" si="1"/>
        <v>200</v>
      </c>
      <c r="R21" s="16" t="str">
        <f t="shared" ref="R21" si="17">IF(AND(Q21&gt;=0,Q21&lt;=20),"IV",IF(AND(Q21&lt;=120,Q21&gt;=40),"III",IF(AND(Q21&gt;=150,Q21&lt;=500),"II",IF(AND(Q21&gt;=600,Q21&lt;=4000),"I"))))</f>
        <v>II</v>
      </c>
      <c r="S21" s="16" t="str">
        <f t="shared" ref="S21" si="18">IF(AND(Q21&gt;=0,Q21&lt;=20),"RIESGO ACEPTABLE",IF(AND(Q21&gt;=40,Q21&lt;=120),"RIESGO MEJORABLE",IF(AND(Q21&gt;=150,Q21&lt;=500),"RIESGO ACEPTABLE CON CONTROL ESPECIFICO",IF(AND(Q21&gt;=600,Q21&lt;=4000),"RIESGO NO ACEPTABLE"))))</f>
        <v>RIESGO ACEPTABLE CON CONTROL ESPECIFICO</v>
      </c>
      <c r="T21" s="17" t="s">
        <v>37</v>
      </c>
      <c r="U21" s="17" t="s">
        <v>37</v>
      </c>
      <c r="V21" s="17" t="s">
        <v>64</v>
      </c>
      <c r="W21" s="17" t="s">
        <v>65</v>
      </c>
      <c r="X21" s="17" t="s">
        <v>48</v>
      </c>
    </row>
    <row r="22" spans="1:24" s="19" customFormat="1" ht="111" customHeight="1" x14ac:dyDescent="0.25">
      <c r="A22" s="11">
        <v>19</v>
      </c>
      <c r="B22" s="148"/>
      <c r="C22" s="150"/>
      <c r="D22" s="151"/>
      <c r="E22" s="11" t="s">
        <v>31</v>
      </c>
      <c r="F22" s="157" t="s">
        <v>68</v>
      </c>
      <c r="G22" s="37" t="s">
        <v>69</v>
      </c>
      <c r="H22" s="14" t="s">
        <v>70</v>
      </c>
      <c r="I22" s="17" t="s">
        <v>589</v>
      </c>
      <c r="J22" s="17" t="s">
        <v>42</v>
      </c>
      <c r="K22" s="17" t="s">
        <v>546</v>
      </c>
      <c r="L22" s="17" t="s">
        <v>42</v>
      </c>
      <c r="M22" s="11">
        <v>2</v>
      </c>
      <c r="N22" s="11">
        <v>2</v>
      </c>
      <c r="O22" s="11">
        <f>M22*N22</f>
        <v>4</v>
      </c>
      <c r="P22" s="17">
        <v>25</v>
      </c>
      <c r="Q22" s="11">
        <f t="shared" si="1"/>
        <v>100</v>
      </c>
      <c r="R22" s="16" t="str">
        <f>IF(AND(Q22&gt;=0,Q22&lt;=20),"IV",IF(AND(Q22&lt;=120,Q22&gt;=40),"III",IF(AND(Q22&gt;=150,Q22&lt;=500),"II",IF(AND(Q22&gt;=600,Q22&lt;=4000),"I"))))</f>
        <v>III</v>
      </c>
      <c r="S22" s="16" t="str">
        <f>IF(AND(Q22&gt;=0,Q22&lt;=20),"RIESGO ACEPTABLE",IF(AND(Q22&gt;=40,Q22&lt;=120),"RIESGO MEJORABLE",IF(AND(Q22&gt;=150,Q22&lt;=500),"RIESGO ACEPTABLE CON CONTROL ESPECIFICO",IF(AND(Q22&gt;=600,Q22&lt;=4000),"RIESGO NO ACEPTABLE"))))</f>
        <v>RIESGO MEJORABLE</v>
      </c>
      <c r="T22" s="17" t="s">
        <v>37</v>
      </c>
      <c r="U22" s="17" t="s">
        <v>37</v>
      </c>
      <c r="V22" s="17" t="s">
        <v>72</v>
      </c>
      <c r="W22" s="17" t="s">
        <v>37</v>
      </c>
      <c r="X22" s="17" t="s">
        <v>37</v>
      </c>
    </row>
    <row r="23" spans="1:24" s="19" customFormat="1" ht="111" customHeight="1" x14ac:dyDescent="0.25">
      <c r="A23" s="11">
        <v>20</v>
      </c>
      <c r="B23" s="148"/>
      <c r="C23" s="150"/>
      <c r="D23" s="151"/>
      <c r="E23" s="11" t="s">
        <v>31</v>
      </c>
      <c r="F23" s="157"/>
      <c r="G23" s="37" t="s">
        <v>73</v>
      </c>
      <c r="H23" s="14" t="s">
        <v>74</v>
      </c>
      <c r="I23" s="17" t="s">
        <v>590</v>
      </c>
      <c r="J23" s="17" t="s">
        <v>75</v>
      </c>
      <c r="K23" s="17" t="s">
        <v>547</v>
      </c>
      <c r="L23" s="11" t="s">
        <v>76</v>
      </c>
      <c r="M23" s="11">
        <v>2</v>
      </c>
      <c r="N23" s="11">
        <v>2</v>
      </c>
      <c r="O23" s="11">
        <f>M23*N23</f>
        <v>4</v>
      </c>
      <c r="P23" s="17">
        <v>10</v>
      </c>
      <c r="Q23" s="11">
        <f t="shared" si="1"/>
        <v>40</v>
      </c>
      <c r="R23" s="16" t="str">
        <f>IF(AND(Q23&gt;=0,Q23&lt;=20),"IV",IF(AND(Q23&lt;=120,Q23&gt;=40),"III",IF(AND(Q23&gt;=150,Q23&lt;=500),"II",IF(AND(Q23&gt;=600,Q23&lt;=4000),"I"))))</f>
        <v>III</v>
      </c>
      <c r="S23" s="16" t="str">
        <f>IF(AND(Q23&gt;=0,Q23&lt;=20),"RIESGO ACEPTABLE",IF(AND(Q23&gt;=40,Q23&lt;=120),"RIESGO MEJORABLE",IF(AND(Q23&gt;=150,Q23&lt;=500),"RIESGO ACEPTABLE CON CONTROL ESPECIFICO",IF(AND(Q23&gt;=600,Q23&lt;=4000),"RIESGO NO ACEPTABLE"))))</f>
        <v>RIESGO MEJORABLE</v>
      </c>
      <c r="T23" s="17" t="s">
        <v>37</v>
      </c>
      <c r="U23" s="17" t="s">
        <v>37</v>
      </c>
      <c r="V23" s="17" t="s">
        <v>37</v>
      </c>
      <c r="W23" s="17" t="s">
        <v>77</v>
      </c>
      <c r="X23" s="17" t="s">
        <v>37</v>
      </c>
    </row>
    <row r="24" spans="1:24" s="19" customFormat="1" ht="111" customHeight="1" x14ac:dyDescent="0.25">
      <c r="A24" s="11">
        <v>21</v>
      </c>
      <c r="B24" s="148"/>
      <c r="C24" s="150"/>
      <c r="D24" s="151"/>
      <c r="E24" s="11" t="s">
        <v>78</v>
      </c>
      <c r="F24" s="157"/>
      <c r="G24" s="37" t="s">
        <v>81</v>
      </c>
      <c r="H24" s="14" t="s">
        <v>79</v>
      </c>
      <c r="I24" s="17" t="s">
        <v>591</v>
      </c>
      <c r="J24" s="17" t="s">
        <v>42</v>
      </c>
      <c r="K24" s="11" t="s">
        <v>82</v>
      </c>
      <c r="L24" s="11" t="s">
        <v>598</v>
      </c>
      <c r="M24" s="11">
        <v>4</v>
      </c>
      <c r="N24" s="11">
        <v>1</v>
      </c>
      <c r="O24" s="11">
        <f>M24*N24</f>
        <v>4</v>
      </c>
      <c r="P24" s="17">
        <v>10</v>
      </c>
      <c r="Q24" s="11">
        <f t="shared" si="1"/>
        <v>40</v>
      </c>
      <c r="R24" s="16" t="str">
        <f>IF(AND(Q24&gt;=0,Q24&lt;=20),"IV",IF(AND(Q24&lt;=120,Q24&gt;=40),"III",IF(AND(Q24&gt;=150,Q24&lt;=500),"II",IF(AND(Q24&gt;=600,Q24&lt;=4000),"I"))))</f>
        <v>III</v>
      </c>
      <c r="S24" s="16" t="str">
        <f>IF(AND(Q24&gt;=0,Q24&lt;=20),"RIESGO ACEPTABLE",IF(AND(Q24&gt;=40,Q24&lt;=120),"RIESGO MEJORABLE",IF(AND(Q24&gt;=150,Q24&lt;=500),"RIESGO ACEPTABLE CON CONTROL ESPECIFICO",IF(AND(Q24&gt;=600,Q24&lt;=4000),"RIESGO NO ACEPTABLE"))))</f>
        <v>RIESGO MEJORABLE</v>
      </c>
      <c r="T24" s="17" t="s">
        <v>37</v>
      </c>
      <c r="U24" s="17" t="s">
        <v>37</v>
      </c>
      <c r="V24" s="17" t="s">
        <v>37</v>
      </c>
      <c r="W24" s="17" t="s">
        <v>84</v>
      </c>
      <c r="X24" s="17" t="s">
        <v>37</v>
      </c>
    </row>
    <row r="25" spans="1:24" s="19" customFormat="1" ht="111" customHeight="1" x14ac:dyDescent="0.25">
      <c r="A25" s="11">
        <v>22</v>
      </c>
      <c r="B25" s="148"/>
      <c r="C25" s="150"/>
      <c r="D25" s="151"/>
      <c r="E25" s="11" t="s">
        <v>31</v>
      </c>
      <c r="F25" s="34" t="s">
        <v>85</v>
      </c>
      <c r="G25" s="41" t="s">
        <v>86</v>
      </c>
      <c r="H25" s="36" t="s">
        <v>87</v>
      </c>
      <c r="I25" s="36" t="s">
        <v>592</v>
      </c>
      <c r="J25" s="14" t="s">
        <v>42</v>
      </c>
      <c r="K25" s="36" t="s">
        <v>550</v>
      </c>
      <c r="L25" s="36" t="s">
        <v>89</v>
      </c>
      <c r="M25" s="15">
        <v>2</v>
      </c>
      <c r="N25" s="15">
        <v>2</v>
      </c>
      <c r="O25" s="15">
        <f t="shared" ref="O25:O30" si="19">M25*N25</f>
        <v>4</v>
      </c>
      <c r="P25" s="17">
        <v>11</v>
      </c>
      <c r="Q25" s="11">
        <f t="shared" si="1"/>
        <v>44</v>
      </c>
      <c r="R25" s="16" t="str">
        <f t="shared" ref="R25:R30" si="20">IF(AND(Q25&gt;=0,Q25&lt;=20),"IV",IF(AND(Q25&lt;=120,Q25&gt;=40),"III",IF(AND(Q25&gt;=150,Q25&lt;=500),"II",IF(AND(Q25&gt;=600,Q25&lt;=4000),"I"))))</f>
        <v>III</v>
      </c>
      <c r="S25" s="16" t="str">
        <f t="shared" ref="S25:S30" si="21">IF(AND(Q25&gt;=0,Q25&lt;=20),"RIESGO ACEPTABLE",IF(AND(Q25&gt;=40,Q25&lt;=120),"RIESGO MEJORABLE",IF(AND(Q25&gt;=150,Q25&lt;=500),"RIESGO ACEPTABLE CON CONTROL ESPECIFICO",IF(AND(Q25&gt;=600,Q25&lt;=4000),"RIESGO NO ACEPTABLE"))))</f>
        <v>RIESGO MEJORABLE</v>
      </c>
      <c r="T25" s="17" t="s">
        <v>37</v>
      </c>
      <c r="U25" s="17" t="s">
        <v>37</v>
      </c>
      <c r="V25" s="29" t="s">
        <v>90</v>
      </c>
      <c r="W25" s="30" t="s">
        <v>91</v>
      </c>
      <c r="X25" s="17" t="s">
        <v>37</v>
      </c>
    </row>
    <row r="26" spans="1:24" s="19" customFormat="1" ht="111" customHeight="1" x14ac:dyDescent="0.25">
      <c r="A26" s="11">
        <v>23</v>
      </c>
      <c r="B26" s="148" t="s">
        <v>94</v>
      </c>
      <c r="C26" s="149" t="s">
        <v>300</v>
      </c>
      <c r="D26" s="151" t="s">
        <v>95</v>
      </c>
      <c r="E26" s="11" t="s">
        <v>31</v>
      </c>
      <c r="F26" s="12" t="s">
        <v>32</v>
      </c>
      <c r="G26" s="37" t="s">
        <v>33</v>
      </c>
      <c r="H26" s="14" t="s">
        <v>34</v>
      </c>
      <c r="I26" s="14" t="s">
        <v>599</v>
      </c>
      <c r="J26" s="14" t="s">
        <v>600</v>
      </c>
      <c r="K26" s="14" t="s">
        <v>548</v>
      </c>
      <c r="L26" s="14" t="s">
        <v>601</v>
      </c>
      <c r="M26" s="15">
        <v>2</v>
      </c>
      <c r="N26" s="15">
        <v>1</v>
      </c>
      <c r="O26" s="15">
        <f t="shared" si="19"/>
        <v>2</v>
      </c>
      <c r="P26" s="17">
        <v>10</v>
      </c>
      <c r="Q26" s="11">
        <f t="shared" si="1"/>
        <v>20</v>
      </c>
      <c r="R26" s="16" t="str">
        <f t="shared" si="20"/>
        <v>IV</v>
      </c>
      <c r="S26" s="16" t="str">
        <f t="shared" si="21"/>
        <v>RIESGO ACEPTABLE</v>
      </c>
      <c r="T26" s="17" t="s">
        <v>37</v>
      </c>
      <c r="U26" s="17" t="s">
        <v>37</v>
      </c>
      <c r="V26" s="18" t="s">
        <v>38</v>
      </c>
      <c r="W26" s="18" t="s">
        <v>602</v>
      </c>
      <c r="X26" s="17" t="s">
        <v>39</v>
      </c>
    </row>
    <row r="27" spans="1:24" s="19" customFormat="1" ht="111" customHeight="1" x14ac:dyDescent="0.25">
      <c r="A27" s="11">
        <v>24</v>
      </c>
      <c r="B27" s="148"/>
      <c r="C27" s="150"/>
      <c r="D27" s="151"/>
      <c r="E27" s="11" t="s">
        <v>31</v>
      </c>
      <c r="F27" s="156" t="s">
        <v>40</v>
      </c>
      <c r="G27" s="22" t="s">
        <v>580</v>
      </c>
      <c r="H27" s="22" t="s">
        <v>41</v>
      </c>
      <c r="I27" s="22" t="s">
        <v>581</v>
      </c>
      <c r="J27" s="14" t="s">
        <v>42</v>
      </c>
      <c r="K27" s="14" t="s">
        <v>43</v>
      </c>
      <c r="L27" s="22" t="s">
        <v>44</v>
      </c>
      <c r="M27" s="15">
        <v>2</v>
      </c>
      <c r="N27" s="15">
        <v>2</v>
      </c>
      <c r="O27" s="15">
        <f t="shared" si="19"/>
        <v>4</v>
      </c>
      <c r="P27" s="15">
        <v>25</v>
      </c>
      <c r="Q27" s="11">
        <f t="shared" si="1"/>
        <v>100</v>
      </c>
      <c r="R27" s="16" t="str">
        <f t="shared" si="20"/>
        <v>III</v>
      </c>
      <c r="S27" s="16" t="str">
        <f t="shared" si="21"/>
        <v>RIESGO MEJORABLE</v>
      </c>
      <c r="T27" s="17" t="s">
        <v>37</v>
      </c>
      <c r="U27" s="17" t="s">
        <v>37</v>
      </c>
      <c r="V27" s="24" t="s">
        <v>46</v>
      </c>
      <c r="W27" s="25" t="s">
        <v>47</v>
      </c>
      <c r="X27" s="17" t="s">
        <v>48</v>
      </c>
    </row>
    <row r="28" spans="1:24" s="19" customFormat="1" ht="111" customHeight="1" x14ac:dyDescent="0.25">
      <c r="A28" s="11">
        <v>25</v>
      </c>
      <c r="B28" s="148"/>
      <c r="C28" s="150"/>
      <c r="D28" s="151"/>
      <c r="E28" s="11" t="s">
        <v>31</v>
      </c>
      <c r="F28" s="156"/>
      <c r="G28" s="26" t="s">
        <v>275</v>
      </c>
      <c r="H28" s="22" t="s">
        <v>603</v>
      </c>
      <c r="I28" s="22" t="s">
        <v>362</v>
      </c>
      <c r="J28" s="27" t="s">
        <v>82</v>
      </c>
      <c r="K28" s="27" t="s">
        <v>604</v>
      </c>
      <c r="L28" s="27" t="s">
        <v>363</v>
      </c>
      <c r="M28" s="15">
        <v>2</v>
      </c>
      <c r="N28" s="15">
        <v>1</v>
      </c>
      <c r="O28" s="15">
        <f t="shared" ref="O28" si="22">M28*N28</f>
        <v>2</v>
      </c>
      <c r="P28" s="15">
        <v>10</v>
      </c>
      <c r="Q28" s="11">
        <f t="shared" ref="Q28" si="23">O28*P28</f>
        <v>20</v>
      </c>
      <c r="R28" s="16" t="str">
        <f t="shared" ref="R28" si="24">IF(AND(Q28&gt;=0,Q28&lt;=20),"IV",IF(AND(Q28&lt;=120,Q28&gt;=40),"III",IF(AND(Q28&gt;=150,Q28&lt;=500),"II",IF(AND(Q28&gt;=600,Q28&lt;=4000),"I"))))</f>
        <v>IV</v>
      </c>
      <c r="S28" s="16" t="str">
        <f t="shared" ref="S28" si="25">IF(AND(Q28&gt;=0,Q28&lt;=20),"RIESGO ACEPTABLE",IF(AND(Q28&gt;=40,Q28&lt;=120),"RIESGO MEJORABLE",IF(AND(Q28&gt;=150,Q28&lt;=500),"RIESGO ACEPTABLE CON CONTROL ESPECIFICO",IF(AND(Q28&gt;=600,Q28&lt;=4000),"RIESGO NO ACEPTABLE"))))</f>
        <v>RIESGO ACEPTABLE</v>
      </c>
      <c r="T28" s="17" t="s">
        <v>37</v>
      </c>
      <c r="U28" s="17" t="s">
        <v>37</v>
      </c>
      <c r="V28" s="17" t="s">
        <v>37</v>
      </c>
      <c r="W28" s="27" t="s">
        <v>364</v>
      </c>
      <c r="X28" s="27" t="s">
        <v>304</v>
      </c>
    </row>
    <row r="29" spans="1:24" s="19" customFormat="1" ht="111" customHeight="1" x14ac:dyDescent="0.25">
      <c r="A29" s="11">
        <v>26</v>
      </c>
      <c r="B29" s="148"/>
      <c r="C29" s="150"/>
      <c r="D29" s="151"/>
      <c r="E29" s="11" t="s">
        <v>31</v>
      </c>
      <c r="F29" s="156"/>
      <c r="G29" s="22" t="s">
        <v>582</v>
      </c>
      <c r="H29" s="22" t="s">
        <v>49</v>
      </c>
      <c r="I29" s="22" t="s">
        <v>583</v>
      </c>
      <c r="J29" s="28" t="s">
        <v>50</v>
      </c>
      <c r="K29" s="28" t="s">
        <v>51</v>
      </c>
      <c r="L29" s="22" t="s">
        <v>52</v>
      </c>
      <c r="M29" s="15">
        <v>2</v>
      </c>
      <c r="N29" s="15">
        <v>2</v>
      </c>
      <c r="O29" s="15">
        <f t="shared" si="19"/>
        <v>4</v>
      </c>
      <c r="P29" s="15">
        <v>10</v>
      </c>
      <c r="Q29" s="11">
        <f t="shared" si="1"/>
        <v>40</v>
      </c>
      <c r="R29" s="16" t="str">
        <f t="shared" si="20"/>
        <v>III</v>
      </c>
      <c r="S29" s="16" t="str">
        <f t="shared" si="21"/>
        <v>RIESGO MEJORABLE</v>
      </c>
      <c r="T29" s="23" t="s">
        <v>45</v>
      </c>
      <c r="U29" s="23" t="s">
        <v>45</v>
      </c>
      <c r="V29" s="29" t="s">
        <v>53</v>
      </c>
      <c r="W29" s="30" t="s">
        <v>54</v>
      </c>
      <c r="X29" s="17" t="s">
        <v>48</v>
      </c>
    </row>
    <row r="30" spans="1:24" s="19" customFormat="1" ht="111" customHeight="1" x14ac:dyDescent="0.25">
      <c r="A30" s="11">
        <v>27</v>
      </c>
      <c r="B30" s="148"/>
      <c r="C30" s="150"/>
      <c r="D30" s="151"/>
      <c r="E30" s="11" t="s">
        <v>31</v>
      </c>
      <c r="F30" s="20" t="s">
        <v>55</v>
      </c>
      <c r="G30" s="38" t="s">
        <v>584</v>
      </c>
      <c r="H30" s="28" t="s">
        <v>56</v>
      </c>
      <c r="I30" s="22" t="s">
        <v>585</v>
      </c>
      <c r="J30" s="14" t="s">
        <v>42</v>
      </c>
      <c r="K30" s="14" t="s">
        <v>42</v>
      </c>
      <c r="L30" s="28" t="s">
        <v>605</v>
      </c>
      <c r="M30" s="15">
        <v>2</v>
      </c>
      <c r="N30" s="15">
        <v>3</v>
      </c>
      <c r="O30" s="15">
        <f t="shared" si="19"/>
        <v>6</v>
      </c>
      <c r="P30" s="15">
        <v>10</v>
      </c>
      <c r="Q30" s="11">
        <f t="shared" si="1"/>
        <v>60</v>
      </c>
      <c r="R30" s="16" t="str">
        <f t="shared" si="20"/>
        <v>III</v>
      </c>
      <c r="S30" s="16" t="str">
        <f t="shared" si="21"/>
        <v>RIESGO MEJORABLE</v>
      </c>
      <c r="T30" s="23" t="s">
        <v>45</v>
      </c>
      <c r="U30" s="23" t="s">
        <v>45</v>
      </c>
      <c r="V30" s="17" t="s">
        <v>48</v>
      </c>
      <c r="W30" s="30" t="s">
        <v>58</v>
      </c>
      <c r="X30" s="17" t="s">
        <v>48</v>
      </c>
    </row>
    <row r="31" spans="1:24" s="19" customFormat="1" ht="111" customHeight="1" x14ac:dyDescent="0.25">
      <c r="A31" s="11">
        <v>28</v>
      </c>
      <c r="B31" s="148"/>
      <c r="C31" s="150"/>
      <c r="D31" s="151"/>
      <c r="E31" s="11" t="s">
        <v>31</v>
      </c>
      <c r="F31" s="156" t="s">
        <v>59</v>
      </c>
      <c r="G31" s="39" t="s">
        <v>586</v>
      </c>
      <c r="H31" s="17" t="s">
        <v>60</v>
      </c>
      <c r="I31" s="17" t="s">
        <v>587</v>
      </c>
      <c r="J31" s="17" t="s">
        <v>549</v>
      </c>
      <c r="K31" s="17" t="s">
        <v>597</v>
      </c>
      <c r="L31" s="17" t="s">
        <v>63</v>
      </c>
      <c r="M31" s="11">
        <v>2</v>
      </c>
      <c r="N31" s="11">
        <v>4</v>
      </c>
      <c r="O31" s="11">
        <f>M31*N31</f>
        <v>8</v>
      </c>
      <c r="P31" s="17">
        <v>25</v>
      </c>
      <c r="Q31" s="11">
        <f t="shared" si="1"/>
        <v>200</v>
      </c>
      <c r="R31" s="16" t="str">
        <f>IF(AND(Q31&gt;=0,Q31&lt;=20),"IV",IF(AND(Q31&lt;=120,Q31&gt;=40),"III",IF(AND(Q31&gt;=150,Q31&lt;=500),"II",IF(AND(Q31&gt;=600,Q31&lt;=4000),"I"))))</f>
        <v>II</v>
      </c>
      <c r="S31" s="16" t="str">
        <f>IF(AND(Q31&gt;=0,Q31&lt;=20),"RIESGO ACEPTABLE",IF(AND(Q31&gt;=40,Q31&lt;=120),"RIESGO MEJORABLE",IF(AND(Q31&gt;=150,Q31&lt;=500),"RIESGO ACEPTABLE CON CONTROL ESPECIFICO",IF(AND(Q31&gt;=600,Q31&lt;=4000),"RIESGO NO ACEPTABLE"))))</f>
        <v>RIESGO ACEPTABLE CON CONTROL ESPECIFICO</v>
      </c>
      <c r="T31" s="17" t="s">
        <v>37</v>
      </c>
      <c r="U31" s="17" t="s">
        <v>37</v>
      </c>
      <c r="V31" s="17" t="s">
        <v>64</v>
      </c>
      <c r="W31" s="17" t="s">
        <v>65</v>
      </c>
      <c r="X31" s="17" t="s">
        <v>48</v>
      </c>
    </row>
    <row r="32" spans="1:24" s="19" customFormat="1" ht="111" customHeight="1" x14ac:dyDescent="0.25">
      <c r="A32" s="11">
        <v>29</v>
      </c>
      <c r="B32" s="148"/>
      <c r="C32" s="150"/>
      <c r="D32" s="151"/>
      <c r="E32" s="11" t="s">
        <v>31</v>
      </c>
      <c r="F32" s="156"/>
      <c r="G32" s="40" t="s">
        <v>66</v>
      </c>
      <c r="H32" s="17" t="s">
        <v>67</v>
      </c>
      <c r="I32" s="17" t="s">
        <v>596</v>
      </c>
      <c r="J32" s="17" t="s">
        <v>42</v>
      </c>
      <c r="K32" s="17" t="s">
        <v>597</v>
      </c>
      <c r="L32" s="17" t="s">
        <v>63</v>
      </c>
      <c r="M32" s="11">
        <v>2</v>
      </c>
      <c r="N32" s="11">
        <v>4</v>
      </c>
      <c r="O32" s="11">
        <f t="shared" ref="O32" si="26">M32*N32</f>
        <v>8</v>
      </c>
      <c r="P32" s="17">
        <v>25</v>
      </c>
      <c r="Q32" s="11">
        <f t="shared" si="1"/>
        <v>200</v>
      </c>
      <c r="R32" s="16" t="str">
        <f t="shared" ref="R32" si="27">IF(AND(Q32&gt;=0,Q32&lt;=20),"IV",IF(AND(Q32&lt;=120,Q32&gt;=40),"III",IF(AND(Q32&gt;=150,Q32&lt;=500),"II",IF(AND(Q32&gt;=600,Q32&lt;=4000),"I"))))</f>
        <v>II</v>
      </c>
      <c r="S32" s="16" t="str">
        <f t="shared" ref="S32" si="28">IF(AND(Q32&gt;=0,Q32&lt;=20),"RIESGO ACEPTABLE",IF(AND(Q32&gt;=40,Q32&lt;=120),"RIESGO MEJORABLE",IF(AND(Q32&gt;=150,Q32&lt;=500),"RIESGO ACEPTABLE CON CONTROL ESPECIFICO",IF(AND(Q32&gt;=600,Q32&lt;=4000),"RIESGO NO ACEPTABLE"))))</f>
        <v>RIESGO ACEPTABLE CON CONTROL ESPECIFICO</v>
      </c>
      <c r="T32" s="17" t="s">
        <v>37</v>
      </c>
      <c r="U32" s="17" t="s">
        <v>37</v>
      </c>
      <c r="V32" s="17" t="s">
        <v>64</v>
      </c>
      <c r="W32" s="17" t="s">
        <v>65</v>
      </c>
      <c r="X32" s="17" t="s">
        <v>48</v>
      </c>
    </row>
    <row r="33" spans="1:24" s="19" customFormat="1" ht="111" customHeight="1" x14ac:dyDescent="0.25">
      <c r="A33" s="11">
        <v>30</v>
      </c>
      <c r="B33" s="148"/>
      <c r="C33" s="150"/>
      <c r="D33" s="151"/>
      <c r="E33" s="11" t="s">
        <v>31</v>
      </c>
      <c r="F33" s="157" t="s">
        <v>68</v>
      </c>
      <c r="G33" s="37" t="s">
        <v>69</v>
      </c>
      <c r="H33" s="14" t="s">
        <v>70</v>
      </c>
      <c r="I33" s="17" t="s">
        <v>589</v>
      </c>
      <c r="J33" s="17" t="s">
        <v>42</v>
      </c>
      <c r="K33" s="17" t="s">
        <v>546</v>
      </c>
      <c r="L33" s="17" t="s">
        <v>42</v>
      </c>
      <c r="M33" s="11">
        <v>2</v>
      </c>
      <c r="N33" s="11">
        <v>2</v>
      </c>
      <c r="O33" s="11">
        <f>M33*N33</f>
        <v>4</v>
      </c>
      <c r="P33" s="17">
        <v>25</v>
      </c>
      <c r="Q33" s="11">
        <f t="shared" si="1"/>
        <v>100</v>
      </c>
      <c r="R33" s="16" t="str">
        <f>IF(AND(Q33&gt;=0,Q33&lt;=20),"IV",IF(AND(Q33&lt;=120,Q33&gt;=40),"III",IF(AND(Q33&gt;=150,Q33&lt;=500),"II",IF(AND(Q33&gt;=600,Q33&lt;=4000),"I"))))</f>
        <v>III</v>
      </c>
      <c r="S33" s="16" t="str">
        <f>IF(AND(Q33&gt;=0,Q33&lt;=20),"RIESGO ACEPTABLE",IF(AND(Q33&gt;=40,Q33&lt;=120),"RIESGO MEJORABLE",IF(AND(Q33&gt;=150,Q33&lt;=500),"RIESGO ACEPTABLE CON CONTROL ESPECIFICO",IF(AND(Q33&gt;=600,Q33&lt;=4000),"RIESGO NO ACEPTABLE"))))</f>
        <v>RIESGO MEJORABLE</v>
      </c>
      <c r="T33" s="17" t="s">
        <v>37</v>
      </c>
      <c r="U33" s="17" t="s">
        <v>37</v>
      </c>
      <c r="V33" s="17" t="s">
        <v>72</v>
      </c>
      <c r="W33" s="17" t="s">
        <v>37</v>
      </c>
      <c r="X33" s="17" t="s">
        <v>37</v>
      </c>
    </row>
    <row r="34" spans="1:24" s="19" customFormat="1" ht="111" customHeight="1" x14ac:dyDescent="0.25">
      <c r="A34" s="11">
        <v>31</v>
      </c>
      <c r="B34" s="148"/>
      <c r="C34" s="150"/>
      <c r="D34" s="151"/>
      <c r="E34" s="11" t="s">
        <v>31</v>
      </c>
      <c r="F34" s="157"/>
      <c r="G34" s="37" t="s">
        <v>73</v>
      </c>
      <c r="H34" s="14" t="s">
        <v>74</v>
      </c>
      <c r="I34" s="17" t="s">
        <v>590</v>
      </c>
      <c r="J34" s="17" t="s">
        <v>75</v>
      </c>
      <c r="K34" s="17" t="s">
        <v>547</v>
      </c>
      <c r="L34" s="11" t="s">
        <v>76</v>
      </c>
      <c r="M34" s="11">
        <v>2</v>
      </c>
      <c r="N34" s="11">
        <v>2</v>
      </c>
      <c r="O34" s="11">
        <f>M34*N34</f>
        <v>4</v>
      </c>
      <c r="P34" s="17">
        <v>10</v>
      </c>
      <c r="Q34" s="11">
        <f t="shared" si="1"/>
        <v>40</v>
      </c>
      <c r="R34" s="16" t="str">
        <f>IF(AND(Q34&gt;=0,Q34&lt;=20),"IV",IF(AND(Q34&lt;=120,Q34&gt;=40),"III",IF(AND(Q34&gt;=150,Q34&lt;=500),"II",IF(AND(Q34&gt;=600,Q34&lt;=4000),"I"))))</f>
        <v>III</v>
      </c>
      <c r="S34" s="16" t="str">
        <f>IF(AND(Q34&gt;=0,Q34&lt;=20),"RIESGO ACEPTABLE",IF(AND(Q34&gt;=40,Q34&lt;=120),"RIESGO MEJORABLE",IF(AND(Q34&gt;=150,Q34&lt;=500),"RIESGO ACEPTABLE CON CONTROL ESPECIFICO",IF(AND(Q34&gt;=600,Q34&lt;=4000),"RIESGO NO ACEPTABLE"))))</f>
        <v>RIESGO MEJORABLE</v>
      </c>
      <c r="T34" s="17" t="s">
        <v>37</v>
      </c>
      <c r="U34" s="17" t="s">
        <v>37</v>
      </c>
      <c r="V34" s="17" t="s">
        <v>37</v>
      </c>
      <c r="W34" s="17" t="s">
        <v>77</v>
      </c>
      <c r="X34" s="17" t="s">
        <v>37</v>
      </c>
    </row>
    <row r="35" spans="1:24" s="19" customFormat="1" ht="111" customHeight="1" x14ac:dyDescent="0.25">
      <c r="A35" s="11">
        <v>32</v>
      </c>
      <c r="B35" s="148"/>
      <c r="C35" s="150"/>
      <c r="D35" s="151"/>
      <c r="E35" s="11" t="s">
        <v>78</v>
      </c>
      <c r="F35" s="157"/>
      <c r="G35" s="37" t="s">
        <v>81</v>
      </c>
      <c r="H35" s="14" t="s">
        <v>79</v>
      </c>
      <c r="I35" s="17" t="s">
        <v>591</v>
      </c>
      <c r="J35" s="17" t="s">
        <v>42</v>
      </c>
      <c r="K35" s="11" t="s">
        <v>82</v>
      </c>
      <c r="L35" s="11" t="s">
        <v>598</v>
      </c>
      <c r="M35" s="11">
        <v>4</v>
      </c>
      <c r="N35" s="11">
        <v>1</v>
      </c>
      <c r="O35" s="11">
        <f>M35*N35</f>
        <v>4</v>
      </c>
      <c r="P35" s="17">
        <v>10</v>
      </c>
      <c r="Q35" s="11">
        <f t="shared" si="1"/>
        <v>40</v>
      </c>
      <c r="R35" s="16" t="str">
        <f>IF(AND(Q35&gt;=0,Q35&lt;=20),"IV",IF(AND(Q35&lt;=120,Q35&gt;=40),"III",IF(AND(Q35&gt;=150,Q35&lt;=500),"II",IF(AND(Q35&gt;=600,Q35&lt;=4000),"I"))))</f>
        <v>III</v>
      </c>
      <c r="S35" s="16" t="str">
        <f>IF(AND(Q35&gt;=0,Q35&lt;=20),"RIESGO ACEPTABLE",IF(AND(Q35&gt;=40,Q35&lt;=120),"RIESGO MEJORABLE",IF(AND(Q35&gt;=150,Q35&lt;=500),"RIESGO ACEPTABLE CON CONTROL ESPECIFICO",IF(AND(Q35&gt;=600,Q35&lt;=4000),"RIESGO NO ACEPTABLE"))))</f>
        <v>RIESGO MEJORABLE</v>
      </c>
      <c r="T35" s="17" t="s">
        <v>37</v>
      </c>
      <c r="U35" s="17" t="s">
        <v>37</v>
      </c>
      <c r="V35" s="17" t="s">
        <v>37</v>
      </c>
      <c r="W35" s="17" t="s">
        <v>84</v>
      </c>
      <c r="X35" s="17" t="s">
        <v>37</v>
      </c>
    </row>
    <row r="36" spans="1:24" s="19" customFormat="1" ht="111" customHeight="1" x14ac:dyDescent="0.25">
      <c r="A36" s="11">
        <v>33</v>
      </c>
      <c r="B36" s="148"/>
      <c r="C36" s="150"/>
      <c r="D36" s="151"/>
      <c r="E36" s="11" t="s">
        <v>31</v>
      </c>
      <c r="F36" s="34" t="s">
        <v>85</v>
      </c>
      <c r="G36" s="41" t="s">
        <v>86</v>
      </c>
      <c r="H36" s="36" t="s">
        <v>87</v>
      </c>
      <c r="I36" s="36" t="s">
        <v>592</v>
      </c>
      <c r="J36" s="14" t="s">
        <v>42</v>
      </c>
      <c r="K36" s="36" t="s">
        <v>550</v>
      </c>
      <c r="L36" s="36" t="s">
        <v>89</v>
      </c>
      <c r="M36" s="15">
        <v>2</v>
      </c>
      <c r="N36" s="15">
        <v>2</v>
      </c>
      <c r="O36" s="15">
        <f t="shared" ref="O36:O41" si="29">M36*N36</f>
        <v>4</v>
      </c>
      <c r="P36" s="17">
        <v>11</v>
      </c>
      <c r="Q36" s="11">
        <f t="shared" si="1"/>
        <v>44</v>
      </c>
      <c r="R36" s="16" t="str">
        <f t="shared" ref="R36:R41" si="30">IF(AND(Q36&gt;=0,Q36&lt;=20),"IV",IF(AND(Q36&lt;=120,Q36&gt;=40),"III",IF(AND(Q36&gt;=150,Q36&lt;=500),"II",IF(AND(Q36&gt;=600,Q36&lt;=4000),"I"))))</f>
        <v>III</v>
      </c>
      <c r="S36" s="16" t="str">
        <f t="shared" ref="S36:S41" si="31">IF(AND(Q36&gt;=0,Q36&lt;=20),"RIESGO ACEPTABLE",IF(AND(Q36&gt;=40,Q36&lt;=120),"RIESGO MEJORABLE",IF(AND(Q36&gt;=150,Q36&lt;=500),"RIESGO ACEPTABLE CON CONTROL ESPECIFICO",IF(AND(Q36&gt;=600,Q36&lt;=4000),"RIESGO NO ACEPTABLE"))))</f>
        <v>RIESGO MEJORABLE</v>
      </c>
      <c r="T36" s="17" t="s">
        <v>37</v>
      </c>
      <c r="U36" s="17" t="s">
        <v>37</v>
      </c>
      <c r="V36" s="29" t="s">
        <v>90</v>
      </c>
      <c r="W36" s="30" t="s">
        <v>91</v>
      </c>
      <c r="X36" s="17" t="s">
        <v>37</v>
      </c>
    </row>
    <row r="37" spans="1:24" s="19" customFormat="1" ht="111" customHeight="1" x14ac:dyDescent="0.25">
      <c r="A37" s="11">
        <v>34</v>
      </c>
      <c r="B37" s="148" t="s">
        <v>96</v>
      </c>
      <c r="C37" s="149" t="s">
        <v>301</v>
      </c>
      <c r="D37" s="151" t="s">
        <v>97</v>
      </c>
      <c r="E37" s="11" t="s">
        <v>31</v>
      </c>
      <c r="F37" s="12" t="s">
        <v>32</v>
      </c>
      <c r="G37" s="37" t="s">
        <v>33</v>
      </c>
      <c r="H37" s="14" t="s">
        <v>34</v>
      </c>
      <c r="I37" s="14" t="s">
        <v>599</v>
      </c>
      <c r="J37" s="14" t="s">
        <v>600</v>
      </c>
      <c r="K37" s="14" t="s">
        <v>548</v>
      </c>
      <c r="L37" s="14" t="s">
        <v>601</v>
      </c>
      <c r="M37" s="15">
        <v>2</v>
      </c>
      <c r="N37" s="15">
        <v>1</v>
      </c>
      <c r="O37" s="15">
        <f t="shared" si="29"/>
        <v>2</v>
      </c>
      <c r="P37" s="17">
        <v>10</v>
      </c>
      <c r="Q37" s="11">
        <f t="shared" si="1"/>
        <v>20</v>
      </c>
      <c r="R37" s="16" t="str">
        <f t="shared" si="30"/>
        <v>IV</v>
      </c>
      <c r="S37" s="16" t="str">
        <f t="shared" si="31"/>
        <v>RIESGO ACEPTABLE</v>
      </c>
      <c r="T37" s="17" t="s">
        <v>37</v>
      </c>
      <c r="U37" s="17" t="s">
        <v>37</v>
      </c>
      <c r="V37" s="18" t="s">
        <v>38</v>
      </c>
      <c r="W37" s="18" t="s">
        <v>602</v>
      </c>
      <c r="X37" s="17" t="s">
        <v>39</v>
      </c>
    </row>
    <row r="38" spans="1:24" s="19" customFormat="1" ht="111" customHeight="1" x14ac:dyDescent="0.25">
      <c r="A38" s="11">
        <v>35</v>
      </c>
      <c r="B38" s="148"/>
      <c r="C38" s="150"/>
      <c r="D38" s="151"/>
      <c r="E38" s="11" t="s">
        <v>31</v>
      </c>
      <c r="F38" s="156" t="s">
        <v>40</v>
      </c>
      <c r="G38" s="22" t="s">
        <v>580</v>
      </c>
      <c r="H38" s="22" t="s">
        <v>41</v>
      </c>
      <c r="I38" s="22" t="s">
        <v>581</v>
      </c>
      <c r="J38" s="14" t="s">
        <v>42</v>
      </c>
      <c r="K38" s="14" t="s">
        <v>43</v>
      </c>
      <c r="L38" s="22" t="s">
        <v>44</v>
      </c>
      <c r="M38" s="15">
        <v>2</v>
      </c>
      <c r="N38" s="15">
        <v>2</v>
      </c>
      <c r="O38" s="15">
        <f t="shared" si="29"/>
        <v>4</v>
      </c>
      <c r="P38" s="15">
        <v>25</v>
      </c>
      <c r="Q38" s="11">
        <f t="shared" si="1"/>
        <v>100</v>
      </c>
      <c r="R38" s="16" t="str">
        <f t="shared" si="30"/>
        <v>III</v>
      </c>
      <c r="S38" s="16" t="str">
        <f t="shared" si="31"/>
        <v>RIESGO MEJORABLE</v>
      </c>
      <c r="T38" s="23" t="s">
        <v>45</v>
      </c>
      <c r="U38" s="23" t="s">
        <v>45</v>
      </c>
      <c r="V38" s="24" t="s">
        <v>46</v>
      </c>
      <c r="W38" s="25" t="s">
        <v>47</v>
      </c>
      <c r="X38" s="17" t="s">
        <v>48</v>
      </c>
    </row>
    <row r="39" spans="1:24" s="19" customFormat="1" ht="111" customHeight="1" x14ac:dyDescent="0.25">
      <c r="A39" s="11">
        <v>36</v>
      </c>
      <c r="B39" s="148"/>
      <c r="C39" s="150"/>
      <c r="D39" s="151"/>
      <c r="E39" s="11" t="s">
        <v>31</v>
      </c>
      <c r="F39" s="156"/>
      <c r="G39" s="26" t="s">
        <v>275</v>
      </c>
      <c r="H39" s="22" t="s">
        <v>603</v>
      </c>
      <c r="I39" s="22" t="s">
        <v>362</v>
      </c>
      <c r="J39" s="27" t="s">
        <v>82</v>
      </c>
      <c r="K39" s="27" t="s">
        <v>604</v>
      </c>
      <c r="L39" s="27" t="s">
        <v>363</v>
      </c>
      <c r="M39" s="15">
        <v>2</v>
      </c>
      <c r="N39" s="15">
        <v>1</v>
      </c>
      <c r="O39" s="15">
        <f t="shared" si="29"/>
        <v>2</v>
      </c>
      <c r="P39" s="15">
        <v>10</v>
      </c>
      <c r="Q39" s="11">
        <f t="shared" si="1"/>
        <v>20</v>
      </c>
      <c r="R39" s="16" t="str">
        <f t="shared" si="30"/>
        <v>IV</v>
      </c>
      <c r="S39" s="16" t="str">
        <f t="shared" si="31"/>
        <v>RIESGO ACEPTABLE</v>
      </c>
      <c r="T39" s="17" t="s">
        <v>37</v>
      </c>
      <c r="U39" s="17" t="s">
        <v>37</v>
      </c>
      <c r="V39" s="17" t="s">
        <v>37</v>
      </c>
      <c r="W39" s="27" t="s">
        <v>364</v>
      </c>
      <c r="X39" s="27" t="s">
        <v>304</v>
      </c>
    </row>
    <row r="40" spans="1:24" s="19" customFormat="1" ht="111" customHeight="1" x14ac:dyDescent="0.25">
      <c r="A40" s="11">
        <v>37</v>
      </c>
      <c r="B40" s="148"/>
      <c r="C40" s="150"/>
      <c r="D40" s="151"/>
      <c r="E40" s="11" t="s">
        <v>31</v>
      </c>
      <c r="F40" s="156"/>
      <c r="G40" s="22" t="s">
        <v>582</v>
      </c>
      <c r="H40" s="22" t="s">
        <v>49</v>
      </c>
      <c r="I40" s="22" t="s">
        <v>583</v>
      </c>
      <c r="J40" s="28" t="s">
        <v>50</v>
      </c>
      <c r="K40" s="28" t="s">
        <v>51</v>
      </c>
      <c r="L40" s="22" t="s">
        <v>52</v>
      </c>
      <c r="M40" s="15">
        <v>2</v>
      </c>
      <c r="N40" s="15">
        <v>2</v>
      </c>
      <c r="O40" s="15">
        <f t="shared" si="29"/>
        <v>4</v>
      </c>
      <c r="P40" s="15">
        <v>10</v>
      </c>
      <c r="Q40" s="11">
        <f t="shared" si="1"/>
        <v>40</v>
      </c>
      <c r="R40" s="16" t="str">
        <f t="shared" si="30"/>
        <v>III</v>
      </c>
      <c r="S40" s="16" t="str">
        <f t="shared" si="31"/>
        <v>RIESGO MEJORABLE</v>
      </c>
      <c r="T40" s="23" t="s">
        <v>45</v>
      </c>
      <c r="U40" s="23" t="s">
        <v>45</v>
      </c>
      <c r="V40" s="29" t="s">
        <v>53</v>
      </c>
      <c r="W40" s="30" t="s">
        <v>54</v>
      </c>
      <c r="X40" s="17" t="s">
        <v>48</v>
      </c>
    </row>
    <row r="41" spans="1:24" s="19" customFormat="1" ht="111" customHeight="1" x14ac:dyDescent="0.25">
      <c r="A41" s="11">
        <v>38</v>
      </c>
      <c r="B41" s="148"/>
      <c r="C41" s="150"/>
      <c r="D41" s="151"/>
      <c r="E41" s="11" t="s">
        <v>31</v>
      </c>
      <c r="F41" s="20" t="s">
        <v>55</v>
      </c>
      <c r="G41" s="38" t="s">
        <v>584</v>
      </c>
      <c r="H41" s="28" t="s">
        <v>56</v>
      </c>
      <c r="I41" s="22" t="s">
        <v>585</v>
      </c>
      <c r="J41" s="14" t="s">
        <v>42</v>
      </c>
      <c r="K41" s="14" t="s">
        <v>42</v>
      </c>
      <c r="L41" s="28" t="s">
        <v>605</v>
      </c>
      <c r="M41" s="15">
        <v>2</v>
      </c>
      <c r="N41" s="15">
        <v>3</v>
      </c>
      <c r="O41" s="15">
        <f t="shared" si="29"/>
        <v>6</v>
      </c>
      <c r="P41" s="15">
        <v>10</v>
      </c>
      <c r="Q41" s="11">
        <f t="shared" si="1"/>
        <v>60</v>
      </c>
      <c r="R41" s="16" t="str">
        <f t="shared" si="30"/>
        <v>III</v>
      </c>
      <c r="S41" s="16" t="str">
        <f t="shared" si="31"/>
        <v>RIESGO MEJORABLE</v>
      </c>
      <c r="T41" s="23" t="s">
        <v>45</v>
      </c>
      <c r="U41" s="23" t="s">
        <v>45</v>
      </c>
      <c r="V41" s="17" t="s">
        <v>48</v>
      </c>
      <c r="W41" s="30" t="s">
        <v>58</v>
      </c>
      <c r="X41" s="17" t="s">
        <v>48</v>
      </c>
    </row>
    <row r="42" spans="1:24" s="19" customFormat="1" ht="111" customHeight="1" x14ac:dyDescent="0.25">
      <c r="A42" s="11">
        <v>39</v>
      </c>
      <c r="B42" s="148"/>
      <c r="C42" s="150"/>
      <c r="D42" s="151"/>
      <c r="E42" s="11" t="s">
        <v>31</v>
      </c>
      <c r="F42" s="156" t="s">
        <v>59</v>
      </c>
      <c r="G42" s="39" t="s">
        <v>586</v>
      </c>
      <c r="H42" s="17" t="s">
        <v>60</v>
      </c>
      <c r="I42" s="17" t="s">
        <v>593</v>
      </c>
      <c r="J42" s="17" t="s">
        <v>549</v>
      </c>
      <c r="K42" s="17" t="s">
        <v>597</v>
      </c>
      <c r="L42" s="17" t="s">
        <v>63</v>
      </c>
      <c r="M42" s="11">
        <v>2</v>
      </c>
      <c r="N42" s="11">
        <v>4</v>
      </c>
      <c r="O42" s="11">
        <f>M42*N42</f>
        <v>8</v>
      </c>
      <c r="P42" s="17">
        <v>25</v>
      </c>
      <c r="Q42" s="11">
        <f t="shared" si="1"/>
        <v>200</v>
      </c>
      <c r="R42" s="16" t="str">
        <f>IF(AND(Q42&gt;=0,Q42&lt;=20),"IV",IF(AND(Q42&lt;=120,Q42&gt;=40),"III",IF(AND(Q42&gt;=150,Q42&lt;=500),"II",IF(AND(Q42&gt;=600,Q42&lt;=4000),"I"))))</f>
        <v>II</v>
      </c>
      <c r="S42" s="16" t="str">
        <f>IF(AND(Q42&gt;=0,Q42&lt;=20),"RIESGO ACEPTABLE",IF(AND(Q42&gt;=40,Q42&lt;=120),"RIESGO MEJORABLE",IF(AND(Q42&gt;=150,Q42&lt;=500),"RIESGO ACEPTABLE CON CONTROL ESPECIFICO",IF(AND(Q42&gt;=600,Q42&lt;=4000),"RIESGO NO ACEPTABLE"))))</f>
        <v>RIESGO ACEPTABLE CON CONTROL ESPECIFICO</v>
      </c>
      <c r="T42" s="17" t="s">
        <v>37</v>
      </c>
      <c r="U42" s="17" t="s">
        <v>37</v>
      </c>
      <c r="V42" s="17" t="s">
        <v>64</v>
      </c>
      <c r="W42" s="17" t="s">
        <v>98</v>
      </c>
      <c r="X42" s="17" t="s">
        <v>48</v>
      </c>
    </row>
    <row r="43" spans="1:24" s="19" customFormat="1" ht="111" customHeight="1" x14ac:dyDescent="0.25">
      <c r="A43" s="11">
        <v>40</v>
      </c>
      <c r="B43" s="148"/>
      <c r="C43" s="150"/>
      <c r="D43" s="151"/>
      <c r="E43" s="11" t="s">
        <v>31</v>
      </c>
      <c r="F43" s="156"/>
      <c r="G43" s="40" t="s">
        <v>66</v>
      </c>
      <c r="H43" s="17" t="s">
        <v>67</v>
      </c>
      <c r="I43" s="17" t="s">
        <v>596</v>
      </c>
      <c r="J43" s="17" t="s">
        <v>42</v>
      </c>
      <c r="K43" s="17" t="s">
        <v>597</v>
      </c>
      <c r="L43" s="17" t="s">
        <v>63</v>
      </c>
      <c r="M43" s="11">
        <v>2</v>
      </c>
      <c r="N43" s="11">
        <v>4</v>
      </c>
      <c r="O43" s="11">
        <f t="shared" ref="O43:O45" si="32">M43*N43</f>
        <v>8</v>
      </c>
      <c r="P43" s="17">
        <v>25</v>
      </c>
      <c r="Q43" s="11">
        <f t="shared" si="1"/>
        <v>200</v>
      </c>
      <c r="R43" s="16" t="str">
        <f t="shared" ref="R43:R45" si="33">IF(AND(Q43&gt;=0,Q43&lt;=20),"IV",IF(AND(Q43&lt;=120,Q43&gt;=40),"III",IF(AND(Q43&gt;=150,Q43&lt;=500),"II",IF(AND(Q43&gt;=600,Q43&lt;=4000),"I"))))</f>
        <v>II</v>
      </c>
      <c r="S43" s="16" t="str">
        <f t="shared" ref="S43:S45" si="34">IF(AND(Q43&gt;=0,Q43&lt;=20),"RIESGO ACEPTABLE",IF(AND(Q43&gt;=40,Q43&lt;=120),"RIESGO MEJORABLE",IF(AND(Q43&gt;=150,Q43&lt;=500),"RIESGO ACEPTABLE CON CONTROL ESPECIFICO",IF(AND(Q43&gt;=600,Q43&lt;=4000),"RIESGO NO ACEPTABLE"))))</f>
        <v>RIESGO ACEPTABLE CON CONTROL ESPECIFICO</v>
      </c>
      <c r="T43" s="17" t="s">
        <v>37</v>
      </c>
      <c r="U43" s="17" t="s">
        <v>37</v>
      </c>
      <c r="V43" s="17" t="s">
        <v>64</v>
      </c>
      <c r="W43" s="17" t="s">
        <v>65</v>
      </c>
      <c r="X43" s="17" t="s">
        <v>48</v>
      </c>
    </row>
    <row r="44" spans="1:24" s="19" customFormat="1" ht="111" customHeight="1" x14ac:dyDescent="0.25">
      <c r="A44" s="11">
        <v>41</v>
      </c>
      <c r="B44" s="148"/>
      <c r="C44" s="150"/>
      <c r="D44" s="151"/>
      <c r="E44" s="11" t="s">
        <v>31</v>
      </c>
      <c r="F44" s="157" t="s">
        <v>68</v>
      </c>
      <c r="G44" s="37" t="s">
        <v>69</v>
      </c>
      <c r="H44" s="14" t="s">
        <v>70</v>
      </c>
      <c r="I44" s="17" t="s">
        <v>589</v>
      </c>
      <c r="J44" s="17" t="s">
        <v>42</v>
      </c>
      <c r="K44" s="17" t="s">
        <v>546</v>
      </c>
      <c r="L44" s="17" t="s">
        <v>42</v>
      </c>
      <c r="M44" s="11">
        <v>2</v>
      </c>
      <c r="N44" s="11">
        <v>2</v>
      </c>
      <c r="O44" s="11">
        <f t="shared" si="32"/>
        <v>4</v>
      </c>
      <c r="P44" s="17">
        <v>25</v>
      </c>
      <c r="Q44" s="11">
        <f t="shared" si="1"/>
        <v>100</v>
      </c>
      <c r="R44" s="16" t="str">
        <f t="shared" si="33"/>
        <v>III</v>
      </c>
      <c r="S44" s="16" t="str">
        <f t="shared" si="34"/>
        <v>RIESGO MEJORABLE</v>
      </c>
      <c r="T44" s="17" t="s">
        <v>37</v>
      </c>
      <c r="U44" s="17" t="s">
        <v>37</v>
      </c>
      <c r="V44" s="17" t="s">
        <v>72</v>
      </c>
      <c r="W44" s="17" t="s">
        <v>37</v>
      </c>
      <c r="X44" s="17" t="s">
        <v>37</v>
      </c>
    </row>
    <row r="45" spans="1:24" s="19" customFormat="1" ht="111" customHeight="1" x14ac:dyDescent="0.25">
      <c r="A45" s="11">
        <v>42</v>
      </c>
      <c r="B45" s="148"/>
      <c r="C45" s="150"/>
      <c r="D45" s="151"/>
      <c r="E45" s="11" t="s">
        <v>31</v>
      </c>
      <c r="F45" s="157"/>
      <c r="G45" s="37" t="s">
        <v>73</v>
      </c>
      <c r="H45" s="14" t="s">
        <v>74</v>
      </c>
      <c r="I45" s="17" t="s">
        <v>590</v>
      </c>
      <c r="J45" s="17" t="s">
        <v>75</v>
      </c>
      <c r="K45" s="17" t="s">
        <v>547</v>
      </c>
      <c r="L45" s="11" t="s">
        <v>76</v>
      </c>
      <c r="M45" s="11">
        <v>2</v>
      </c>
      <c r="N45" s="11">
        <v>2</v>
      </c>
      <c r="O45" s="11">
        <f t="shared" si="32"/>
        <v>4</v>
      </c>
      <c r="P45" s="17">
        <v>10</v>
      </c>
      <c r="Q45" s="11">
        <f t="shared" si="1"/>
        <v>40</v>
      </c>
      <c r="R45" s="16" t="str">
        <f t="shared" si="33"/>
        <v>III</v>
      </c>
      <c r="S45" s="16" t="str">
        <f t="shared" si="34"/>
        <v>RIESGO MEJORABLE</v>
      </c>
      <c r="T45" s="17" t="s">
        <v>37</v>
      </c>
      <c r="U45" s="17" t="s">
        <v>37</v>
      </c>
      <c r="V45" s="17" t="s">
        <v>37</v>
      </c>
      <c r="W45" s="17" t="s">
        <v>77</v>
      </c>
      <c r="X45" s="17" t="s">
        <v>37</v>
      </c>
    </row>
    <row r="46" spans="1:24" s="19" customFormat="1" ht="111" customHeight="1" x14ac:dyDescent="0.25">
      <c r="A46" s="11">
        <v>43</v>
      </c>
      <c r="B46" s="148"/>
      <c r="C46" s="150"/>
      <c r="D46" s="151"/>
      <c r="E46" s="11" t="s">
        <v>78</v>
      </c>
      <c r="F46" s="157"/>
      <c r="G46" s="37" t="s">
        <v>81</v>
      </c>
      <c r="H46" s="14" t="s">
        <v>79</v>
      </c>
      <c r="I46" s="17" t="s">
        <v>591</v>
      </c>
      <c r="J46" s="17" t="s">
        <v>42</v>
      </c>
      <c r="K46" s="11" t="s">
        <v>82</v>
      </c>
      <c r="L46" s="11" t="s">
        <v>598</v>
      </c>
      <c r="M46" s="11">
        <v>4</v>
      </c>
      <c r="N46" s="11">
        <v>1</v>
      </c>
      <c r="O46" s="11">
        <f>M46*N46</f>
        <v>4</v>
      </c>
      <c r="P46" s="17">
        <v>10</v>
      </c>
      <c r="Q46" s="11">
        <f t="shared" si="1"/>
        <v>40</v>
      </c>
      <c r="R46" s="16" t="str">
        <f>IF(AND(Q46&gt;=0,Q46&lt;=20),"IV",IF(AND(Q46&lt;=120,Q46&gt;=40),"III",IF(AND(Q46&gt;=150,Q46&lt;=500),"II",IF(AND(Q46&gt;=600,Q46&lt;=4000),"I"))))</f>
        <v>III</v>
      </c>
      <c r="S46" s="16" t="str">
        <f>IF(AND(Q46&gt;=0,Q46&lt;=20),"RIESGO ACEPTABLE",IF(AND(Q46&gt;=40,Q46&lt;=120),"RIESGO MEJORABLE",IF(AND(Q46&gt;=150,Q46&lt;=500),"RIESGO ACEPTABLE CON CONTROL ESPECIFICO",IF(AND(Q46&gt;=600,Q46&lt;=4000),"RIESGO NO ACEPTABLE"))))</f>
        <v>RIESGO MEJORABLE</v>
      </c>
      <c r="T46" s="17" t="s">
        <v>37</v>
      </c>
      <c r="U46" s="17" t="s">
        <v>37</v>
      </c>
      <c r="V46" s="17" t="s">
        <v>37</v>
      </c>
      <c r="W46" s="17" t="s">
        <v>84</v>
      </c>
      <c r="X46" s="17" t="s">
        <v>37</v>
      </c>
    </row>
    <row r="47" spans="1:24" s="19" customFormat="1" ht="111" customHeight="1" x14ac:dyDescent="0.25">
      <c r="A47" s="11">
        <v>44</v>
      </c>
      <c r="B47" s="148"/>
      <c r="C47" s="150"/>
      <c r="D47" s="151"/>
      <c r="E47" s="11" t="s">
        <v>31</v>
      </c>
      <c r="F47" s="34" t="s">
        <v>85</v>
      </c>
      <c r="G47" s="41" t="s">
        <v>86</v>
      </c>
      <c r="H47" s="36" t="s">
        <v>87</v>
      </c>
      <c r="I47" s="36" t="s">
        <v>592</v>
      </c>
      <c r="J47" s="14" t="s">
        <v>42</v>
      </c>
      <c r="K47" s="36" t="s">
        <v>550</v>
      </c>
      <c r="L47" s="36" t="s">
        <v>89</v>
      </c>
      <c r="M47" s="15">
        <v>2</v>
      </c>
      <c r="N47" s="15">
        <v>2</v>
      </c>
      <c r="O47" s="15">
        <f t="shared" ref="O47" si="35">M47*N47</f>
        <v>4</v>
      </c>
      <c r="P47" s="17">
        <v>11</v>
      </c>
      <c r="Q47" s="11">
        <f t="shared" si="1"/>
        <v>44</v>
      </c>
      <c r="R47" s="16" t="str">
        <f t="shared" ref="R47" si="36">IF(AND(Q47&gt;=0,Q47&lt;=20),"IV",IF(AND(Q47&lt;=120,Q47&gt;=40),"III",IF(AND(Q47&gt;=150,Q47&lt;=500),"II",IF(AND(Q47&gt;=600,Q47&lt;=4000),"I"))))</f>
        <v>III</v>
      </c>
      <c r="S47" s="16" t="str">
        <f t="shared" ref="S47:S55" si="37">IF(AND(Q47&gt;=0,Q47&lt;=20),"RIESGO ACEPTABLE",IF(AND(Q47&gt;=40,Q47&lt;=120),"RIESGO MEJORABLE",IF(AND(Q47&gt;=150,Q47&lt;=500),"RIESGO ACEPTABLE CON CONTROL ESPECIFICO",IF(AND(Q47&gt;=600,Q47&lt;=4000),"RIESGO NO ACEPTABLE"))))</f>
        <v>RIESGO MEJORABLE</v>
      </c>
      <c r="T47" s="17" t="s">
        <v>37</v>
      </c>
      <c r="U47" s="17" t="s">
        <v>37</v>
      </c>
      <c r="V47" s="29" t="s">
        <v>90</v>
      </c>
      <c r="W47" s="30" t="s">
        <v>91</v>
      </c>
      <c r="X47" s="17" t="s">
        <v>37</v>
      </c>
    </row>
    <row r="48" spans="1:24" s="19" customFormat="1" ht="111" customHeight="1" x14ac:dyDescent="0.25">
      <c r="A48" s="11">
        <v>45</v>
      </c>
      <c r="B48" s="148" t="s">
        <v>307</v>
      </c>
      <c r="C48" s="149" t="s">
        <v>332</v>
      </c>
      <c r="D48" s="153" t="s">
        <v>333</v>
      </c>
      <c r="E48" s="11" t="s">
        <v>31</v>
      </c>
      <c r="F48" s="34" t="str">
        <f>PELIGROS!B3</f>
        <v>BIOLOGICOS</v>
      </c>
      <c r="G48" s="41" t="s">
        <v>335</v>
      </c>
      <c r="H48" s="36" t="s">
        <v>334</v>
      </c>
      <c r="I48" s="36" t="s">
        <v>336</v>
      </c>
      <c r="J48" s="17" t="s">
        <v>42</v>
      </c>
      <c r="K48" s="36" t="s">
        <v>337</v>
      </c>
      <c r="L48" s="17" t="s">
        <v>42</v>
      </c>
      <c r="M48" s="15">
        <v>2</v>
      </c>
      <c r="N48" s="15">
        <v>2</v>
      </c>
      <c r="O48" s="15">
        <f t="shared" ref="O48:O54" si="38">M48*N48</f>
        <v>4</v>
      </c>
      <c r="P48" s="17">
        <v>12</v>
      </c>
      <c r="Q48" s="11">
        <f t="shared" ref="Q48:Q53" si="39">O48*P48</f>
        <v>48</v>
      </c>
      <c r="R48" s="16" t="str">
        <f t="shared" ref="R48:R54" si="40">IF(AND(Q48&gt;=0,Q48&lt;=20),"IV",IF(AND(Q48&lt;=120,Q48&gt;=40),"III",IF(AND(Q48&gt;=150,Q48&lt;=500),"II",IF(AND(Q48&gt;=600,Q48&lt;=4000),"I"))))</f>
        <v>III</v>
      </c>
      <c r="S48" s="16" t="str">
        <f t="shared" ref="S48:S54" si="41">IF(AND(Q48&gt;=0,Q48&lt;=20),"RIESGO ACEPTABLE",IF(AND(Q48&gt;=40,Q48&lt;=120),"RIESGO MEJORABLE",IF(AND(Q48&gt;=150,Q48&lt;=500),"RIESGO ACEPTABLE CON CONTROL ESPECIFICO",IF(AND(Q48&gt;=600,Q48&lt;=4000),"RIESGO NO ACEPTABLE"))))</f>
        <v>RIESGO MEJORABLE</v>
      </c>
      <c r="T48" s="17" t="s">
        <v>37</v>
      </c>
      <c r="U48" s="17" t="s">
        <v>37</v>
      </c>
      <c r="V48" s="29" t="s">
        <v>37</v>
      </c>
      <c r="W48" s="30" t="s">
        <v>37</v>
      </c>
      <c r="X48" s="17" t="s">
        <v>37</v>
      </c>
    </row>
    <row r="49" spans="1:24" s="19" customFormat="1" ht="111" customHeight="1" x14ac:dyDescent="0.25">
      <c r="A49" s="11">
        <v>46</v>
      </c>
      <c r="B49" s="148"/>
      <c r="C49" s="150"/>
      <c r="D49" s="153"/>
      <c r="E49" s="27" t="s">
        <v>78</v>
      </c>
      <c r="F49" s="34" t="s">
        <v>414</v>
      </c>
      <c r="G49" s="41" t="s">
        <v>408</v>
      </c>
      <c r="H49" s="36" t="s">
        <v>407</v>
      </c>
      <c r="I49" s="36" t="s">
        <v>409</v>
      </c>
      <c r="J49" s="17" t="s">
        <v>304</v>
      </c>
      <c r="K49" s="36" t="s">
        <v>411</v>
      </c>
      <c r="L49" s="36" t="s">
        <v>410</v>
      </c>
      <c r="M49" s="15">
        <v>2</v>
      </c>
      <c r="N49" s="15">
        <v>1</v>
      </c>
      <c r="O49" s="15">
        <f t="shared" si="38"/>
        <v>2</v>
      </c>
      <c r="P49" s="17">
        <v>10</v>
      </c>
      <c r="Q49" s="11">
        <f t="shared" si="39"/>
        <v>20</v>
      </c>
      <c r="R49" s="16" t="str">
        <f t="shared" si="40"/>
        <v>IV</v>
      </c>
      <c r="S49" s="16" t="str">
        <f t="shared" si="41"/>
        <v>RIESGO ACEPTABLE</v>
      </c>
      <c r="T49" s="17" t="s">
        <v>37</v>
      </c>
      <c r="U49" s="17" t="s">
        <v>37</v>
      </c>
      <c r="V49" s="17" t="s">
        <v>37</v>
      </c>
      <c r="W49" s="27" t="s">
        <v>412</v>
      </c>
      <c r="X49" s="27" t="s">
        <v>304</v>
      </c>
    </row>
    <row r="50" spans="1:24" s="19" customFormat="1" ht="202.5" customHeight="1" x14ac:dyDescent="0.25">
      <c r="A50" s="11">
        <v>47</v>
      </c>
      <c r="B50" s="148"/>
      <c r="C50" s="150"/>
      <c r="D50" s="153"/>
      <c r="E50" s="11" t="s">
        <v>31</v>
      </c>
      <c r="F50" s="34" t="s">
        <v>404</v>
      </c>
      <c r="G50" s="41" t="s">
        <v>323</v>
      </c>
      <c r="H50" s="36" t="s">
        <v>405</v>
      </c>
      <c r="I50" s="36" t="s">
        <v>339</v>
      </c>
      <c r="J50" s="17" t="s">
        <v>42</v>
      </c>
      <c r="K50" s="36" t="s">
        <v>345</v>
      </c>
      <c r="L50" s="36" t="s">
        <v>340</v>
      </c>
      <c r="M50" s="15">
        <v>2</v>
      </c>
      <c r="N50" s="15">
        <v>2</v>
      </c>
      <c r="O50" s="15">
        <f t="shared" si="38"/>
        <v>4</v>
      </c>
      <c r="P50" s="17">
        <v>13</v>
      </c>
      <c r="Q50" s="11">
        <f t="shared" si="39"/>
        <v>52</v>
      </c>
      <c r="R50" s="16" t="str">
        <f t="shared" si="40"/>
        <v>III</v>
      </c>
      <c r="S50" s="16" t="str">
        <f t="shared" si="41"/>
        <v>RIESGO MEJORABLE</v>
      </c>
      <c r="T50" s="17" t="s">
        <v>37</v>
      </c>
      <c r="U50" s="17" t="s">
        <v>37</v>
      </c>
      <c r="V50" s="29" t="s">
        <v>37</v>
      </c>
      <c r="W50" s="30" t="s">
        <v>346</v>
      </c>
      <c r="X50" s="17" t="s">
        <v>37</v>
      </c>
    </row>
    <row r="51" spans="1:24" s="19" customFormat="1" ht="202.5" customHeight="1" x14ac:dyDescent="0.25">
      <c r="A51" s="11">
        <v>48</v>
      </c>
      <c r="B51" s="148"/>
      <c r="C51" s="150"/>
      <c r="D51" s="153"/>
      <c r="E51" s="27" t="s">
        <v>31</v>
      </c>
      <c r="F51" s="34" t="s">
        <v>403</v>
      </c>
      <c r="G51" s="41" t="s">
        <v>392</v>
      </c>
      <c r="H51" s="36" t="s">
        <v>400</v>
      </c>
      <c r="I51" s="36" t="s">
        <v>401</v>
      </c>
      <c r="J51" s="17" t="s">
        <v>304</v>
      </c>
      <c r="K51" s="36" t="s">
        <v>304</v>
      </c>
      <c r="L51" s="36" t="s">
        <v>394</v>
      </c>
      <c r="M51" s="15">
        <v>2</v>
      </c>
      <c r="N51" s="15">
        <v>1</v>
      </c>
      <c r="O51" s="15">
        <f t="shared" ref="O51" si="42">M51*N51</f>
        <v>2</v>
      </c>
      <c r="P51" s="17">
        <v>10</v>
      </c>
      <c r="Q51" s="11">
        <f t="shared" ref="Q51" si="43">O51*P51</f>
        <v>20</v>
      </c>
      <c r="R51" s="16" t="str">
        <f t="shared" ref="R51" si="44">IF(AND(Q51&gt;=0,Q51&lt;=20),"IV",IF(AND(Q51&lt;=120,Q51&gt;=40),"III",IF(AND(Q51&gt;=150,Q51&lt;=500),"II",IF(AND(Q51&gt;=600,Q51&lt;=4000),"I"))))</f>
        <v>IV</v>
      </c>
      <c r="S51" s="16" t="str">
        <f t="shared" ref="S51" si="45">IF(AND(Q51&gt;=0,Q51&lt;=20),"RIESGO ACEPTABLE",IF(AND(Q51&gt;=40,Q51&lt;=120),"RIESGO MEJORABLE",IF(AND(Q51&gt;=150,Q51&lt;=500),"RIESGO ACEPTABLE CON CONTROL ESPECIFICO",IF(AND(Q51&gt;=600,Q51&lt;=4000),"RIESGO NO ACEPTABLE"))))</f>
        <v>RIESGO ACEPTABLE</v>
      </c>
      <c r="T51" s="27" t="s">
        <v>304</v>
      </c>
      <c r="U51" s="27" t="s">
        <v>304</v>
      </c>
      <c r="V51" s="27" t="s">
        <v>304</v>
      </c>
      <c r="W51" s="27" t="s">
        <v>402</v>
      </c>
      <c r="X51" s="27" t="s">
        <v>304</v>
      </c>
    </row>
    <row r="52" spans="1:24" s="19" customFormat="1" ht="202.5" customHeight="1" x14ac:dyDescent="0.25">
      <c r="A52" s="11">
        <v>49</v>
      </c>
      <c r="B52" s="148"/>
      <c r="C52" s="150"/>
      <c r="D52" s="153"/>
      <c r="E52" s="27" t="s">
        <v>31</v>
      </c>
      <c r="F52" s="34" t="s">
        <v>403</v>
      </c>
      <c r="G52" s="35" t="s">
        <v>392</v>
      </c>
      <c r="H52" s="36" t="s">
        <v>391</v>
      </c>
      <c r="I52" s="36" t="s">
        <v>397</v>
      </c>
      <c r="J52" s="14" t="s">
        <v>398</v>
      </c>
      <c r="K52" s="36" t="s">
        <v>393</v>
      </c>
      <c r="L52" s="36" t="s">
        <v>394</v>
      </c>
      <c r="M52" s="15">
        <v>2</v>
      </c>
      <c r="N52" s="15">
        <v>2</v>
      </c>
      <c r="O52" s="15">
        <f>M52*N52</f>
        <v>4</v>
      </c>
      <c r="P52" s="17">
        <v>25</v>
      </c>
      <c r="Q52" s="11">
        <f>O52*P52</f>
        <v>100</v>
      </c>
      <c r="R52" s="16" t="str">
        <f>IF(AND(Q52&gt;=0,Q52&lt;=20),"IV",IF(AND(Q52&lt;=120,Q52&gt;=40),"III",IF(AND(Q52&gt;=150,Q52&lt;=500),"II",IF(AND(Q52&gt;=600,Q52&lt;=4000),"I"))))</f>
        <v>III</v>
      </c>
      <c r="S52" s="16" t="str">
        <f>IF(AND(Q52&gt;=0,Q52&lt;=20),"RIESGO ACEPTABLE",IF(AND(Q52&gt;=40,Q52&lt;=120),"RIESGO MEJORABLE",IF(AND(Q52&gt;=150,Q52&lt;=500),"RIESGO ACEPTABLE CON CONTROL ESPECIFICO",IF(AND(Q52&gt;=600,Q52&lt;=4000),"RIESGO NO ACEPTABLE"))))</f>
        <v>RIESGO MEJORABLE</v>
      </c>
      <c r="T52" s="27" t="s">
        <v>304</v>
      </c>
      <c r="U52" s="27" t="s">
        <v>304</v>
      </c>
      <c r="V52" s="27" t="s">
        <v>395</v>
      </c>
      <c r="W52" s="27" t="s">
        <v>399</v>
      </c>
      <c r="X52" s="27" t="s">
        <v>304</v>
      </c>
    </row>
    <row r="53" spans="1:24" s="19" customFormat="1" ht="111" customHeight="1" x14ac:dyDescent="0.25">
      <c r="A53" s="11">
        <v>50</v>
      </c>
      <c r="B53" s="148"/>
      <c r="C53" s="150"/>
      <c r="D53" s="153"/>
      <c r="E53" s="11" t="s">
        <v>31</v>
      </c>
      <c r="F53" s="34" t="str">
        <f>PELIGROS!B3</f>
        <v>BIOLOGICOS</v>
      </c>
      <c r="G53" s="41" t="s">
        <v>296</v>
      </c>
      <c r="H53" s="36" t="s">
        <v>341</v>
      </c>
      <c r="I53" s="36" t="s">
        <v>342</v>
      </c>
      <c r="J53" s="17" t="s">
        <v>42</v>
      </c>
      <c r="K53" s="36" t="s">
        <v>343</v>
      </c>
      <c r="L53" s="17" t="s">
        <v>42</v>
      </c>
      <c r="M53" s="15">
        <v>2</v>
      </c>
      <c r="N53" s="15">
        <v>2</v>
      </c>
      <c r="O53" s="15">
        <f t="shared" si="38"/>
        <v>4</v>
      </c>
      <c r="P53" s="17">
        <v>14</v>
      </c>
      <c r="Q53" s="11">
        <f t="shared" si="39"/>
        <v>56</v>
      </c>
      <c r="R53" s="16" t="str">
        <f t="shared" si="40"/>
        <v>III</v>
      </c>
      <c r="S53" s="16" t="str">
        <f t="shared" si="41"/>
        <v>RIESGO MEJORABLE</v>
      </c>
      <c r="T53" s="17" t="s">
        <v>37</v>
      </c>
      <c r="U53" s="17" t="s">
        <v>37</v>
      </c>
      <c r="V53" s="29" t="s">
        <v>37</v>
      </c>
      <c r="W53" s="30" t="s">
        <v>344</v>
      </c>
      <c r="X53" s="17" t="s">
        <v>37</v>
      </c>
    </row>
    <row r="54" spans="1:24" s="19" customFormat="1" ht="161.25" customHeight="1" x14ac:dyDescent="0.25">
      <c r="A54" s="11">
        <v>51</v>
      </c>
      <c r="B54" s="148"/>
      <c r="C54" s="149" t="s">
        <v>359</v>
      </c>
      <c r="D54" s="154" t="s">
        <v>358</v>
      </c>
      <c r="E54" s="11" t="s">
        <v>78</v>
      </c>
      <c r="F54" s="34" t="s">
        <v>68</v>
      </c>
      <c r="G54" s="13" t="s">
        <v>357</v>
      </c>
      <c r="H54" s="14" t="s">
        <v>354</v>
      </c>
      <c r="I54" s="17" t="s">
        <v>590</v>
      </c>
      <c r="J54" s="17" t="s">
        <v>42</v>
      </c>
      <c r="K54" s="17" t="s">
        <v>42</v>
      </c>
      <c r="L54" s="17" t="s">
        <v>355</v>
      </c>
      <c r="M54" s="15">
        <v>2</v>
      </c>
      <c r="N54" s="15">
        <v>2</v>
      </c>
      <c r="O54" s="15">
        <f t="shared" si="38"/>
        <v>4</v>
      </c>
      <c r="P54" s="17">
        <v>10</v>
      </c>
      <c r="Q54" s="11">
        <f>O54*P54</f>
        <v>40</v>
      </c>
      <c r="R54" s="16" t="str">
        <f t="shared" si="40"/>
        <v>III</v>
      </c>
      <c r="S54" s="16" t="str">
        <f t="shared" si="41"/>
        <v>RIESGO MEJORABLE</v>
      </c>
      <c r="T54" s="17" t="s">
        <v>37</v>
      </c>
      <c r="U54" s="17" t="s">
        <v>37</v>
      </c>
      <c r="V54" s="17" t="s">
        <v>37</v>
      </c>
      <c r="W54" s="159" t="s">
        <v>606</v>
      </c>
      <c r="X54" s="17" t="s">
        <v>356</v>
      </c>
    </row>
    <row r="55" spans="1:24" s="19" customFormat="1" ht="141" customHeight="1" x14ac:dyDescent="0.25">
      <c r="A55" s="11">
        <v>52</v>
      </c>
      <c r="B55" s="148"/>
      <c r="C55" s="150"/>
      <c r="D55" s="155"/>
      <c r="E55" s="11" t="s">
        <v>78</v>
      </c>
      <c r="F55" s="34" t="str">
        <f>PELIGROS!F3</f>
        <v>BIOMECANICOS</v>
      </c>
      <c r="G55" s="41" t="s">
        <v>302</v>
      </c>
      <c r="H55" s="36" t="s">
        <v>308</v>
      </c>
      <c r="I55" s="36" t="s">
        <v>303</v>
      </c>
      <c r="J55" s="14" t="s">
        <v>37</v>
      </c>
      <c r="K55" s="36" t="s">
        <v>607</v>
      </c>
      <c r="L55" s="36" t="s">
        <v>305</v>
      </c>
      <c r="M55" s="15">
        <v>2</v>
      </c>
      <c r="N55" s="15">
        <v>2</v>
      </c>
      <c r="O55" s="15">
        <f t="shared" ref="O55" si="46">M55*N55</f>
        <v>4</v>
      </c>
      <c r="P55" s="17">
        <v>25</v>
      </c>
      <c r="Q55" s="11">
        <f>O55*P55</f>
        <v>100</v>
      </c>
      <c r="R55" s="16" t="str">
        <f t="shared" ref="R55" si="47">IF(AND(Q55&gt;=0,Q55&lt;=20),"IV",IF(AND(Q55&lt;=120,Q55&gt;=40),"III",IF(AND(Q55&gt;=150,Q55&lt;=500),"II",IF(AND(Q55&gt;=600,Q55&lt;=4000),"I"))))</f>
        <v>III</v>
      </c>
      <c r="S55" s="16" t="str">
        <f t="shared" si="37"/>
        <v>RIESGO MEJORABLE</v>
      </c>
      <c r="T55" s="17" t="s">
        <v>37</v>
      </c>
      <c r="U55" s="17" t="s">
        <v>37</v>
      </c>
      <c r="V55" s="29" t="s">
        <v>37</v>
      </c>
      <c r="W55" s="160"/>
      <c r="X55" s="17" t="s">
        <v>310</v>
      </c>
    </row>
    <row r="56" spans="1:24" s="19" customFormat="1" ht="204.75" customHeight="1" x14ac:dyDescent="0.25">
      <c r="A56" s="11">
        <v>53</v>
      </c>
      <c r="B56" s="148"/>
      <c r="C56" s="149" t="s">
        <v>311</v>
      </c>
      <c r="D56" s="153" t="s">
        <v>312</v>
      </c>
      <c r="E56" s="11" t="s">
        <v>31</v>
      </c>
      <c r="F56" s="34" t="str">
        <f>PELIGROS!E3</f>
        <v>PSICOSOCIALES</v>
      </c>
      <c r="G56" s="41" t="s">
        <v>277</v>
      </c>
      <c r="H56" s="36" t="s">
        <v>608</v>
      </c>
      <c r="I56" s="36" t="s">
        <v>314</v>
      </c>
      <c r="J56" s="14" t="s">
        <v>315</v>
      </c>
      <c r="K56" s="36" t="s">
        <v>541</v>
      </c>
      <c r="L56" s="36" t="s">
        <v>609</v>
      </c>
      <c r="M56" s="27">
        <v>2</v>
      </c>
      <c r="N56" s="27">
        <v>3</v>
      </c>
      <c r="O56" s="15">
        <f t="shared" ref="O56:O61" si="48">M56*N56</f>
        <v>6</v>
      </c>
      <c r="P56" s="27">
        <v>10</v>
      </c>
      <c r="Q56" s="11">
        <f t="shared" ref="Q56:Q60" si="49">O56*P56</f>
        <v>60</v>
      </c>
      <c r="R56" s="16" t="str">
        <f t="shared" ref="R56:R61" si="50">IF(AND(Q56&gt;=0,Q56&lt;=20),"IV",IF(AND(Q56&lt;=120,Q56&gt;=40),"III",IF(AND(Q56&gt;=150,Q56&lt;=500),"II",IF(AND(Q56&gt;=600,Q56&lt;=4000),"I"))))</f>
        <v>III</v>
      </c>
      <c r="S56" s="16" t="str">
        <f t="shared" ref="S56:S61" si="51">IF(AND(Q56&gt;=0,Q56&lt;=20),"RIESGO ACEPTABLE",IF(AND(Q56&gt;=40,Q56&lt;=120),"RIESGO MEJORABLE",IF(AND(Q56&gt;=150,Q56&lt;=500),"RIESGO ACEPTABLE CON CONTROL ESPECIFICO",IF(AND(Q56&gt;=600,Q56&lt;=4000),"RIESGO NO ACEPTABLE"))))</f>
        <v>RIESGO MEJORABLE</v>
      </c>
      <c r="T56" s="17" t="s">
        <v>37</v>
      </c>
      <c r="U56" s="17" t="s">
        <v>37</v>
      </c>
      <c r="V56" s="29" t="s">
        <v>37</v>
      </c>
      <c r="W56" s="42" t="s">
        <v>328</v>
      </c>
      <c r="X56" s="17" t="s">
        <v>37</v>
      </c>
    </row>
    <row r="57" spans="1:24" s="19" customFormat="1" ht="134.25" customHeight="1" x14ac:dyDescent="0.25">
      <c r="A57" s="11">
        <v>54</v>
      </c>
      <c r="B57" s="148"/>
      <c r="C57" s="150"/>
      <c r="D57" s="153"/>
      <c r="E57" s="11" t="s">
        <v>31</v>
      </c>
      <c r="F57" s="34" t="str">
        <f>PELIGROS!F3</f>
        <v>BIOMECANICOS</v>
      </c>
      <c r="G57" s="41" t="s">
        <v>257</v>
      </c>
      <c r="H57" s="36" t="s">
        <v>316</v>
      </c>
      <c r="I57" s="36" t="s">
        <v>317</v>
      </c>
      <c r="J57" s="14" t="s">
        <v>318</v>
      </c>
      <c r="K57" s="36" t="s">
        <v>544</v>
      </c>
      <c r="L57" s="36" t="s">
        <v>610</v>
      </c>
      <c r="M57" s="27">
        <v>2</v>
      </c>
      <c r="N57" s="27">
        <v>3</v>
      </c>
      <c r="O57" s="15">
        <f t="shared" si="48"/>
        <v>6</v>
      </c>
      <c r="P57" s="27">
        <v>10</v>
      </c>
      <c r="Q57" s="11">
        <f t="shared" si="49"/>
        <v>60</v>
      </c>
      <c r="R57" s="16" t="str">
        <f t="shared" si="50"/>
        <v>III</v>
      </c>
      <c r="S57" s="16" t="str">
        <f t="shared" si="51"/>
        <v>RIESGO MEJORABLE</v>
      </c>
      <c r="T57" s="17" t="s">
        <v>37</v>
      </c>
      <c r="U57" s="17" t="s">
        <v>37</v>
      </c>
      <c r="V57" s="29" t="s">
        <v>37</v>
      </c>
      <c r="W57" s="27" t="s">
        <v>319</v>
      </c>
      <c r="X57" s="17" t="s">
        <v>37</v>
      </c>
    </row>
    <row r="58" spans="1:24" s="19" customFormat="1" ht="111" customHeight="1" x14ac:dyDescent="0.25">
      <c r="A58" s="11">
        <v>55</v>
      </c>
      <c r="B58" s="148"/>
      <c r="C58" s="150"/>
      <c r="D58" s="153"/>
      <c r="E58" s="11" t="s">
        <v>31</v>
      </c>
      <c r="F58" s="34" t="str">
        <f>PELIGROS!F3</f>
        <v>BIOMECANICOS</v>
      </c>
      <c r="G58" s="41" t="s">
        <v>271</v>
      </c>
      <c r="H58" s="36" t="s">
        <v>611</v>
      </c>
      <c r="I58" s="36" t="s">
        <v>321</v>
      </c>
      <c r="J58" s="14" t="s">
        <v>318</v>
      </c>
      <c r="K58" s="36" t="s">
        <v>544</v>
      </c>
      <c r="L58" s="36" t="s">
        <v>610</v>
      </c>
      <c r="M58" s="27">
        <v>2</v>
      </c>
      <c r="N58" s="27">
        <v>3</v>
      </c>
      <c r="O58" s="15">
        <f t="shared" si="48"/>
        <v>6</v>
      </c>
      <c r="P58" s="27">
        <v>10</v>
      </c>
      <c r="Q58" s="11">
        <f t="shared" si="49"/>
        <v>60</v>
      </c>
      <c r="R58" s="16" t="str">
        <f t="shared" si="50"/>
        <v>III</v>
      </c>
      <c r="S58" s="16" t="str">
        <f t="shared" si="51"/>
        <v>RIESGO MEJORABLE</v>
      </c>
      <c r="T58" s="17" t="s">
        <v>37</v>
      </c>
      <c r="U58" s="17" t="s">
        <v>37</v>
      </c>
      <c r="V58" s="29" t="s">
        <v>37</v>
      </c>
      <c r="W58" s="27" t="s">
        <v>319</v>
      </c>
      <c r="X58" s="17" t="s">
        <v>37</v>
      </c>
    </row>
    <row r="59" spans="1:24" s="19" customFormat="1" ht="218.25" customHeight="1" x14ac:dyDescent="0.25">
      <c r="A59" s="11">
        <v>56</v>
      </c>
      <c r="B59" s="148"/>
      <c r="C59" s="150"/>
      <c r="D59" s="153"/>
      <c r="E59" s="11" t="s">
        <v>31</v>
      </c>
      <c r="F59" s="34" t="str">
        <f>PELIGROS!G3</f>
        <v>CONDICIONES DE SEGURIDAD</v>
      </c>
      <c r="G59" s="41" t="s">
        <v>323</v>
      </c>
      <c r="H59" s="36" t="s">
        <v>322</v>
      </c>
      <c r="I59" s="36" t="s">
        <v>324</v>
      </c>
      <c r="J59" s="14" t="s">
        <v>318</v>
      </c>
      <c r="K59" s="14" t="s">
        <v>318</v>
      </c>
      <c r="L59" s="36" t="s">
        <v>610</v>
      </c>
      <c r="M59" s="27">
        <v>1</v>
      </c>
      <c r="N59" s="27">
        <v>3</v>
      </c>
      <c r="O59" s="15">
        <f t="shared" si="48"/>
        <v>3</v>
      </c>
      <c r="P59" s="27">
        <v>25</v>
      </c>
      <c r="Q59" s="11">
        <f t="shared" si="49"/>
        <v>75</v>
      </c>
      <c r="R59" s="16" t="str">
        <f t="shared" si="50"/>
        <v>III</v>
      </c>
      <c r="S59" s="16" t="str">
        <f t="shared" si="51"/>
        <v>RIESGO MEJORABLE</v>
      </c>
      <c r="T59" s="17" t="s">
        <v>37</v>
      </c>
      <c r="U59" s="17" t="s">
        <v>37</v>
      </c>
      <c r="V59" s="29" t="s">
        <v>37</v>
      </c>
      <c r="W59" s="27" t="s">
        <v>325</v>
      </c>
      <c r="X59" s="17" t="s">
        <v>37</v>
      </c>
    </row>
    <row r="60" spans="1:24" s="19" customFormat="1" ht="150.75" customHeight="1" x14ac:dyDescent="0.25">
      <c r="A60" s="11">
        <v>57</v>
      </c>
      <c r="B60" s="148"/>
      <c r="C60" s="152"/>
      <c r="D60" s="153"/>
      <c r="E60" s="11" t="s">
        <v>31</v>
      </c>
      <c r="F60" s="34" t="str">
        <f>PELIGROS!E3</f>
        <v>PSICOSOCIALES</v>
      </c>
      <c r="G60" s="41" t="s">
        <v>327</v>
      </c>
      <c r="H60" s="36" t="s">
        <v>326</v>
      </c>
      <c r="I60" s="36" t="s">
        <v>314</v>
      </c>
      <c r="J60" s="14" t="s">
        <v>318</v>
      </c>
      <c r="K60" s="36" t="s">
        <v>545</v>
      </c>
      <c r="L60" s="36" t="s">
        <v>610</v>
      </c>
      <c r="M60" s="27">
        <v>2</v>
      </c>
      <c r="N60" s="27">
        <v>1</v>
      </c>
      <c r="O60" s="15">
        <f t="shared" si="48"/>
        <v>2</v>
      </c>
      <c r="P60" s="27">
        <v>10</v>
      </c>
      <c r="Q60" s="11">
        <f t="shared" si="49"/>
        <v>20</v>
      </c>
      <c r="R60" s="16" t="str">
        <f t="shared" si="50"/>
        <v>IV</v>
      </c>
      <c r="S60" s="16" t="str">
        <f t="shared" si="51"/>
        <v>RIESGO ACEPTABLE</v>
      </c>
      <c r="T60" s="17" t="s">
        <v>37</v>
      </c>
      <c r="U60" s="17" t="s">
        <v>37</v>
      </c>
      <c r="V60" s="29" t="s">
        <v>37</v>
      </c>
      <c r="W60" s="42" t="s">
        <v>328</v>
      </c>
      <c r="X60" s="17" t="s">
        <v>37</v>
      </c>
    </row>
    <row r="61" spans="1:24" s="19" customFormat="1" ht="242.25" customHeight="1" x14ac:dyDescent="0.25">
      <c r="A61" s="11">
        <v>58</v>
      </c>
      <c r="B61" s="148"/>
      <c r="C61" s="43" t="s">
        <v>353</v>
      </c>
      <c r="D61" s="17" t="s">
        <v>350</v>
      </c>
      <c r="E61" s="11" t="s">
        <v>78</v>
      </c>
      <c r="F61" s="34" t="s">
        <v>368</v>
      </c>
      <c r="G61" s="37" t="s">
        <v>285</v>
      </c>
      <c r="H61" s="14" t="s">
        <v>594</v>
      </c>
      <c r="I61" s="17" t="s">
        <v>595</v>
      </c>
      <c r="J61" s="27" t="s">
        <v>304</v>
      </c>
      <c r="K61" s="44" t="s">
        <v>348</v>
      </c>
      <c r="L61" s="45" t="s">
        <v>349</v>
      </c>
      <c r="M61" s="11">
        <v>1</v>
      </c>
      <c r="N61" s="11">
        <v>1</v>
      </c>
      <c r="O61" s="11">
        <f t="shared" si="48"/>
        <v>1</v>
      </c>
      <c r="P61" s="17">
        <v>10</v>
      </c>
      <c r="Q61" s="11">
        <f>O61*P61</f>
        <v>10</v>
      </c>
      <c r="R61" s="16" t="str">
        <f t="shared" si="50"/>
        <v>IV</v>
      </c>
      <c r="S61" s="16" t="str">
        <f t="shared" si="51"/>
        <v>RIESGO ACEPTABLE</v>
      </c>
      <c r="T61" s="17" t="s">
        <v>37</v>
      </c>
      <c r="U61" s="17" t="s">
        <v>37</v>
      </c>
      <c r="V61" s="17" t="s">
        <v>352</v>
      </c>
      <c r="W61" s="17" t="s">
        <v>351</v>
      </c>
      <c r="X61" s="17" t="s">
        <v>37</v>
      </c>
    </row>
  </sheetData>
  <mergeCells count="42">
    <mergeCell ref="W54:W55"/>
    <mergeCell ref="B1:X1"/>
    <mergeCell ref="B2:B3"/>
    <mergeCell ref="C2:C3"/>
    <mergeCell ref="D2:D3"/>
    <mergeCell ref="E2:E3"/>
    <mergeCell ref="F2:I2"/>
    <mergeCell ref="J2:L2"/>
    <mergeCell ref="M2:R2"/>
    <mergeCell ref="T2:X2"/>
    <mergeCell ref="F16:F18"/>
    <mergeCell ref="F20:F21"/>
    <mergeCell ref="F22:F24"/>
    <mergeCell ref="B4:B14"/>
    <mergeCell ref="C4:C14"/>
    <mergeCell ref="D4:D14"/>
    <mergeCell ref="F5:F7"/>
    <mergeCell ref="F9:F10"/>
    <mergeCell ref="F11:F13"/>
    <mergeCell ref="A2:A3"/>
    <mergeCell ref="B37:B47"/>
    <mergeCell ref="C37:C47"/>
    <mergeCell ref="D37:D47"/>
    <mergeCell ref="F38:F40"/>
    <mergeCell ref="F42:F43"/>
    <mergeCell ref="F44:F46"/>
    <mergeCell ref="B26:B36"/>
    <mergeCell ref="C26:C36"/>
    <mergeCell ref="D26:D36"/>
    <mergeCell ref="F27:F29"/>
    <mergeCell ref="F31:F32"/>
    <mergeCell ref="F33:F35"/>
    <mergeCell ref="B15:B25"/>
    <mergeCell ref="C15:C25"/>
    <mergeCell ref="D15:D25"/>
    <mergeCell ref="B48:B61"/>
    <mergeCell ref="C56:C60"/>
    <mergeCell ref="D56:D60"/>
    <mergeCell ref="C48:C53"/>
    <mergeCell ref="D48:D53"/>
    <mergeCell ref="C54:C55"/>
    <mergeCell ref="D54:D55"/>
  </mergeCells>
  <conditionalFormatting sqref="R4:R49">
    <cfRule type="cellIs" dxfId="221" priority="2" operator="equal">
      <formula xml:space="preserve"> "BAJO"</formula>
    </cfRule>
    <cfRule type="cellIs" dxfId="220" priority="3" operator="equal">
      <formula xml:space="preserve"> "MEDIO"</formula>
    </cfRule>
    <cfRule type="cellIs" dxfId="219" priority="4" operator="equal">
      <formula xml:space="preserve"> "ALTO"</formula>
    </cfRule>
    <cfRule type="cellIs" dxfId="218" priority="5" operator="equal">
      <formula xml:space="preserve"> "MUY ALTO"</formula>
    </cfRule>
  </conditionalFormatting>
  <conditionalFormatting sqref="R50:R61">
    <cfRule type="cellIs" dxfId="217" priority="37" operator="equal">
      <formula xml:space="preserve"> "BAJO"</formula>
    </cfRule>
    <cfRule type="cellIs" dxfId="216" priority="38" operator="equal">
      <formula xml:space="preserve"> "MEDIO"</formula>
    </cfRule>
    <cfRule type="cellIs" dxfId="215" priority="39" operator="equal">
      <formula xml:space="preserve"> "ALTO"</formula>
    </cfRule>
    <cfRule type="cellIs" dxfId="214" priority="40" operator="equal">
      <formula xml:space="preserve"> "MUY ALTO"</formula>
    </cfRule>
  </conditionalFormatting>
  <conditionalFormatting sqref="R52">
    <cfRule type="cellIs" dxfId="213" priority="31" operator="equal">
      <formula xml:space="preserve"> "ALTO"</formula>
    </cfRule>
    <cfRule type="cellIs" dxfId="212" priority="29" operator="equal">
      <formula xml:space="preserve"> "BAJO"</formula>
    </cfRule>
    <cfRule type="cellIs" dxfId="211" priority="30" operator="equal">
      <formula xml:space="preserve"> "MEDIO"</formula>
    </cfRule>
    <cfRule type="cellIs" dxfId="210" priority="32" operator="equal">
      <formula xml:space="preserve"> "MUY ALTO"</formula>
    </cfRule>
  </conditionalFormatting>
  <conditionalFormatting sqref="S4:S5 S7:S14">
    <cfRule type="cellIs" dxfId="209" priority="378" operator="equal">
      <formula xml:space="preserve"> "RIESGO NO ACEPTABLE"</formula>
    </cfRule>
    <cfRule type="containsText" dxfId="208" priority="330" operator="containsText" text="RIESGO ACEPTABLE CON CONTROL ESPECIFICO">
      <formula>NOT(ISERROR(SEARCH("RIESGO ACEPTABLE CON CONTROL ESPECIFICO",S4)))</formula>
    </cfRule>
    <cfRule type="cellIs" dxfId="207" priority="376" operator="equal">
      <formula xml:space="preserve"> "RIESGO ACEPTABLE"</formula>
    </cfRule>
    <cfRule type="cellIs" dxfId="206" priority="377" operator="equal">
      <formula xml:space="preserve"> "RIESGO MEJORABLE"</formula>
    </cfRule>
  </conditionalFormatting>
  <conditionalFormatting sqref="S6">
    <cfRule type="cellIs" dxfId="205" priority="54" operator="equal">
      <formula xml:space="preserve"> "RIESGO ACEPTABLE"</formula>
    </cfRule>
    <cfRule type="cellIs" dxfId="204" priority="56" operator="equal">
      <formula xml:space="preserve"> "RIESGO NO ACEPTABLE"</formula>
    </cfRule>
    <cfRule type="cellIs" dxfId="203" priority="55" operator="equal">
      <formula xml:space="preserve"> "RIESGO MEJORABLE"</formula>
    </cfRule>
  </conditionalFormatting>
  <conditionalFormatting sqref="S15:S17">
    <cfRule type="cellIs" dxfId="201" priority="52" operator="equal">
      <formula xml:space="preserve"> "RIESGO NO ACEPTABLE"</formula>
    </cfRule>
    <cfRule type="cellIs" dxfId="200" priority="51" operator="equal">
      <formula xml:space="preserve"> "RIESGO MEJORABLE"</formula>
    </cfRule>
    <cfRule type="cellIs" dxfId="199" priority="50" operator="equal">
      <formula xml:space="preserve"> "RIESGO ACEPTABLE"</formula>
    </cfRule>
  </conditionalFormatting>
  <conditionalFormatting sqref="S18:S25">
    <cfRule type="cellIs" dxfId="197" priority="63" operator="equal">
      <formula xml:space="preserve"> "RIESGO MEJORABLE"</formula>
    </cfRule>
    <cfRule type="cellIs" dxfId="196" priority="62" operator="equal">
      <formula xml:space="preserve"> "RIESGO ACEPTABLE"</formula>
    </cfRule>
    <cfRule type="cellIs" dxfId="195" priority="64" operator="equal">
      <formula xml:space="preserve"> "RIESGO NO ACEPTABLE"</formula>
    </cfRule>
  </conditionalFormatting>
  <conditionalFormatting sqref="S20:S21">
    <cfRule type="containsText" dxfId="194" priority="61" operator="containsText" text="RIESGO ACEPTABLE CON CONTROL ESPECIFICO">
      <formula>NOT(ISERROR(SEARCH("RIESGO ACEPTABLE CON CONTROL ESPECIFICO",S20)))</formula>
    </cfRule>
  </conditionalFormatting>
  <conditionalFormatting sqref="S26:S49">
    <cfRule type="cellIs" dxfId="192" priority="6" operator="equal">
      <formula xml:space="preserve"> "RIESGO ACEPTABLE"</formula>
    </cfRule>
    <cfRule type="cellIs" dxfId="191" priority="8" operator="equal">
      <formula xml:space="preserve"> "RIESGO NO ACEPTABLE"</formula>
    </cfRule>
    <cfRule type="cellIs" dxfId="190" priority="7" operator="equal">
      <formula xml:space="preserve"> "RIESGO MEJORABLE"</formula>
    </cfRule>
  </conditionalFormatting>
  <conditionalFormatting sqref="S50:S52">
    <cfRule type="cellIs" dxfId="189" priority="44" operator="equal">
      <formula xml:space="preserve"> "RIESGO NO ACEPTABLE"</formula>
    </cfRule>
    <cfRule type="cellIs" dxfId="188" priority="43" operator="equal">
      <formula xml:space="preserve"> "RIESGO MEJORABLE"</formula>
    </cfRule>
    <cfRule type="cellIs" dxfId="187" priority="42" operator="equal">
      <formula xml:space="preserve"> "RIESGO ACEPTABLE"</formula>
    </cfRule>
  </conditionalFormatting>
  <conditionalFormatting sqref="S52">
    <cfRule type="cellIs" dxfId="186" priority="35" operator="equal">
      <formula xml:space="preserve"> "RIESGO MEJORABLE"</formula>
    </cfRule>
    <cfRule type="cellIs" dxfId="185" priority="34" operator="equal">
      <formula xml:space="preserve"> "RIESGO ACEPTABLE"</formula>
    </cfRule>
    <cfRule type="containsText" dxfId="184" priority="41" operator="containsText" text="RIESGO ACEPTABLE CON CONTROL ESPECIFICO">
      <formula>NOT(ISERROR(SEARCH("RIESGO ACEPTABLE CON CONTROL ESPECIFICO",S52)))</formula>
    </cfRule>
    <cfRule type="cellIs" dxfId="183" priority="36" operator="equal">
      <formula xml:space="preserve"> "RIESGO NO ACEPTABLE"</formula>
    </cfRule>
  </conditionalFormatting>
  <conditionalFormatting sqref="S53:S54">
    <cfRule type="cellIs" dxfId="182" priority="71" operator="equal">
      <formula xml:space="preserve"> "RIESGO MEJORABLE"</formula>
    </cfRule>
    <cfRule type="cellIs" dxfId="181" priority="72" operator="equal">
      <formula xml:space="preserve"> "RIESGO NO ACEPTABLE"</formula>
    </cfRule>
    <cfRule type="cellIs" dxfId="180" priority="70" operator="equal">
      <formula xml:space="preserve"> "RIESGO ACEPTABLE"</formula>
    </cfRule>
  </conditionalFormatting>
  <conditionalFormatting sqref="S54">
    <cfRule type="containsText" dxfId="179" priority="69" operator="containsText" text="RIESGO ACEPTABLE CON CONTROL ESPECIFICO">
      <formula>NOT(ISERROR(SEARCH("RIESGO ACEPTABLE CON CONTROL ESPECIFICO",S54)))</formula>
    </cfRule>
  </conditionalFormatting>
  <conditionalFormatting sqref="S55:S61">
    <cfRule type="cellIs" dxfId="177" priority="168" operator="equal">
      <formula xml:space="preserve"> "RIESGO ACEPTABLE"</formula>
    </cfRule>
    <cfRule type="cellIs" dxfId="176" priority="170" operator="equal">
      <formula xml:space="preserve"> "RIESGO NO ACEPTABLE"</formula>
    </cfRule>
    <cfRule type="cellIs" dxfId="175" priority="169" operator="equal">
      <formula xml:space="preserve"> "RIESGO MEJORABLE"</formula>
    </cfRule>
  </conditionalFormatting>
  <dataValidations count="7">
    <dataValidation type="list" allowBlank="1" showInputMessage="1" showErrorMessage="1" sqref="P27:P30 P4:P8 P16:P19 P38:P41" xr:uid="{00000000-0002-0000-0100-000000000000}">
      <formula1>"10,25,60,100"</formula1>
    </dataValidation>
    <dataValidation type="list" allowBlank="1" showInputMessage="1" showErrorMessage="1" sqref="N25:N30 N36:N41 N14:N19 N4:N8 N47:N55" xr:uid="{00000000-0002-0000-0100-000001000000}">
      <formula1>"1,2,3,4"</formula1>
    </dataValidation>
    <dataValidation type="list" allowBlank="1" showInputMessage="1" showErrorMessage="1" sqref="M25:M30 M36:M41 M14:M19 M4:M8 M47:M55" xr:uid="{00000000-0002-0000-0100-000002000000}">
      <formula1>"2,6,10"</formula1>
    </dataValidation>
    <dataValidation type="list" allowBlank="1" showInputMessage="1" showErrorMessage="1" sqref="E55:E60 E48:E53" xr:uid="{3DC9356A-9DFF-4991-AE5C-970B53C6B01A}">
      <formula1>"SI,NO"</formula1>
    </dataValidation>
    <dataValidation type="list" allowBlank="1" showErrorMessage="1" sqref="N56:N60" xr:uid="{7DEB74FC-137B-4F21-BEE4-D4992355A35E}">
      <formula1>"1,2,3,4"</formula1>
    </dataValidation>
    <dataValidation type="list" allowBlank="1" showErrorMessage="1" sqref="M56:M60" xr:uid="{4E3C4163-9FCA-4D1D-BA31-D9D972047DF0}">
      <formula1>"1,2,4,6"</formula1>
    </dataValidation>
    <dataValidation type="list" allowBlank="1" showErrorMessage="1" sqref="P56:P60" xr:uid="{14AE4375-408F-43AA-99B0-E9C6A9BFD97F}">
      <formula1>"10,25,60,100"</formula1>
    </dataValidation>
  </dataValidations>
  <pageMargins left="0.70866141732283472" right="0.70866141732283472" top="0.74803149606299213" bottom="0.74803149606299213" header="0.31496062992125984" footer="0.31496062992125984"/>
  <pageSetup scale="16" orientation="portrait" r:id="rId1"/>
  <headerFooter>
    <oddFooter>&amp;LProcesos Estratégicos</oddFooter>
  </headerFooter>
  <ignoredErrors>
    <ignoredError sqref="F56" formula="1"/>
  </ignoredErrors>
  <extLst>
    <ext xmlns:x14="http://schemas.microsoft.com/office/spreadsheetml/2009/9/main" uri="{78C0D931-6437-407d-A8EE-F0AAD7539E65}">
      <x14:conditionalFormattings>
        <x14:conditionalFormatting xmlns:xm="http://schemas.microsoft.com/office/excel/2006/main">
          <x14:cfRule type="containsText" priority="53" operator="containsText" text="RIESGO ACEPTABLE CON CONTROL ESPECIFICO" id="{9BD0E8BE-7076-4924-AA2D-EF7F231F99A1}">
            <xm:f>NOT(ISERROR(SEARCH("RIESGO ACEPTABLE CON CONTROL ESPECIFICO",'https://d.docs.live.net/641814060f020b37/Matriz IPEREC/[Matriz IPEREC.xlsx]ÁREAS MADS'!#REF!)))</xm:f>
            <x14:dxf>
              <fill>
                <patternFill>
                  <bgColor rgb="FFFFC000"/>
                </patternFill>
              </fill>
            </x14:dxf>
          </x14:cfRule>
          <xm:sqref>S6</xm:sqref>
        </x14:conditionalFormatting>
        <x14:conditionalFormatting xmlns:xm="http://schemas.microsoft.com/office/excel/2006/main">
          <x14:cfRule type="containsText" priority="49" operator="containsText" text="RIESGO ACEPTABLE CON CONTROL ESPECIFICO" id="{7613FE4E-EEAD-47F0-95B6-D38F21C8917B}">
            <xm:f>NOT(ISERROR(SEARCH("RIESGO ACEPTABLE CON CONTROL ESPECIFICO",'https://d.docs.live.net/641814060f020b37/Matriz IPEREC/[Matriz IPEREC.xlsx]ÁREAS MADS'!#REF!)))</xm:f>
            <x14:dxf>
              <fill>
                <patternFill>
                  <bgColor rgb="FFFFC000"/>
                </patternFill>
              </fill>
            </x14:dxf>
          </x14:cfRule>
          <xm:sqref>S15:S19</xm:sqref>
        </x14:conditionalFormatting>
        <x14:conditionalFormatting xmlns:xm="http://schemas.microsoft.com/office/excel/2006/main">
          <x14:cfRule type="containsText" priority="1" operator="containsText" text="RIESGO ACEPTABLE CON CONTROL ESPECIFICO" id="{C73E0C26-027F-451C-BD52-3E2182FB87A9}">
            <xm:f>NOT(ISERROR(SEARCH("RIESGO ACEPTABLE CON CONTROL ESPECIFICO",'https://d.docs.live.net/641814060f020b37/Matriz IPEREC/[Matriz IPEREC.xlsx]ÁREAS MADS'!#REF!)))</xm:f>
            <x14:dxf>
              <fill>
                <patternFill>
                  <bgColor rgb="FFFFC000"/>
                </patternFill>
              </fill>
            </x14:dxf>
          </x14:cfRule>
          <xm:sqref>S22:S53</xm:sqref>
        </x14:conditionalFormatting>
        <x14:conditionalFormatting xmlns:xm="http://schemas.microsoft.com/office/excel/2006/main">
          <x14:cfRule type="containsText" priority="167" operator="containsText" text="RIESGO ACEPTABLE CON CONTROL ESPECIFICO" id="{D4FCEF7F-54B0-4050-8438-FF466F08973E}">
            <xm:f>NOT(ISERROR(SEARCH("RIESGO ACEPTABLE CON CONTROL ESPECIFICO",'https://d.docs.live.net/641814060f020b37/Matriz IPEREC/[Matriz IPEREC.xlsx]ÁREAS MADS'!#REF!)))</xm:f>
            <x14:dxf>
              <fill>
                <patternFill>
                  <bgColor rgb="FFFFC000"/>
                </patternFill>
              </fill>
            </x14:dxf>
          </x14:cfRule>
          <xm:sqref>S55:S61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X144"/>
  <sheetViews>
    <sheetView showGridLines="0" view="pageBreakPreview" zoomScale="60" zoomScaleNormal="56" workbookViewId="0">
      <pane ySplit="3" topLeftCell="A4" activePane="bottomLeft" state="frozen"/>
      <selection pane="bottomLeft" sqref="A1:XFD3"/>
    </sheetView>
  </sheetViews>
  <sheetFormatPr baseColWidth="10" defaultColWidth="11.42578125" defaultRowHeight="15" x14ac:dyDescent="0.25"/>
  <cols>
    <col min="1" max="1" width="6" customWidth="1"/>
    <col min="2" max="2" width="14.85546875" customWidth="1"/>
    <col min="3" max="3" width="20" customWidth="1"/>
    <col min="4" max="4" width="46.28515625" customWidth="1"/>
    <col min="5" max="5" width="5.85546875" customWidth="1"/>
    <col min="6" max="7" width="26.42578125" customWidth="1"/>
    <col min="8" max="8" width="31.7109375" customWidth="1"/>
    <col min="9" max="9" width="31.85546875" customWidth="1"/>
    <col min="10" max="10" width="35.42578125" customWidth="1"/>
    <col min="11" max="11" width="38.42578125" customWidth="1"/>
    <col min="12" max="12" width="42.42578125" customWidth="1"/>
    <col min="13" max="15" width="7.42578125" customWidth="1"/>
    <col min="16" max="17" width="7.28515625" customWidth="1"/>
    <col min="18" max="18" width="16.140625" customWidth="1"/>
    <col min="19" max="19" width="19.140625" customWidth="1"/>
    <col min="20" max="20" width="18.7109375" customWidth="1"/>
    <col min="21" max="21" width="21.42578125" customWidth="1"/>
    <col min="22" max="22" width="31.42578125" customWidth="1"/>
    <col min="23" max="24" width="19.42578125" customWidth="1"/>
  </cols>
  <sheetData>
    <row r="1" spans="1:24" s="9" customFormat="1" ht="84.75" customHeight="1" x14ac:dyDescent="0.3">
      <c r="B1" s="161" t="s">
        <v>2</v>
      </c>
      <c r="C1" s="161"/>
      <c r="D1" s="161"/>
      <c r="E1" s="161"/>
      <c r="F1" s="161"/>
      <c r="G1" s="161"/>
      <c r="H1" s="161"/>
      <c r="I1" s="161"/>
      <c r="J1" s="161"/>
      <c r="K1" s="161"/>
      <c r="L1" s="161"/>
      <c r="M1" s="161"/>
      <c r="N1" s="161"/>
      <c r="O1" s="161"/>
      <c r="P1" s="161"/>
      <c r="Q1" s="161"/>
      <c r="R1" s="161"/>
      <c r="S1" s="161"/>
      <c r="T1" s="161"/>
      <c r="U1" s="161"/>
      <c r="V1" s="161"/>
      <c r="W1" s="161"/>
      <c r="X1" s="161"/>
    </row>
    <row r="2" spans="1:24" s="9" customFormat="1" ht="60.75" customHeight="1" x14ac:dyDescent="0.3">
      <c r="A2" s="158" t="s">
        <v>306</v>
      </c>
      <c r="B2" s="158" t="s">
        <v>3</v>
      </c>
      <c r="C2" s="158" t="s">
        <v>4</v>
      </c>
      <c r="D2" s="158" t="s">
        <v>5</v>
      </c>
      <c r="E2" s="162" t="s">
        <v>6</v>
      </c>
      <c r="F2" s="163" t="s">
        <v>7</v>
      </c>
      <c r="G2" s="163"/>
      <c r="H2" s="163"/>
      <c r="I2" s="163"/>
      <c r="J2" s="163" t="s">
        <v>8</v>
      </c>
      <c r="K2" s="163"/>
      <c r="L2" s="163"/>
      <c r="M2" s="163" t="s">
        <v>9</v>
      </c>
      <c r="N2" s="163"/>
      <c r="O2" s="163"/>
      <c r="P2" s="163"/>
      <c r="Q2" s="163"/>
      <c r="R2" s="163"/>
      <c r="S2" s="46" t="s">
        <v>10</v>
      </c>
      <c r="T2" s="163" t="s">
        <v>11</v>
      </c>
      <c r="U2" s="163"/>
      <c r="V2" s="163"/>
      <c r="W2" s="163"/>
      <c r="X2" s="163"/>
    </row>
    <row r="3" spans="1:24" s="10" customFormat="1" ht="131.25" customHeight="1" x14ac:dyDescent="0.3">
      <c r="A3" s="158"/>
      <c r="B3" s="158"/>
      <c r="C3" s="158"/>
      <c r="D3" s="158"/>
      <c r="E3" s="162"/>
      <c r="F3" s="47" t="s">
        <v>12</v>
      </c>
      <c r="G3" s="47" t="s">
        <v>13</v>
      </c>
      <c r="H3" s="47" t="s">
        <v>14</v>
      </c>
      <c r="I3" s="47" t="s">
        <v>15</v>
      </c>
      <c r="J3" s="47" t="s">
        <v>13</v>
      </c>
      <c r="K3" s="47" t="s">
        <v>16</v>
      </c>
      <c r="L3" s="47" t="s">
        <v>17</v>
      </c>
      <c r="M3" s="47" t="s">
        <v>18</v>
      </c>
      <c r="N3" s="47" t="s">
        <v>19</v>
      </c>
      <c r="O3" s="47" t="s">
        <v>20</v>
      </c>
      <c r="P3" s="47" t="s">
        <v>21</v>
      </c>
      <c r="Q3" s="47" t="s">
        <v>22</v>
      </c>
      <c r="R3" s="47" t="s">
        <v>23</v>
      </c>
      <c r="S3" s="48" t="s">
        <v>24</v>
      </c>
      <c r="T3" s="47" t="s">
        <v>25</v>
      </c>
      <c r="U3" s="47" t="s">
        <v>26</v>
      </c>
      <c r="V3" s="47" t="s">
        <v>27</v>
      </c>
      <c r="W3" s="47" t="s">
        <v>28</v>
      </c>
      <c r="X3" s="47" t="s">
        <v>29</v>
      </c>
    </row>
    <row r="4" spans="1:24" s="1" customFormat="1" ht="111" customHeight="1" x14ac:dyDescent="0.25">
      <c r="A4" s="11">
        <v>1</v>
      </c>
      <c r="B4" s="148" t="s">
        <v>99</v>
      </c>
      <c r="C4" s="148" t="s">
        <v>100</v>
      </c>
      <c r="D4" s="151" t="s">
        <v>101</v>
      </c>
      <c r="E4" s="11" t="s">
        <v>31</v>
      </c>
      <c r="F4" s="172" t="s">
        <v>32</v>
      </c>
      <c r="G4" s="164" t="s">
        <v>335</v>
      </c>
      <c r="H4" s="14" t="s">
        <v>34</v>
      </c>
      <c r="I4" s="14" t="s">
        <v>599</v>
      </c>
      <c r="J4" s="14" t="s">
        <v>551</v>
      </c>
      <c r="K4" s="14" t="s">
        <v>552</v>
      </c>
      <c r="L4" s="14" t="s">
        <v>329</v>
      </c>
      <c r="M4" s="15">
        <v>2</v>
      </c>
      <c r="N4" s="15">
        <v>1</v>
      </c>
      <c r="O4" s="15">
        <f t="shared" ref="O4:O9" si="0">M4*N4</f>
        <v>2</v>
      </c>
      <c r="P4" s="15">
        <v>10</v>
      </c>
      <c r="Q4" s="11">
        <f t="shared" ref="Q4:Q15" si="1">O4*P4</f>
        <v>20</v>
      </c>
      <c r="R4" s="16" t="str">
        <f t="shared" ref="R4:R9" si="2">IF(AND(Q4&gt;=0,Q4&lt;=20),"IV",IF(AND(Q4&lt;=120,Q4&gt;=40),"III",IF(AND(Q4&gt;=150,Q4&lt;=500),"II",IF(AND(Q4&gt;=600,Q4&lt;=4000),"I"))))</f>
        <v>IV</v>
      </c>
      <c r="S4" s="16" t="str">
        <f t="shared" ref="S4:S5" si="3">IF(AND(Q4&gt;=0,Q4&lt;=20),"RIESGO ACEPTABLE",IF(AND(Q4&gt;=40,Q4&lt;=120),"RIESGO MEJORABLE",IF(AND(Q4&gt;=150,Q4&lt;=500),"RIESGO ACEPTABLE CON CONTROL ESPECIFICO",IF(AND(Q4&gt;=600,Q4&lt;=4000),"RIESGO NO ACEPTABLE"))))</f>
        <v>RIESGO ACEPTABLE</v>
      </c>
      <c r="T4" s="17" t="s">
        <v>37</v>
      </c>
      <c r="U4" s="17" t="s">
        <v>37</v>
      </c>
      <c r="V4" s="18" t="s">
        <v>38</v>
      </c>
      <c r="W4" s="18" t="s">
        <v>602</v>
      </c>
      <c r="X4" s="17" t="s">
        <v>39</v>
      </c>
    </row>
    <row r="5" spans="1:24" s="1" customFormat="1" ht="111" customHeight="1" x14ac:dyDescent="0.25">
      <c r="A5" s="11">
        <v>2</v>
      </c>
      <c r="B5" s="148"/>
      <c r="C5" s="148"/>
      <c r="D5" s="151"/>
      <c r="E5" s="49" t="s">
        <v>31</v>
      </c>
      <c r="F5" s="173"/>
      <c r="G5" s="165"/>
      <c r="H5" s="14" t="s">
        <v>378</v>
      </c>
      <c r="I5" s="14" t="s">
        <v>336</v>
      </c>
      <c r="J5" s="14" t="s">
        <v>82</v>
      </c>
      <c r="K5" s="14" t="s">
        <v>380</v>
      </c>
      <c r="L5" s="14" t="s">
        <v>379</v>
      </c>
      <c r="M5" s="15">
        <v>2</v>
      </c>
      <c r="N5" s="15">
        <v>1</v>
      </c>
      <c r="O5" s="15">
        <f t="shared" si="0"/>
        <v>2</v>
      </c>
      <c r="P5" s="15">
        <v>10</v>
      </c>
      <c r="Q5" s="11">
        <f t="shared" si="1"/>
        <v>20</v>
      </c>
      <c r="R5" s="16" t="str">
        <f t="shared" si="2"/>
        <v>IV</v>
      </c>
      <c r="S5" s="16" t="str">
        <f t="shared" si="3"/>
        <v>RIESGO ACEPTABLE</v>
      </c>
      <c r="T5" s="27" t="s">
        <v>304</v>
      </c>
      <c r="U5" s="27" t="s">
        <v>304</v>
      </c>
      <c r="V5" s="27" t="s">
        <v>304</v>
      </c>
      <c r="W5" s="27" t="s">
        <v>381</v>
      </c>
      <c r="X5" s="27" t="s">
        <v>304</v>
      </c>
    </row>
    <row r="6" spans="1:24" s="1" customFormat="1" ht="111" customHeight="1" x14ac:dyDescent="0.25">
      <c r="A6" s="11">
        <v>3</v>
      </c>
      <c r="B6" s="148"/>
      <c r="C6" s="148"/>
      <c r="D6" s="151"/>
      <c r="E6" s="11" t="s">
        <v>31</v>
      </c>
      <c r="F6" s="156" t="s">
        <v>40</v>
      </c>
      <c r="G6" s="21" t="s">
        <v>580</v>
      </c>
      <c r="H6" s="22" t="s">
        <v>41</v>
      </c>
      <c r="I6" s="22" t="s">
        <v>581</v>
      </c>
      <c r="J6" s="14" t="s">
        <v>42</v>
      </c>
      <c r="K6" s="14" t="s">
        <v>43</v>
      </c>
      <c r="L6" s="22" t="s">
        <v>44</v>
      </c>
      <c r="M6" s="15">
        <v>2</v>
      </c>
      <c r="N6" s="15">
        <v>2</v>
      </c>
      <c r="O6" s="15">
        <f t="shared" si="0"/>
        <v>4</v>
      </c>
      <c r="P6" s="15">
        <v>25</v>
      </c>
      <c r="Q6" s="11">
        <f t="shared" si="1"/>
        <v>100</v>
      </c>
      <c r="R6" s="16" t="str">
        <f t="shared" si="2"/>
        <v>III</v>
      </c>
      <c r="S6" s="16" t="str">
        <f>IF(AND(Q6&gt;=0,Q6&lt;=20),"RIESGO ACEPTABLE",IF(AND(Q6&gt;=40,Q6&lt;=120),"RIESGO MEJORABLE",IF(AND(Q6&gt;=150,Q6&lt;=500),"RIESGO ACEPTABLE CON CONTROL ESPECIFICO",IF(AND(Q6&gt;=600,Q6&lt;=4000),"RIESGO NO ACEPTABLE"))))</f>
        <v>RIESGO MEJORABLE</v>
      </c>
      <c r="T6" s="23" t="s">
        <v>45</v>
      </c>
      <c r="U6" s="23" t="s">
        <v>45</v>
      </c>
      <c r="V6" s="24" t="s">
        <v>46</v>
      </c>
      <c r="W6" s="25" t="s">
        <v>47</v>
      </c>
      <c r="X6" s="17" t="s">
        <v>48</v>
      </c>
    </row>
    <row r="7" spans="1:24" s="1" customFormat="1" ht="111" customHeight="1" x14ac:dyDescent="0.25">
      <c r="A7" s="11">
        <v>4</v>
      </c>
      <c r="B7" s="148"/>
      <c r="C7" s="148"/>
      <c r="D7" s="151"/>
      <c r="E7" s="11" t="s">
        <v>31</v>
      </c>
      <c r="F7" s="156"/>
      <c r="G7" s="26" t="s">
        <v>275</v>
      </c>
      <c r="H7" s="22" t="s">
        <v>603</v>
      </c>
      <c r="I7" s="22" t="s">
        <v>362</v>
      </c>
      <c r="J7" s="27" t="s">
        <v>82</v>
      </c>
      <c r="K7" s="27" t="s">
        <v>604</v>
      </c>
      <c r="L7" s="27" t="s">
        <v>363</v>
      </c>
      <c r="M7" s="15">
        <v>2</v>
      </c>
      <c r="N7" s="15">
        <v>1</v>
      </c>
      <c r="O7" s="15">
        <f t="shared" si="0"/>
        <v>2</v>
      </c>
      <c r="P7" s="15">
        <v>10</v>
      </c>
      <c r="Q7" s="11">
        <f t="shared" si="1"/>
        <v>20</v>
      </c>
      <c r="R7" s="16" t="str">
        <f t="shared" si="2"/>
        <v>IV</v>
      </c>
      <c r="S7" s="16" t="str">
        <f t="shared" ref="S7:S9" si="4">IF(AND(Q7&gt;=0,Q7&lt;=20),"RIESGO ACEPTABLE",IF(AND(Q7&gt;=40,Q7&lt;=120),"RIESGO MEJORABLE",IF(AND(Q7&gt;=150,Q7&lt;=500),"RIESGO ACEPTABLE CON CONTROL ESPECIFICO",IF(AND(Q7&gt;=600,Q7&lt;=4000),"RIESGO NO ACEPTABLE"))))</f>
        <v>RIESGO ACEPTABLE</v>
      </c>
      <c r="T7" s="17" t="s">
        <v>37</v>
      </c>
      <c r="U7" s="17" t="s">
        <v>37</v>
      </c>
      <c r="V7" s="17" t="s">
        <v>37</v>
      </c>
      <c r="W7" s="27" t="s">
        <v>364</v>
      </c>
      <c r="X7" s="27" t="s">
        <v>304</v>
      </c>
    </row>
    <row r="8" spans="1:24" s="1" customFormat="1" ht="111" customHeight="1" x14ac:dyDescent="0.25">
      <c r="A8" s="11">
        <v>5</v>
      </c>
      <c r="B8" s="148"/>
      <c r="C8" s="148"/>
      <c r="D8" s="151"/>
      <c r="E8" s="11" t="s">
        <v>31</v>
      </c>
      <c r="F8" s="156"/>
      <c r="G8" s="21" t="s">
        <v>582</v>
      </c>
      <c r="H8" s="22" t="s">
        <v>49</v>
      </c>
      <c r="I8" s="22" t="s">
        <v>583</v>
      </c>
      <c r="J8" s="28" t="s">
        <v>50</v>
      </c>
      <c r="K8" s="28" t="s">
        <v>51</v>
      </c>
      <c r="L8" s="22" t="s">
        <v>52</v>
      </c>
      <c r="M8" s="15">
        <v>2</v>
      </c>
      <c r="N8" s="15">
        <v>2</v>
      </c>
      <c r="O8" s="15">
        <f t="shared" si="0"/>
        <v>4</v>
      </c>
      <c r="P8" s="15">
        <v>10</v>
      </c>
      <c r="Q8" s="11">
        <f t="shared" si="1"/>
        <v>40</v>
      </c>
      <c r="R8" s="16" t="str">
        <f t="shared" si="2"/>
        <v>III</v>
      </c>
      <c r="S8" s="16" t="str">
        <f t="shared" si="4"/>
        <v>RIESGO MEJORABLE</v>
      </c>
      <c r="T8" s="23" t="s">
        <v>45</v>
      </c>
      <c r="U8" s="23" t="s">
        <v>45</v>
      </c>
      <c r="V8" s="29" t="s">
        <v>53</v>
      </c>
      <c r="W8" s="30" t="s">
        <v>54</v>
      </c>
      <c r="X8" s="17" t="s">
        <v>48</v>
      </c>
    </row>
    <row r="9" spans="1:24" s="1" customFormat="1" ht="111" customHeight="1" x14ac:dyDescent="0.25">
      <c r="A9" s="11">
        <v>6</v>
      </c>
      <c r="B9" s="148"/>
      <c r="C9" s="148"/>
      <c r="D9" s="151"/>
      <c r="E9" s="11" t="s">
        <v>31</v>
      </c>
      <c r="F9" s="20" t="s">
        <v>55</v>
      </c>
      <c r="G9" s="31" t="s">
        <v>584</v>
      </c>
      <c r="H9" s="28" t="s">
        <v>56</v>
      </c>
      <c r="I9" s="22" t="s">
        <v>585</v>
      </c>
      <c r="J9" s="14" t="s">
        <v>42</v>
      </c>
      <c r="K9" s="14" t="s">
        <v>42</v>
      </c>
      <c r="L9" s="28" t="s">
        <v>605</v>
      </c>
      <c r="M9" s="15">
        <v>2</v>
      </c>
      <c r="N9" s="15">
        <v>3</v>
      </c>
      <c r="O9" s="15">
        <f t="shared" si="0"/>
        <v>6</v>
      </c>
      <c r="P9" s="15">
        <v>10</v>
      </c>
      <c r="Q9" s="11">
        <f t="shared" si="1"/>
        <v>60</v>
      </c>
      <c r="R9" s="16" t="str">
        <f t="shared" si="2"/>
        <v>III</v>
      </c>
      <c r="S9" s="16" t="str">
        <f t="shared" si="4"/>
        <v>RIESGO MEJORABLE</v>
      </c>
      <c r="T9" s="23" t="s">
        <v>45</v>
      </c>
      <c r="U9" s="23" t="s">
        <v>45</v>
      </c>
      <c r="V9" s="17" t="s">
        <v>48</v>
      </c>
      <c r="W9" s="30" t="s">
        <v>58</v>
      </c>
      <c r="X9" s="17" t="s">
        <v>48</v>
      </c>
    </row>
    <row r="10" spans="1:24" s="1" customFormat="1" ht="111" customHeight="1" x14ac:dyDescent="0.25">
      <c r="A10" s="11">
        <v>7</v>
      </c>
      <c r="B10" s="148"/>
      <c r="C10" s="148"/>
      <c r="D10" s="151"/>
      <c r="E10" s="11" t="s">
        <v>31</v>
      </c>
      <c r="F10" s="156" t="s">
        <v>59</v>
      </c>
      <c r="G10" s="50" t="s">
        <v>257</v>
      </c>
      <c r="H10" s="17" t="s">
        <v>382</v>
      </c>
      <c r="I10" s="17" t="s">
        <v>383</v>
      </c>
      <c r="J10" s="17" t="s">
        <v>549</v>
      </c>
      <c r="K10" s="17" t="s">
        <v>612</v>
      </c>
      <c r="L10" s="17" t="s">
        <v>63</v>
      </c>
      <c r="M10" s="11">
        <v>2</v>
      </c>
      <c r="N10" s="11">
        <v>4</v>
      </c>
      <c r="O10" s="11">
        <f>M10*N10</f>
        <v>8</v>
      </c>
      <c r="P10" s="17">
        <v>10</v>
      </c>
      <c r="Q10" s="11">
        <f t="shared" si="1"/>
        <v>80</v>
      </c>
      <c r="R10" s="16" t="str">
        <f>IF(AND(Q10&gt;=0,Q10&lt;=20),"IV",IF(AND(Q10&lt;=120,Q10&gt;=40),"III",IF(AND(Q10&gt;=150,Q10&lt;=500),"II",IF(AND(Q10&gt;=600,Q10&lt;=4000),"I"))))</f>
        <v>III</v>
      </c>
      <c r="S10" s="16" t="str">
        <f>IF(AND(Q10&gt;=0,Q10&lt;=20),"RIESGO ACEPTABLE",IF(AND(Q10&gt;=40,Q10&lt;=120),"RIESGO MEJORABLE",IF(AND(Q10&gt;=150,Q10&lt;=500),"RIESGO ACEPTABLE CON CONTROL ESPECIFICO",IF(AND(Q10&gt;=600,Q10&lt;=4000),"RIESGO NO ACEPTABLE"))))</f>
        <v>RIESGO MEJORABLE</v>
      </c>
      <c r="T10" s="17" t="s">
        <v>37</v>
      </c>
      <c r="U10" s="17" t="s">
        <v>37</v>
      </c>
      <c r="V10" s="17" t="s">
        <v>64</v>
      </c>
      <c r="W10" s="17" t="s">
        <v>384</v>
      </c>
      <c r="X10" s="17" t="s">
        <v>48</v>
      </c>
    </row>
    <row r="11" spans="1:24" s="1" customFormat="1" ht="111" customHeight="1" x14ac:dyDescent="0.25">
      <c r="A11" s="11">
        <v>8</v>
      </c>
      <c r="B11" s="148"/>
      <c r="C11" s="148"/>
      <c r="D11" s="151"/>
      <c r="E11" s="11" t="s">
        <v>31</v>
      </c>
      <c r="F11" s="156"/>
      <c r="G11" s="33" t="s">
        <v>66</v>
      </c>
      <c r="H11" s="17" t="s">
        <v>385</v>
      </c>
      <c r="I11" s="17" t="s">
        <v>623</v>
      </c>
      <c r="J11" s="17" t="s">
        <v>42</v>
      </c>
      <c r="K11" s="17" t="s">
        <v>612</v>
      </c>
      <c r="L11" s="17" t="s">
        <v>63</v>
      </c>
      <c r="M11" s="11">
        <v>2</v>
      </c>
      <c r="N11" s="11">
        <v>4</v>
      </c>
      <c r="O11" s="11">
        <f t="shared" ref="O11:O14" si="5">M11*N11</f>
        <v>8</v>
      </c>
      <c r="P11" s="17">
        <v>10</v>
      </c>
      <c r="Q11" s="11">
        <f t="shared" si="1"/>
        <v>80</v>
      </c>
      <c r="R11" s="16" t="str">
        <f t="shared" ref="R11:R14" si="6">IF(AND(Q11&gt;=0,Q11&lt;=20),"IV",IF(AND(Q11&lt;=120,Q11&gt;=40),"III",IF(AND(Q11&gt;=150,Q11&lt;=500),"II",IF(AND(Q11&gt;=600,Q11&lt;=4000),"I"))))</f>
        <v>III</v>
      </c>
      <c r="S11" s="16" t="str">
        <f t="shared" ref="S11:S14" si="7">IF(AND(Q11&gt;=0,Q11&lt;=20),"RIESGO ACEPTABLE",IF(AND(Q11&gt;=40,Q11&lt;=120),"RIESGO MEJORABLE",IF(AND(Q11&gt;=150,Q11&lt;=500),"RIESGO ACEPTABLE CON CONTROL ESPECIFICO",IF(AND(Q11&gt;=600,Q11&lt;=4000),"RIESGO NO ACEPTABLE"))))</f>
        <v>RIESGO MEJORABLE</v>
      </c>
      <c r="T11" s="17" t="s">
        <v>37</v>
      </c>
      <c r="U11" s="17" t="s">
        <v>37</v>
      </c>
      <c r="V11" s="17" t="s">
        <v>64</v>
      </c>
      <c r="W11" s="17" t="s">
        <v>384</v>
      </c>
      <c r="X11" s="17" t="s">
        <v>48</v>
      </c>
    </row>
    <row r="12" spans="1:24" s="1" customFormat="1" ht="111" customHeight="1" x14ac:dyDescent="0.25">
      <c r="A12" s="11">
        <v>9</v>
      </c>
      <c r="B12" s="148"/>
      <c r="C12" s="148"/>
      <c r="D12" s="151"/>
      <c r="E12" s="27" t="s">
        <v>31</v>
      </c>
      <c r="F12" s="34" t="s">
        <v>388</v>
      </c>
      <c r="G12" s="41" t="s">
        <v>289</v>
      </c>
      <c r="H12" s="36" t="s">
        <v>378</v>
      </c>
      <c r="I12" s="36" t="s">
        <v>386</v>
      </c>
      <c r="J12" s="27" t="s">
        <v>82</v>
      </c>
      <c r="K12" s="27" t="s">
        <v>389</v>
      </c>
      <c r="L12" s="27" t="s">
        <v>82</v>
      </c>
      <c r="M12" s="11">
        <v>2</v>
      </c>
      <c r="N12" s="11">
        <v>4</v>
      </c>
      <c r="O12" s="11">
        <f t="shared" si="5"/>
        <v>8</v>
      </c>
      <c r="P12" s="17">
        <v>10</v>
      </c>
      <c r="Q12" s="11">
        <f t="shared" si="1"/>
        <v>80</v>
      </c>
      <c r="R12" s="16" t="str">
        <f t="shared" si="6"/>
        <v>III</v>
      </c>
      <c r="S12" s="16" t="str">
        <f t="shared" si="7"/>
        <v>RIESGO MEJORABLE</v>
      </c>
      <c r="T12" s="27" t="s">
        <v>304</v>
      </c>
      <c r="U12" s="27" t="s">
        <v>304</v>
      </c>
      <c r="V12" s="27" t="s">
        <v>304</v>
      </c>
      <c r="W12" s="27" t="s">
        <v>381</v>
      </c>
      <c r="X12" s="27" t="s">
        <v>304</v>
      </c>
    </row>
    <row r="13" spans="1:24" s="1" customFormat="1" ht="111" customHeight="1" x14ac:dyDescent="0.25">
      <c r="A13" s="11">
        <v>10</v>
      </c>
      <c r="B13" s="148"/>
      <c r="C13" s="148"/>
      <c r="D13" s="151"/>
      <c r="E13" s="11" t="s">
        <v>31</v>
      </c>
      <c r="F13" s="157" t="s">
        <v>68</v>
      </c>
      <c r="G13" s="13" t="s">
        <v>69</v>
      </c>
      <c r="H13" s="14" t="s">
        <v>390</v>
      </c>
      <c r="I13" s="17" t="s">
        <v>589</v>
      </c>
      <c r="J13" s="17" t="s">
        <v>42</v>
      </c>
      <c r="K13" s="17" t="s">
        <v>553</v>
      </c>
      <c r="L13" s="17" t="s">
        <v>42</v>
      </c>
      <c r="M13" s="11">
        <v>2</v>
      </c>
      <c r="N13" s="11">
        <v>2</v>
      </c>
      <c r="O13" s="11">
        <f t="shared" si="5"/>
        <v>4</v>
      </c>
      <c r="P13" s="17">
        <v>25</v>
      </c>
      <c r="Q13" s="11">
        <f t="shared" si="1"/>
        <v>100</v>
      </c>
      <c r="R13" s="16" t="str">
        <f t="shared" si="6"/>
        <v>III</v>
      </c>
      <c r="S13" s="16" t="str">
        <f t="shared" si="7"/>
        <v>RIESGO MEJORABLE</v>
      </c>
      <c r="T13" s="17" t="s">
        <v>37</v>
      </c>
      <c r="U13" s="17" t="s">
        <v>37</v>
      </c>
      <c r="V13" s="17" t="s">
        <v>72</v>
      </c>
      <c r="W13" s="17" t="s">
        <v>37</v>
      </c>
      <c r="X13" s="17" t="s">
        <v>37</v>
      </c>
    </row>
    <row r="14" spans="1:24" s="1" customFormat="1" ht="111" customHeight="1" x14ac:dyDescent="0.25">
      <c r="A14" s="11">
        <v>11</v>
      </c>
      <c r="B14" s="148"/>
      <c r="C14" s="148"/>
      <c r="D14" s="151"/>
      <c r="E14" s="11" t="s">
        <v>31</v>
      </c>
      <c r="F14" s="157"/>
      <c r="G14" s="13" t="s">
        <v>73</v>
      </c>
      <c r="H14" s="14" t="s">
        <v>74</v>
      </c>
      <c r="I14" s="17" t="s">
        <v>590</v>
      </c>
      <c r="J14" s="17" t="s">
        <v>75</v>
      </c>
      <c r="K14" s="17" t="s">
        <v>554</v>
      </c>
      <c r="L14" s="11" t="s">
        <v>76</v>
      </c>
      <c r="M14" s="11">
        <v>2</v>
      </c>
      <c r="N14" s="11">
        <v>2</v>
      </c>
      <c r="O14" s="11">
        <f t="shared" si="5"/>
        <v>4</v>
      </c>
      <c r="P14" s="17">
        <v>10</v>
      </c>
      <c r="Q14" s="11">
        <f t="shared" si="1"/>
        <v>40</v>
      </c>
      <c r="R14" s="16" t="str">
        <f t="shared" si="6"/>
        <v>III</v>
      </c>
      <c r="S14" s="16" t="str">
        <f t="shared" si="7"/>
        <v>RIESGO MEJORABLE</v>
      </c>
      <c r="T14" s="17" t="s">
        <v>37</v>
      </c>
      <c r="U14" s="17" t="s">
        <v>37</v>
      </c>
      <c r="V14" s="17" t="s">
        <v>37</v>
      </c>
      <c r="W14" s="17" t="s">
        <v>77</v>
      </c>
      <c r="X14" s="17" t="s">
        <v>37</v>
      </c>
    </row>
    <row r="15" spans="1:24" s="1" customFormat="1" ht="111" customHeight="1" x14ac:dyDescent="0.25">
      <c r="A15" s="11">
        <v>12</v>
      </c>
      <c r="B15" s="148"/>
      <c r="C15" s="148"/>
      <c r="D15" s="151"/>
      <c r="E15" s="11" t="s">
        <v>31</v>
      </c>
      <c r="F15" s="157"/>
      <c r="G15" s="13" t="s">
        <v>81</v>
      </c>
      <c r="H15" s="14" t="s">
        <v>79</v>
      </c>
      <c r="I15" s="17" t="s">
        <v>591</v>
      </c>
      <c r="J15" s="11" t="s">
        <v>82</v>
      </c>
      <c r="K15" s="17" t="s">
        <v>42</v>
      </c>
      <c r="L15" s="11" t="s">
        <v>555</v>
      </c>
      <c r="M15" s="11">
        <v>4</v>
      </c>
      <c r="N15" s="11">
        <v>1</v>
      </c>
      <c r="O15" s="11">
        <f>M15*N15</f>
        <v>4</v>
      </c>
      <c r="P15" s="17">
        <v>10</v>
      </c>
      <c r="Q15" s="11">
        <f t="shared" si="1"/>
        <v>40</v>
      </c>
      <c r="R15" s="16" t="str">
        <f>IF(AND(Q15&gt;=0,Q15&lt;=20),"IV",IF(AND(Q15&lt;=120,Q15&gt;=40),"III",IF(AND(Q15&gt;=150,Q15&lt;=500),"II",IF(AND(Q15&gt;=600,Q15&lt;=4000),"I"))))</f>
        <v>III</v>
      </c>
      <c r="S15" s="16" t="str">
        <f>IF(AND(Q15&gt;=0,Q15&lt;=20),"RIESGO ACEPTABLE",IF(AND(Q15&gt;=40,Q15&lt;=120),"RIESGO MEJORABLE",IF(AND(Q15&gt;=150,Q15&lt;=500),"RIESGO ACEPTABLE CON CONTROL ESPECIFICO",IF(AND(Q15&gt;=600,Q15&lt;=4000),"RIESGO NO ACEPTABLE"))))</f>
        <v>RIESGO MEJORABLE</v>
      </c>
      <c r="T15" s="17" t="s">
        <v>37</v>
      </c>
      <c r="U15" s="17" t="s">
        <v>37</v>
      </c>
      <c r="V15" s="17" t="s">
        <v>37</v>
      </c>
      <c r="W15" s="17" t="s">
        <v>84</v>
      </c>
      <c r="X15" s="17" t="s">
        <v>37</v>
      </c>
    </row>
    <row r="16" spans="1:24" s="1" customFormat="1" ht="111" customHeight="1" x14ac:dyDescent="0.25">
      <c r="A16" s="11">
        <v>13</v>
      </c>
      <c r="B16" s="148"/>
      <c r="C16" s="148" t="s">
        <v>102</v>
      </c>
      <c r="D16" s="178" t="s">
        <v>103</v>
      </c>
      <c r="E16" s="11" t="s">
        <v>31</v>
      </c>
      <c r="F16" s="172" t="s">
        <v>32</v>
      </c>
      <c r="G16" s="164" t="s">
        <v>335</v>
      </c>
      <c r="H16" s="14" t="s">
        <v>34</v>
      </c>
      <c r="I16" s="14" t="s">
        <v>599</v>
      </c>
      <c r="J16" s="14" t="s">
        <v>551</v>
      </c>
      <c r="K16" s="14" t="s">
        <v>552</v>
      </c>
      <c r="L16" s="14" t="s">
        <v>329</v>
      </c>
      <c r="M16" s="15">
        <v>2</v>
      </c>
      <c r="N16" s="15">
        <v>1</v>
      </c>
      <c r="O16" s="15">
        <f t="shared" ref="O16:O21" si="8">M16*N16</f>
        <v>2</v>
      </c>
      <c r="P16" s="15">
        <v>10</v>
      </c>
      <c r="Q16" s="11">
        <f t="shared" ref="Q16:Q27" si="9">O16*P16</f>
        <v>20</v>
      </c>
      <c r="R16" s="16" t="str">
        <f t="shared" ref="R16:R21" si="10">IF(AND(Q16&gt;=0,Q16&lt;=20),"IV",IF(AND(Q16&lt;=120,Q16&gt;=40),"III",IF(AND(Q16&gt;=150,Q16&lt;=500),"II",IF(AND(Q16&gt;=600,Q16&lt;=4000),"I"))))</f>
        <v>IV</v>
      </c>
      <c r="S16" s="16" t="str">
        <f t="shared" ref="S16:S17" si="11">IF(AND(Q16&gt;=0,Q16&lt;=20),"RIESGO ACEPTABLE",IF(AND(Q16&gt;=40,Q16&lt;=120),"RIESGO MEJORABLE",IF(AND(Q16&gt;=150,Q16&lt;=500),"RIESGO ACEPTABLE CON CONTROL ESPECIFICO",IF(AND(Q16&gt;=600,Q16&lt;=4000),"RIESGO NO ACEPTABLE"))))</f>
        <v>RIESGO ACEPTABLE</v>
      </c>
      <c r="T16" s="17" t="s">
        <v>37</v>
      </c>
      <c r="U16" s="17" t="s">
        <v>37</v>
      </c>
      <c r="V16" s="18" t="s">
        <v>38</v>
      </c>
      <c r="W16" s="18" t="s">
        <v>602</v>
      </c>
      <c r="X16" s="17" t="s">
        <v>39</v>
      </c>
    </row>
    <row r="17" spans="1:24" s="1" customFormat="1" ht="111" customHeight="1" x14ac:dyDescent="0.25">
      <c r="A17" s="11">
        <v>14</v>
      </c>
      <c r="B17" s="148"/>
      <c r="C17" s="148"/>
      <c r="D17" s="178"/>
      <c r="E17" s="49" t="s">
        <v>31</v>
      </c>
      <c r="F17" s="173"/>
      <c r="G17" s="165"/>
      <c r="H17" s="14" t="s">
        <v>378</v>
      </c>
      <c r="I17" s="14" t="s">
        <v>336</v>
      </c>
      <c r="J17" s="14" t="s">
        <v>82</v>
      </c>
      <c r="K17" s="14" t="s">
        <v>380</v>
      </c>
      <c r="L17" s="14" t="s">
        <v>379</v>
      </c>
      <c r="M17" s="15">
        <v>2</v>
      </c>
      <c r="N17" s="15">
        <v>1</v>
      </c>
      <c r="O17" s="15">
        <f t="shared" si="8"/>
        <v>2</v>
      </c>
      <c r="P17" s="15">
        <v>10</v>
      </c>
      <c r="Q17" s="11">
        <f t="shared" si="9"/>
        <v>20</v>
      </c>
      <c r="R17" s="16" t="str">
        <f t="shared" si="10"/>
        <v>IV</v>
      </c>
      <c r="S17" s="16" t="str">
        <f t="shared" si="11"/>
        <v>RIESGO ACEPTABLE</v>
      </c>
      <c r="T17" s="27" t="s">
        <v>304</v>
      </c>
      <c r="U17" s="27" t="s">
        <v>304</v>
      </c>
      <c r="V17" s="27" t="s">
        <v>304</v>
      </c>
      <c r="W17" s="27" t="s">
        <v>381</v>
      </c>
      <c r="X17" s="27" t="s">
        <v>304</v>
      </c>
    </row>
    <row r="18" spans="1:24" s="1" customFormat="1" ht="111" customHeight="1" x14ac:dyDescent="0.25">
      <c r="A18" s="11">
        <v>15</v>
      </c>
      <c r="B18" s="148"/>
      <c r="C18" s="148"/>
      <c r="D18" s="178"/>
      <c r="E18" s="11" t="s">
        <v>31</v>
      </c>
      <c r="F18" s="156" t="s">
        <v>40</v>
      </c>
      <c r="G18" s="21" t="s">
        <v>580</v>
      </c>
      <c r="H18" s="22" t="s">
        <v>41</v>
      </c>
      <c r="I18" s="22" t="s">
        <v>581</v>
      </c>
      <c r="J18" s="14" t="s">
        <v>42</v>
      </c>
      <c r="K18" s="14" t="s">
        <v>43</v>
      </c>
      <c r="L18" s="22" t="s">
        <v>44</v>
      </c>
      <c r="M18" s="15">
        <v>2</v>
      </c>
      <c r="N18" s="15">
        <v>2</v>
      </c>
      <c r="O18" s="15">
        <f t="shared" si="8"/>
        <v>4</v>
      </c>
      <c r="P18" s="15">
        <v>25</v>
      </c>
      <c r="Q18" s="11">
        <f t="shared" si="9"/>
        <v>100</v>
      </c>
      <c r="R18" s="16" t="str">
        <f t="shared" si="10"/>
        <v>III</v>
      </c>
      <c r="S18" s="16" t="str">
        <f>IF(AND(Q18&gt;=0,Q18&lt;=20),"RIESGO ACEPTABLE",IF(AND(Q18&gt;=40,Q18&lt;=120),"RIESGO MEJORABLE",IF(AND(Q18&gt;=150,Q18&lt;=500),"RIESGO ACEPTABLE CON CONTROL ESPECIFICO",IF(AND(Q18&gt;=600,Q18&lt;=4000),"RIESGO NO ACEPTABLE"))))</f>
        <v>RIESGO MEJORABLE</v>
      </c>
      <c r="T18" s="23" t="s">
        <v>45</v>
      </c>
      <c r="U18" s="23" t="s">
        <v>45</v>
      </c>
      <c r="V18" s="24" t="s">
        <v>46</v>
      </c>
      <c r="W18" s="25" t="s">
        <v>47</v>
      </c>
      <c r="X18" s="17" t="s">
        <v>48</v>
      </c>
    </row>
    <row r="19" spans="1:24" s="1" customFormat="1" ht="111" customHeight="1" x14ac:dyDescent="0.25">
      <c r="A19" s="11">
        <v>16</v>
      </c>
      <c r="B19" s="148"/>
      <c r="C19" s="148"/>
      <c r="D19" s="178"/>
      <c r="E19" s="11" t="s">
        <v>31</v>
      </c>
      <c r="F19" s="156"/>
      <c r="G19" s="26" t="s">
        <v>275</v>
      </c>
      <c r="H19" s="22" t="s">
        <v>603</v>
      </c>
      <c r="I19" s="22" t="s">
        <v>362</v>
      </c>
      <c r="J19" s="27" t="s">
        <v>82</v>
      </c>
      <c r="K19" s="27" t="s">
        <v>604</v>
      </c>
      <c r="L19" s="27" t="s">
        <v>363</v>
      </c>
      <c r="M19" s="15">
        <v>2</v>
      </c>
      <c r="N19" s="15">
        <v>1</v>
      </c>
      <c r="O19" s="15">
        <f t="shared" si="8"/>
        <v>2</v>
      </c>
      <c r="P19" s="15">
        <v>10</v>
      </c>
      <c r="Q19" s="11">
        <f t="shared" si="9"/>
        <v>20</v>
      </c>
      <c r="R19" s="16" t="str">
        <f t="shared" si="10"/>
        <v>IV</v>
      </c>
      <c r="S19" s="16" t="str">
        <f t="shared" ref="S19:S21" si="12">IF(AND(Q19&gt;=0,Q19&lt;=20),"RIESGO ACEPTABLE",IF(AND(Q19&gt;=40,Q19&lt;=120),"RIESGO MEJORABLE",IF(AND(Q19&gt;=150,Q19&lt;=500),"RIESGO ACEPTABLE CON CONTROL ESPECIFICO",IF(AND(Q19&gt;=600,Q19&lt;=4000),"RIESGO NO ACEPTABLE"))))</f>
        <v>RIESGO ACEPTABLE</v>
      </c>
      <c r="T19" s="17" t="s">
        <v>37</v>
      </c>
      <c r="U19" s="17" t="s">
        <v>37</v>
      </c>
      <c r="V19" s="17" t="s">
        <v>37</v>
      </c>
      <c r="W19" s="27" t="s">
        <v>364</v>
      </c>
      <c r="X19" s="27" t="s">
        <v>304</v>
      </c>
    </row>
    <row r="20" spans="1:24" s="1" customFormat="1" ht="111" customHeight="1" x14ac:dyDescent="0.25">
      <c r="A20" s="11">
        <v>17</v>
      </c>
      <c r="B20" s="148"/>
      <c r="C20" s="148"/>
      <c r="D20" s="178"/>
      <c r="E20" s="11" t="s">
        <v>31</v>
      </c>
      <c r="F20" s="156"/>
      <c r="G20" s="21" t="s">
        <v>582</v>
      </c>
      <c r="H20" s="22" t="s">
        <v>49</v>
      </c>
      <c r="I20" s="22" t="s">
        <v>583</v>
      </c>
      <c r="J20" s="28" t="s">
        <v>50</v>
      </c>
      <c r="K20" s="28" t="s">
        <v>51</v>
      </c>
      <c r="L20" s="22" t="s">
        <v>52</v>
      </c>
      <c r="M20" s="15">
        <v>2</v>
      </c>
      <c r="N20" s="15">
        <v>2</v>
      </c>
      <c r="O20" s="15">
        <f t="shared" si="8"/>
        <v>4</v>
      </c>
      <c r="P20" s="15">
        <v>10</v>
      </c>
      <c r="Q20" s="11">
        <f t="shared" si="9"/>
        <v>40</v>
      </c>
      <c r="R20" s="16" t="str">
        <f t="shared" si="10"/>
        <v>III</v>
      </c>
      <c r="S20" s="16" t="str">
        <f t="shared" si="12"/>
        <v>RIESGO MEJORABLE</v>
      </c>
      <c r="T20" s="23" t="s">
        <v>45</v>
      </c>
      <c r="U20" s="23" t="s">
        <v>45</v>
      </c>
      <c r="V20" s="29" t="s">
        <v>53</v>
      </c>
      <c r="W20" s="30" t="s">
        <v>54</v>
      </c>
      <c r="X20" s="17" t="s">
        <v>48</v>
      </c>
    </row>
    <row r="21" spans="1:24" s="1" customFormat="1" ht="111" customHeight="1" x14ac:dyDescent="0.25">
      <c r="A21" s="11">
        <v>18</v>
      </c>
      <c r="B21" s="148"/>
      <c r="C21" s="148"/>
      <c r="D21" s="178"/>
      <c r="E21" s="11" t="s">
        <v>31</v>
      </c>
      <c r="F21" s="20" t="s">
        <v>55</v>
      </c>
      <c r="G21" s="31" t="s">
        <v>584</v>
      </c>
      <c r="H21" s="28" t="s">
        <v>56</v>
      </c>
      <c r="I21" s="22" t="s">
        <v>585</v>
      </c>
      <c r="J21" s="14" t="s">
        <v>42</v>
      </c>
      <c r="K21" s="14" t="s">
        <v>42</v>
      </c>
      <c r="L21" s="28" t="s">
        <v>605</v>
      </c>
      <c r="M21" s="15">
        <v>2</v>
      </c>
      <c r="N21" s="15">
        <v>3</v>
      </c>
      <c r="O21" s="15">
        <f t="shared" si="8"/>
        <v>6</v>
      </c>
      <c r="P21" s="15">
        <v>10</v>
      </c>
      <c r="Q21" s="11">
        <f t="shared" si="9"/>
        <v>60</v>
      </c>
      <c r="R21" s="16" t="str">
        <f t="shared" si="10"/>
        <v>III</v>
      </c>
      <c r="S21" s="16" t="str">
        <f t="shared" si="12"/>
        <v>RIESGO MEJORABLE</v>
      </c>
      <c r="T21" s="23" t="s">
        <v>45</v>
      </c>
      <c r="U21" s="23" t="s">
        <v>45</v>
      </c>
      <c r="V21" s="17" t="s">
        <v>48</v>
      </c>
      <c r="W21" s="30" t="s">
        <v>58</v>
      </c>
      <c r="X21" s="17" t="s">
        <v>48</v>
      </c>
    </row>
    <row r="22" spans="1:24" s="1" customFormat="1" ht="111" customHeight="1" x14ac:dyDescent="0.25">
      <c r="A22" s="11">
        <v>19</v>
      </c>
      <c r="B22" s="148"/>
      <c r="C22" s="148"/>
      <c r="D22" s="178"/>
      <c r="E22" s="11" t="s">
        <v>31</v>
      </c>
      <c r="F22" s="156" t="s">
        <v>59</v>
      </c>
      <c r="G22" s="50" t="s">
        <v>257</v>
      </c>
      <c r="H22" s="17" t="s">
        <v>382</v>
      </c>
      <c r="I22" s="17" t="s">
        <v>383</v>
      </c>
      <c r="J22" s="17" t="s">
        <v>549</v>
      </c>
      <c r="K22" s="17" t="s">
        <v>612</v>
      </c>
      <c r="L22" s="17" t="s">
        <v>63</v>
      </c>
      <c r="M22" s="11">
        <v>2</v>
      </c>
      <c r="N22" s="11">
        <v>4</v>
      </c>
      <c r="O22" s="11">
        <f>M22*N22</f>
        <v>8</v>
      </c>
      <c r="P22" s="17">
        <v>10</v>
      </c>
      <c r="Q22" s="11">
        <f t="shared" si="9"/>
        <v>80</v>
      </c>
      <c r="R22" s="16" t="str">
        <f>IF(AND(Q22&gt;=0,Q22&lt;=20),"IV",IF(AND(Q22&lt;=120,Q22&gt;=40),"III",IF(AND(Q22&gt;=150,Q22&lt;=500),"II",IF(AND(Q22&gt;=600,Q22&lt;=4000),"I"))))</f>
        <v>III</v>
      </c>
      <c r="S22" s="16" t="str">
        <f>IF(AND(Q22&gt;=0,Q22&lt;=20),"RIESGO ACEPTABLE",IF(AND(Q22&gt;=40,Q22&lt;=120),"RIESGO MEJORABLE",IF(AND(Q22&gt;=150,Q22&lt;=500),"RIESGO ACEPTABLE CON CONTROL ESPECIFICO",IF(AND(Q22&gt;=600,Q22&lt;=4000),"RIESGO NO ACEPTABLE"))))</f>
        <v>RIESGO MEJORABLE</v>
      </c>
      <c r="T22" s="17" t="s">
        <v>37</v>
      </c>
      <c r="U22" s="17" t="s">
        <v>37</v>
      </c>
      <c r="V22" s="17" t="s">
        <v>64</v>
      </c>
      <c r="W22" s="17" t="s">
        <v>384</v>
      </c>
      <c r="X22" s="17" t="s">
        <v>48</v>
      </c>
    </row>
    <row r="23" spans="1:24" s="1" customFormat="1" ht="111" customHeight="1" x14ac:dyDescent="0.25">
      <c r="A23" s="11">
        <v>20</v>
      </c>
      <c r="B23" s="148"/>
      <c r="C23" s="148"/>
      <c r="D23" s="178"/>
      <c r="E23" s="11" t="s">
        <v>31</v>
      </c>
      <c r="F23" s="156"/>
      <c r="G23" s="33" t="s">
        <v>66</v>
      </c>
      <c r="H23" s="17" t="s">
        <v>385</v>
      </c>
      <c r="I23" s="17" t="s">
        <v>623</v>
      </c>
      <c r="J23" s="17" t="s">
        <v>42</v>
      </c>
      <c r="K23" s="17" t="s">
        <v>612</v>
      </c>
      <c r="L23" s="17" t="s">
        <v>63</v>
      </c>
      <c r="M23" s="11">
        <v>2</v>
      </c>
      <c r="N23" s="11">
        <v>4</v>
      </c>
      <c r="O23" s="11">
        <f t="shared" ref="O23:O26" si="13">M23*N23</f>
        <v>8</v>
      </c>
      <c r="P23" s="17">
        <v>10</v>
      </c>
      <c r="Q23" s="11">
        <f t="shared" si="9"/>
        <v>80</v>
      </c>
      <c r="R23" s="16" t="str">
        <f t="shared" ref="R23:R26" si="14">IF(AND(Q23&gt;=0,Q23&lt;=20),"IV",IF(AND(Q23&lt;=120,Q23&gt;=40),"III",IF(AND(Q23&gt;=150,Q23&lt;=500),"II",IF(AND(Q23&gt;=600,Q23&lt;=4000),"I"))))</f>
        <v>III</v>
      </c>
      <c r="S23" s="16" t="str">
        <f t="shared" ref="S23:S26" si="15">IF(AND(Q23&gt;=0,Q23&lt;=20),"RIESGO ACEPTABLE",IF(AND(Q23&gt;=40,Q23&lt;=120),"RIESGO MEJORABLE",IF(AND(Q23&gt;=150,Q23&lt;=500),"RIESGO ACEPTABLE CON CONTROL ESPECIFICO",IF(AND(Q23&gt;=600,Q23&lt;=4000),"RIESGO NO ACEPTABLE"))))</f>
        <v>RIESGO MEJORABLE</v>
      </c>
      <c r="T23" s="17" t="s">
        <v>37</v>
      </c>
      <c r="U23" s="17" t="s">
        <v>37</v>
      </c>
      <c r="V23" s="17" t="s">
        <v>64</v>
      </c>
      <c r="W23" s="17" t="s">
        <v>384</v>
      </c>
      <c r="X23" s="17" t="s">
        <v>48</v>
      </c>
    </row>
    <row r="24" spans="1:24" s="1" customFormat="1" ht="111" customHeight="1" x14ac:dyDescent="0.25">
      <c r="A24" s="11">
        <v>21</v>
      </c>
      <c r="B24" s="148"/>
      <c r="C24" s="148"/>
      <c r="D24" s="178"/>
      <c r="E24" s="27" t="s">
        <v>31</v>
      </c>
      <c r="F24" s="34" t="s">
        <v>388</v>
      </c>
      <c r="G24" s="41" t="s">
        <v>289</v>
      </c>
      <c r="H24" s="36" t="s">
        <v>378</v>
      </c>
      <c r="I24" s="36" t="s">
        <v>386</v>
      </c>
      <c r="J24" s="27" t="s">
        <v>82</v>
      </c>
      <c r="K24" s="27" t="s">
        <v>389</v>
      </c>
      <c r="L24" s="27" t="s">
        <v>82</v>
      </c>
      <c r="M24" s="11">
        <v>2</v>
      </c>
      <c r="N24" s="11">
        <v>4</v>
      </c>
      <c r="O24" s="11">
        <f t="shared" si="13"/>
        <v>8</v>
      </c>
      <c r="P24" s="17">
        <v>10</v>
      </c>
      <c r="Q24" s="11">
        <f t="shared" si="9"/>
        <v>80</v>
      </c>
      <c r="R24" s="16" t="str">
        <f t="shared" si="14"/>
        <v>III</v>
      </c>
      <c r="S24" s="16" t="str">
        <f t="shared" si="15"/>
        <v>RIESGO MEJORABLE</v>
      </c>
      <c r="T24" s="27" t="s">
        <v>304</v>
      </c>
      <c r="U24" s="27" t="s">
        <v>304</v>
      </c>
      <c r="V24" s="27" t="s">
        <v>304</v>
      </c>
      <c r="W24" s="27" t="s">
        <v>381</v>
      </c>
      <c r="X24" s="27" t="s">
        <v>304</v>
      </c>
    </row>
    <row r="25" spans="1:24" s="1" customFormat="1" ht="111" customHeight="1" x14ac:dyDescent="0.25">
      <c r="A25" s="11">
        <v>22</v>
      </c>
      <c r="B25" s="148"/>
      <c r="C25" s="148"/>
      <c r="D25" s="178"/>
      <c r="E25" s="11" t="s">
        <v>31</v>
      </c>
      <c r="F25" s="157" t="s">
        <v>68</v>
      </c>
      <c r="G25" s="13" t="s">
        <v>69</v>
      </c>
      <c r="H25" s="14" t="s">
        <v>390</v>
      </c>
      <c r="I25" s="17" t="s">
        <v>589</v>
      </c>
      <c r="J25" s="17" t="s">
        <v>42</v>
      </c>
      <c r="K25" s="17" t="s">
        <v>553</v>
      </c>
      <c r="L25" s="17" t="s">
        <v>42</v>
      </c>
      <c r="M25" s="11">
        <v>2</v>
      </c>
      <c r="N25" s="11">
        <v>2</v>
      </c>
      <c r="O25" s="11">
        <f t="shared" si="13"/>
        <v>4</v>
      </c>
      <c r="P25" s="17">
        <v>25</v>
      </c>
      <c r="Q25" s="11">
        <f t="shared" si="9"/>
        <v>100</v>
      </c>
      <c r="R25" s="16" t="str">
        <f t="shared" si="14"/>
        <v>III</v>
      </c>
      <c r="S25" s="16" t="str">
        <f t="shared" si="15"/>
        <v>RIESGO MEJORABLE</v>
      </c>
      <c r="T25" s="17" t="s">
        <v>37</v>
      </c>
      <c r="U25" s="17" t="s">
        <v>37</v>
      </c>
      <c r="V25" s="17" t="s">
        <v>72</v>
      </c>
      <c r="W25" s="17" t="s">
        <v>37</v>
      </c>
      <c r="X25" s="17" t="s">
        <v>37</v>
      </c>
    </row>
    <row r="26" spans="1:24" s="1" customFormat="1" ht="111" customHeight="1" x14ac:dyDescent="0.25">
      <c r="A26" s="11">
        <v>23</v>
      </c>
      <c r="B26" s="148"/>
      <c r="C26" s="148"/>
      <c r="D26" s="178"/>
      <c r="E26" s="11" t="s">
        <v>31</v>
      </c>
      <c r="F26" s="157"/>
      <c r="G26" s="13" t="s">
        <v>73</v>
      </c>
      <c r="H26" s="14" t="s">
        <v>74</v>
      </c>
      <c r="I26" s="17" t="s">
        <v>590</v>
      </c>
      <c r="J26" s="17" t="s">
        <v>75</v>
      </c>
      <c r="K26" s="17" t="s">
        <v>554</v>
      </c>
      <c r="L26" s="11" t="s">
        <v>76</v>
      </c>
      <c r="M26" s="11">
        <v>2</v>
      </c>
      <c r="N26" s="11">
        <v>2</v>
      </c>
      <c r="O26" s="11">
        <f t="shared" si="13"/>
        <v>4</v>
      </c>
      <c r="P26" s="17">
        <v>10</v>
      </c>
      <c r="Q26" s="11">
        <f t="shared" si="9"/>
        <v>40</v>
      </c>
      <c r="R26" s="16" t="str">
        <f t="shared" si="14"/>
        <v>III</v>
      </c>
      <c r="S26" s="16" t="str">
        <f t="shared" si="15"/>
        <v>RIESGO MEJORABLE</v>
      </c>
      <c r="T26" s="17" t="s">
        <v>37</v>
      </c>
      <c r="U26" s="17" t="s">
        <v>37</v>
      </c>
      <c r="V26" s="17" t="s">
        <v>37</v>
      </c>
      <c r="W26" s="17" t="s">
        <v>77</v>
      </c>
      <c r="X26" s="17" t="s">
        <v>37</v>
      </c>
    </row>
    <row r="27" spans="1:24" s="1" customFormat="1" ht="111" customHeight="1" x14ac:dyDescent="0.25">
      <c r="A27" s="11">
        <v>24</v>
      </c>
      <c r="B27" s="148"/>
      <c r="C27" s="148"/>
      <c r="D27" s="178"/>
      <c r="E27" s="11" t="s">
        <v>31</v>
      </c>
      <c r="F27" s="157"/>
      <c r="G27" s="13" t="s">
        <v>81</v>
      </c>
      <c r="H27" s="14" t="s">
        <v>79</v>
      </c>
      <c r="I27" s="17" t="s">
        <v>591</v>
      </c>
      <c r="J27" s="11" t="s">
        <v>82</v>
      </c>
      <c r="K27" s="17" t="s">
        <v>42</v>
      </c>
      <c r="L27" s="11" t="s">
        <v>555</v>
      </c>
      <c r="M27" s="11">
        <v>4</v>
      </c>
      <c r="N27" s="11">
        <v>1</v>
      </c>
      <c r="O27" s="11">
        <f>M27*N27</f>
        <v>4</v>
      </c>
      <c r="P27" s="17">
        <v>10</v>
      </c>
      <c r="Q27" s="11">
        <f t="shared" si="9"/>
        <v>40</v>
      </c>
      <c r="R27" s="16" t="str">
        <f>IF(AND(Q27&gt;=0,Q27&lt;=20),"IV",IF(AND(Q27&lt;=120,Q27&gt;=40),"III",IF(AND(Q27&gt;=150,Q27&lt;=500),"II",IF(AND(Q27&gt;=600,Q27&lt;=4000),"I"))))</f>
        <v>III</v>
      </c>
      <c r="S27" s="16" t="str">
        <f>IF(AND(Q27&gt;=0,Q27&lt;=20),"RIESGO ACEPTABLE",IF(AND(Q27&gt;=40,Q27&lt;=120),"RIESGO MEJORABLE",IF(AND(Q27&gt;=150,Q27&lt;=500),"RIESGO ACEPTABLE CON CONTROL ESPECIFICO",IF(AND(Q27&gt;=600,Q27&lt;=4000),"RIESGO NO ACEPTABLE"))))</f>
        <v>RIESGO MEJORABLE</v>
      </c>
      <c r="T27" s="17" t="s">
        <v>37</v>
      </c>
      <c r="U27" s="17" t="s">
        <v>37</v>
      </c>
      <c r="V27" s="17" t="s">
        <v>37</v>
      </c>
      <c r="W27" s="17" t="s">
        <v>84</v>
      </c>
      <c r="X27" s="17" t="s">
        <v>37</v>
      </c>
    </row>
    <row r="28" spans="1:24" s="1" customFormat="1" ht="111" customHeight="1" x14ac:dyDescent="0.25">
      <c r="A28" s="11">
        <v>25</v>
      </c>
      <c r="B28" s="148"/>
      <c r="C28" s="149" t="s">
        <v>104</v>
      </c>
      <c r="D28" s="159" t="s">
        <v>105</v>
      </c>
      <c r="E28" s="11" t="s">
        <v>31</v>
      </c>
      <c r="F28" s="172" t="s">
        <v>32</v>
      </c>
      <c r="G28" s="164" t="s">
        <v>335</v>
      </c>
      <c r="H28" s="14" t="s">
        <v>34</v>
      </c>
      <c r="I28" s="14" t="s">
        <v>599</v>
      </c>
      <c r="J28" s="14" t="s">
        <v>551</v>
      </c>
      <c r="K28" s="14" t="s">
        <v>552</v>
      </c>
      <c r="L28" s="14" t="s">
        <v>329</v>
      </c>
      <c r="M28" s="15">
        <v>2</v>
      </c>
      <c r="N28" s="15">
        <v>1</v>
      </c>
      <c r="O28" s="15">
        <f t="shared" ref="O28:O33" si="16">M28*N28</f>
        <v>2</v>
      </c>
      <c r="P28" s="15">
        <v>10</v>
      </c>
      <c r="Q28" s="11">
        <f t="shared" ref="Q28:Q39" si="17">O28*P28</f>
        <v>20</v>
      </c>
      <c r="R28" s="16" t="str">
        <f t="shared" ref="R28:R33" si="18">IF(AND(Q28&gt;=0,Q28&lt;=20),"IV",IF(AND(Q28&lt;=120,Q28&gt;=40),"III",IF(AND(Q28&gt;=150,Q28&lt;=500),"II",IF(AND(Q28&gt;=600,Q28&lt;=4000),"I"))))</f>
        <v>IV</v>
      </c>
      <c r="S28" s="16" t="str">
        <f t="shared" ref="S28:S29" si="19">IF(AND(Q28&gt;=0,Q28&lt;=20),"RIESGO ACEPTABLE",IF(AND(Q28&gt;=40,Q28&lt;=120),"RIESGO MEJORABLE",IF(AND(Q28&gt;=150,Q28&lt;=500),"RIESGO ACEPTABLE CON CONTROL ESPECIFICO",IF(AND(Q28&gt;=600,Q28&lt;=4000),"RIESGO NO ACEPTABLE"))))</f>
        <v>RIESGO ACEPTABLE</v>
      </c>
      <c r="T28" s="17" t="s">
        <v>37</v>
      </c>
      <c r="U28" s="17" t="s">
        <v>37</v>
      </c>
      <c r="V28" s="18" t="s">
        <v>38</v>
      </c>
      <c r="W28" s="18" t="s">
        <v>602</v>
      </c>
      <c r="X28" s="17" t="s">
        <v>39</v>
      </c>
    </row>
    <row r="29" spans="1:24" s="1" customFormat="1" ht="111" customHeight="1" x14ac:dyDescent="0.25">
      <c r="A29" s="11">
        <v>26</v>
      </c>
      <c r="B29" s="148"/>
      <c r="C29" s="150"/>
      <c r="D29" s="174"/>
      <c r="E29" s="49" t="s">
        <v>31</v>
      </c>
      <c r="F29" s="173"/>
      <c r="G29" s="165"/>
      <c r="H29" s="14" t="s">
        <v>378</v>
      </c>
      <c r="I29" s="14" t="s">
        <v>336</v>
      </c>
      <c r="J29" s="14" t="s">
        <v>82</v>
      </c>
      <c r="K29" s="14" t="s">
        <v>380</v>
      </c>
      <c r="L29" s="14" t="s">
        <v>379</v>
      </c>
      <c r="M29" s="15">
        <v>2</v>
      </c>
      <c r="N29" s="15">
        <v>1</v>
      </c>
      <c r="O29" s="15">
        <f t="shared" si="16"/>
        <v>2</v>
      </c>
      <c r="P29" s="15">
        <v>10</v>
      </c>
      <c r="Q29" s="11">
        <f t="shared" si="17"/>
        <v>20</v>
      </c>
      <c r="R29" s="16" t="str">
        <f t="shared" si="18"/>
        <v>IV</v>
      </c>
      <c r="S29" s="16" t="str">
        <f t="shared" si="19"/>
        <v>RIESGO ACEPTABLE</v>
      </c>
      <c r="T29" s="27" t="s">
        <v>304</v>
      </c>
      <c r="U29" s="27" t="s">
        <v>304</v>
      </c>
      <c r="V29" s="27" t="s">
        <v>304</v>
      </c>
      <c r="W29" s="27" t="s">
        <v>381</v>
      </c>
      <c r="X29" s="27" t="s">
        <v>304</v>
      </c>
    </row>
    <row r="30" spans="1:24" s="1" customFormat="1" ht="111" customHeight="1" x14ac:dyDescent="0.25">
      <c r="A30" s="11">
        <v>27</v>
      </c>
      <c r="B30" s="148"/>
      <c r="C30" s="150"/>
      <c r="D30" s="174"/>
      <c r="E30" s="11" t="s">
        <v>31</v>
      </c>
      <c r="F30" s="166" t="s">
        <v>40</v>
      </c>
      <c r="G30" s="21" t="s">
        <v>580</v>
      </c>
      <c r="H30" s="22" t="s">
        <v>41</v>
      </c>
      <c r="I30" s="22" t="s">
        <v>581</v>
      </c>
      <c r="J30" s="14" t="s">
        <v>42</v>
      </c>
      <c r="K30" s="14" t="s">
        <v>43</v>
      </c>
      <c r="L30" s="22" t="s">
        <v>44</v>
      </c>
      <c r="M30" s="15">
        <v>2</v>
      </c>
      <c r="N30" s="15">
        <v>2</v>
      </c>
      <c r="O30" s="15">
        <f t="shared" si="16"/>
        <v>4</v>
      </c>
      <c r="P30" s="15">
        <v>25</v>
      </c>
      <c r="Q30" s="11">
        <f t="shared" si="17"/>
        <v>100</v>
      </c>
      <c r="R30" s="16" t="str">
        <f t="shared" si="18"/>
        <v>III</v>
      </c>
      <c r="S30" s="16" t="str">
        <f>IF(AND(Q30&gt;=0,Q30&lt;=20),"RIESGO ACEPTABLE",IF(AND(Q30&gt;=40,Q30&lt;=120),"RIESGO MEJORABLE",IF(AND(Q30&gt;=150,Q30&lt;=500),"RIESGO ACEPTABLE CON CONTROL ESPECIFICO",IF(AND(Q30&gt;=600,Q30&lt;=4000),"RIESGO NO ACEPTABLE"))))</f>
        <v>RIESGO MEJORABLE</v>
      </c>
      <c r="T30" s="23" t="s">
        <v>45</v>
      </c>
      <c r="U30" s="23" t="s">
        <v>45</v>
      </c>
      <c r="V30" s="24" t="s">
        <v>46</v>
      </c>
      <c r="W30" s="25" t="s">
        <v>47</v>
      </c>
      <c r="X30" s="17" t="s">
        <v>48</v>
      </c>
    </row>
    <row r="31" spans="1:24" s="1" customFormat="1" ht="111" customHeight="1" x14ac:dyDescent="0.25">
      <c r="A31" s="11">
        <v>28</v>
      </c>
      <c r="B31" s="148"/>
      <c r="C31" s="150"/>
      <c r="D31" s="174"/>
      <c r="E31" s="11" t="s">
        <v>31</v>
      </c>
      <c r="F31" s="167"/>
      <c r="G31" s="26" t="s">
        <v>275</v>
      </c>
      <c r="H31" s="22" t="s">
        <v>603</v>
      </c>
      <c r="I31" s="22" t="s">
        <v>362</v>
      </c>
      <c r="J31" s="27" t="s">
        <v>82</v>
      </c>
      <c r="K31" s="27" t="s">
        <v>604</v>
      </c>
      <c r="L31" s="27" t="s">
        <v>363</v>
      </c>
      <c r="M31" s="15">
        <v>2</v>
      </c>
      <c r="N31" s="15">
        <v>1</v>
      </c>
      <c r="O31" s="15">
        <f t="shared" si="16"/>
        <v>2</v>
      </c>
      <c r="P31" s="15">
        <v>10</v>
      </c>
      <c r="Q31" s="11">
        <f t="shared" si="17"/>
        <v>20</v>
      </c>
      <c r="R31" s="16" t="str">
        <f t="shared" si="18"/>
        <v>IV</v>
      </c>
      <c r="S31" s="16" t="str">
        <f t="shared" ref="S31:S33" si="20">IF(AND(Q31&gt;=0,Q31&lt;=20),"RIESGO ACEPTABLE",IF(AND(Q31&gt;=40,Q31&lt;=120),"RIESGO MEJORABLE",IF(AND(Q31&gt;=150,Q31&lt;=500),"RIESGO ACEPTABLE CON CONTROL ESPECIFICO",IF(AND(Q31&gt;=600,Q31&lt;=4000),"RIESGO NO ACEPTABLE"))))</f>
        <v>RIESGO ACEPTABLE</v>
      </c>
      <c r="T31" s="17" t="s">
        <v>37</v>
      </c>
      <c r="U31" s="17" t="s">
        <v>37</v>
      </c>
      <c r="V31" s="17" t="s">
        <v>37</v>
      </c>
      <c r="W31" s="27" t="s">
        <v>364</v>
      </c>
      <c r="X31" s="27" t="s">
        <v>304</v>
      </c>
    </row>
    <row r="32" spans="1:24" s="1" customFormat="1" ht="111" customHeight="1" x14ac:dyDescent="0.25">
      <c r="A32" s="11">
        <v>29</v>
      </c>
      <c r="B32" s="148"/>
      <c r="C32" s="150"/>
      <c r="D32" s="174"/>
      <c r="E32" s="11" t="s">
        <v>31</v>
      </c>
      <c r="F32" s="168"/>
      <c r="G32" s="21" t="s">
        <v>582</v>
      </c>
      <c r="H32" s="22" t="s">
        <v>49</v>
      </c>
      <c r="I32" s="22" t="s">
        <v>583</v>
      </c>
      <c r="J32" s="28" t="s">
        <v>50</v>
      </c>
      <c r="K32" s="28" t="s">
        <v>51</v>
      </c>
      <c r="L32" s="22" t="s">
        <v>52</v>
      </c>
      <c r="M32" s="15">
        <v>2</v>
      </c>
      <c r="N32" s="15">
        <v>2</v>
      </c>
      <c r="O32" s="15">
        <f t="shared" si="16"/>
        <v>4</v>
      </c>
      <c r="P32" s="15">
        <v>10</v>
      </c>
      <c r="Q32" s="11">
        <f t="shared" si="17"/>
        <v>40</v>
      </c>
      <c r="R32" s="16" t="str">
        <f t="shared" si="18"/>
        <v>III</v>
      </c>
      <c r="S32" s="16" t="str">
        <f t="shared" si="20"/>
        <v>RIESGO MEJORABLE</v>
      </c>
      <c r="T32" s="23" t="s">
        <v>45</v>
      </c>
      <c r="U32" s="23" t="s">
        <v>45</v>
      </c>
      <c r="V32" s="29" t="s">
        <v>53</v>
      </c>
      <c r="W32" s="30" t="s">
        <v>54</v>
      </c>
      <c r="X32" s="17" t="s">
        <v>48</v>
      </c>
    </row>
    <row r="33" spans="1:24" s="1" customFormat="1" ht="111" customHeight="1" x14ac:dyDescent="0.25">
      <c r="A33" s="11">
        <v>30</v>
      </c>
      <c r="B33" s="148"/>
      <c r="C33" s="150"/>
      <c r="D33" s="174"/>
      <c r="E33" s="11" t="s">
        <v>31</v>
      </c>
      <c r="F33" s="20" t="s">
        <v>55</v>
      </c>
      <c r="G33" s="31" t="s">
        <v>584</v>
      </c>
      <c r="H33" s="28" t="s">
        <v>56</v>
      </c>
      <c r="I33" s="22" t="s">
        <v>585</v>
      </c>
      <c r="J33" s="14" t="s">
        <v>42</v>
      </c>
      <c r="K33" s="14" t="s">
        <v>42</v>
      </c>
      <c r="L33" s="28" t="s">
        <v>605</v>
      </c>
      <c r="M33" s="15">
        <v>2</v>
      </c>
      <c r="N33" s="15">
        <v>3</v>
      </c>
      <c r="O33" s="15">
        <f t="shared" si="16"/>
        <v>6</v>
      </c>
      <c r="P33" s="15">
        <v>10</v>
      </c>
      <c r="Q33" s="11">
        <f t="shared" si="17"/>
        <v>60</v>
      </c>
      <c r="R33" s="16" t="str">
        <f t="shared" si="18"/>
        <v>III</v>
      </c>
      <c r="S33" s="16" t="str">
        <f t="shared" si="20"/>
        <v>RIESGO MEJORABLE</v>
      </c>
      <c r="T33" s="23" t="s">
        <v>45</v>
      </c>
      <c r="U33" s="23" t="s">
        <v>45</v>
      </c>
      <c r="V33" s="17" t="s">
        <v>48</v>
      </c>
      <c r="W33" s="30" t="s">
        <v>58</v>
      </c>
      <c r="X33" s="17" t="s">
        <v>48</v>
      </c>
    </row>
    <row r="34" spans="1:24" s="1" customFormat="1" ht="111" customHeight="1" x14ac:dyDescent="0.25">
      <c r="A34" s="11">
        <v>31</v>
      </c>
      <c r="B34" s="148"/>
      <c r="C34" s="150"/>
      <c r="D34" s="174"/>
      <c r="E34" s="11" t="s">
        <v>31</v>
      </c>
      <c r="F34" s="166" t="s">
        <v>59</v>
      </c>
      <c r="G34" s="50" t="s">
        <v>257</v>
      </c>
      <c r="H34" s="17" t="s">
        <v>382</v>
      </c>
      <c r="I34" s="17" t="s">
        <v>383</v>
      </c>
      <c r="J34" s="17" t="s">
        <v>549</v>
      </c>
      <c r="K34" s="17" t="s">
        <v>612</v>
      </c>
      <c r="L34" s="17" t="s">
        <v>63</v>
      </c>
      <c r="M34" s="11">
        <v>2</v>
      </c>
      <c r="N34" s="11">
        <v>4</v>
      </c>
      <c r="O34" s="11">
        <f>M34*N34</f>
        <v>8</v>
      </c>
      <c r="P34" s="17">
        <v>10</v>
      </c>
      <c r="Q34" s="11">
        <f t="shared" si="17"/>
        <v>80</v>
      </c>
      <c r="R34" s="16" t="str">
        <f>IF(AND(Q34&gt;=0,Q34&lt;=20),"IV",IF(AND(Q34&lt;=120,Q34&gt;=40),"III",IF(AND(Q34&gt;=150,Q34&lt;=500),"II",IF(AND(Q34&gt;=600,Q34&lt;=4000),"I"))))</f>
        <v>III</v>
      </c>
      <c r="S34" s="16" t="str">
        <f>IF(AND(Q34&gt;=0,Q34&lt;=20),"RIESGO ACEPTABLE",IF(AND(Q34&gt;=40,Q34&lt;=120),"RIESGO MEJORABLE",IF(AND(Q34&gt;=150,Q34&lt;=500),"RIESGO ACEPTABLE CON CONTROL ESPECIFICO",IF(AND(Q34&gt;=600,Q34&lt;=4000),"RIESGO NO ACEPTABLE"))))</f>
        <v>RIESGO MEJORABLE</v>
      </c>
      <c r="T34" s="17" t="s">
        <v>37</v>
      </c>
      <c r="U34" s="17" t="s">
        <v>37</v>
      </c>
      <c r="V34" s="17" t="s">
        <v>64</v>
      </c>
      <c r="W34" s="17" t="s">
        <v>384</v>
      </c>
      <c r="X34" s="17" t="s">
        <v>48</v>
      </c>
    </row>
    <row r="35" spans="1:24" s="1" customFormat="1" ht="111" customHeight="1" x14ac:dyDescent="0.25">
      <c r="A35" s="11">
        <v>32</v>
      </c>
      <c r="B35" s="148"/>
      <c r="C35" s="150"/>
      <c r="D35" s="174"/>
      <c r="E35" s="11" t="s">
        <v>31</v>
      </c>
      <c r="F35" s="168"/>
      <c r="G35" s="33" t="s">
        <v>66</v>
      </c>
      <c r="H35" s="17" t="s">
        <v>385</v>
      </c>
      <c r="I35" s="17" t="s">
        <v>623</v>
      </c>
      <c r="J35" s="17" t="s">
        <v>42</v>
      </c>
      <c r="K35" s="17" t="s">
        <v>612</v>
      </c>
      <c r="L35" s="17" t="s">
        <v>63</v>
      </c>
      <c r="M35" s="11">
        <v>2</v>
      </c>
      <c r="N35" s="11">
        <v>4</v>
      </c>
      <c r="O35" s="11">
        <f t="shared" ref="O35:O38" si="21">M35*N35</f>
        <v>8</v>
      </c>
      <c r="P35" s="17">
        <v>10</v>
      </c>
      <c r="Q35" s="11">
        <f t="shared" si="17"/>
        <v>80</v>
      </c>
      <c r="R35" s="16" t="str">
        <f t="shared" ref="R35:R38" si="22">IF(AND(Q35&gt;=0,Q35&lt;=20),"IV",IF(AND(Q35&lt;=120,Q35&gt;=40),"III",IF(AND(Q35&gt;=150,Q35&lt;=500),"II",IF(AND(Q35&gt;=600,Q35&lt;=4000),"I"))))</f>
        <v>III</v>
      </c>
      <c r="S35" s="16" t="str">
        <f t="shared" ref="S35:S38" si="23">IF(AND(Q35&gt;=0,Q35&lt;=20),"RIESGO ACEPTABLE",IF(AND(Q35&gt;=40,Q35&lt;=120),"RIESGO MEJORABLE",IF(AND(Q35&gt;=150,Q35&lt;=500),"RIESGO ACEPTABLE CON CONTROL ESPECIFICO",IF(AND(Q35&gt;=600,Q35&lt;=4000),"RIESGO NO ACEPTABLE"))))</f>
        <v>RIESGO MEJORABLE</v>
      </c>
      <c r="T35" s="17" t="s">
        <v>37</v>
      </c>
      <c r="U35" s="17" t="s">
        <v>37</v>
      </c>
      <c r="V35" s="17" t="s">
        <v>64</v>
      </c>
      <c r="W35" s="17" t="s">
        <v>384</v>
      </c>
      <c r="X35" s="17" t="s">
        <v>48</v>
      </c>
    </row>
    <row r="36" spans="1:24" s="1" customFormat="1" ht="111" customHeight="1" x14ac:dyDescent="0.25">
      <c r="A36" s="11">
        <v>33</v>
      </c>
      <c r="B36" s="148"/>
      <c r="C36" s="150"/>
      <c r="D36" s="174"/>
      <c r="E36" s="27" t="s">
        <v>31</v>
      </c>
      <c r="F36" s="34" t="s">
        <v>388</v>
      </c>
      <c r="G36" s="41" t="s">
        <v>289</v>
      </c>
      <c r="H36" s="36" t="s">
        <v>378</v>
      </c>
      <c r="I36" s="36" t="s">
        <v>386</v>
      </c>
      <c r="J36" s="27" t="s">
        <v>82</v>
      </c>
      <c r="K36" s="27" t="s">
        <v>389</v>
      </c>
      <c r="L36" s="27" t="s">
        <v>82</v>
      </c>
      <c r="M36" s="11">
        <v>2</v>
      </c>
      <c r="N36" s="11">
        <v>4</v>
      </c>
      <c r="O36" s="11">
        <f t="shared" si="21"/>
        <v>8</v>
      </c>
      <c r="P36" s="17">
        <v>10</v>
      </c>
      <c r="Q36" s="11">
        <f t="shared" si="17"/>
        <v>80</v>
      </c>
      <c r="R36" s="16" t="str">
        <f t="shared" si="22"/>
        <v>III</v>
      </c>
      <c r="S36" s="16" t="str">
        <f t="shared" si="23"/>
        <v>RIESGO MEJORABLE</v>
      </c>
      <c r="T36" s="27" t="s">
        <v>304</v>
      </c>
      <c r="U36" s="27" t="s">
        <v>304</v>
      </c>
      <c r="V36" s="27" t="s">
        <v>304</v>
      </c>
      <c r="W36" s="27" t="s">
        <v>381</v>
      </c>
      <c r="X36" s="27" t="s">
        <v>304</v>
      </c>
    </row>
    <row r="37" spans="1:24" s="1" customFormat="1" ht="111" customHeight="1" x14ac:dyDescent="0.25">
      <c r="A37" s="11">
        <v>34</v>
      </c>
      <c r="B37" s="148"/>
      <c r="C37" s="150"/>
      <c r="D37" s="174"/>
      <c r="E37" s="11" t="s">
        <v>31</v>
      </c>
      <c r="F37" s="169" t="s">
        <v>68</v>
      </c>
      <c r="G37" s="13" t="s">
        <v>69</v>
      </c>
      <c r="H37" s="14" t="s">
        <v>390</v>
      </c>
      <c r="I37" s="17" t="s">
        <v>589</v>
      </c>
      <c r="J37" s="17" t="s">
        <v>42</v>
      </c>
      <c r="K37" s="17" t="s">
        <v>553</v>
      </c>
      <c r="L37" s="17" t="s">
        <v>42</v>
      </c>
      <c r="M37" s="11">
        <v>2</v>
      </c>
      <c r="N37" s="11">
        <v>2</v>
      </c>
      <c r="O37" s="11">
        <f t="shared" si="21"/>
        <v>4</v>
      </c>
      <c r="P37" s="17">
        <v>25</v>
      </c>
      <c r="Q37" s="11">
        <f t="shared" si="17"/>
        <v>100</v>
      </c>
      <c r="R37" s="16" t="str">
        <f t="shared" si="22"/>
        <v>III</v>
      </c>
      <c r="S37" s="16" t="str">
        <f t="shared" si="23"/>
        <v>RIESGO MEJORABLE</v>
      </c>
      <c r="T37" s="17" t="s">
        <v>37</v>
      </c>
      <c r="U37" s="17" t="s">
        <v>37</v>
      </c>
      <c r="V37" s="17" t="s">
        <v>72</v>
      </c>
      <c r="W37" s="17" t="s">
        <v>37</v>
      </c>
      <c r="X37" s="17" t="s">
        <v>37</v>
      </c>
    </row>
    <row r="38" spans="1:24" s="1" customFormat="1" ht="111" customHeight="1" x14ac:dyDescent="0.25">
      <c r="A38" s="11">
        <v>35</v>
      </c>
      <c r="B38" s="148"/>
      <c r="C38" s="150"/>
      <c r="D38" s="174"/>
      <c r="E38" s="11" t="s">
        <v>31</v>
      </c>
      <c r="F38" s="170"/>
      <c r="G38" s="13" t="s">
        <v>73</v>
      </c>
      <c r="H38" s="14" t="s">
        <v>74</v>
      </c>
      <c r="I38" s="17" t="s">
        <v>590</v>
      </c>
      <c r="J38" s="17" t="s">
        <v>75</v>
      </c>
      <c r="K38" s="17" t="s">
        <v>554</v>
      </c>
      <c r="L38" s="11" t="s">
        <v>76</v>
      </c>
      <c r="M38" s="11">
        <v>2</v>
      </c>
      <c r="N38" s="11">
        <v>2</v>
      </c>
      <c r="O38" s="11">
        <f t="shared" si="21"/>
        <v>4</v>
      </c>
      <c r="P38" s="17">
        <v>10</v>
      </c>
      <c r="Q38" s="11">
        <f t="shared" si="17"/>
        <v>40</v>
      </c>
      <c r="R38" s="16" t="str">
        <f t="shared" si="22"/>
        <v>III</v>
      </c>
      <c r="S38" s="16" t="str">
        <f t="shared" si="23"/>
        <v>RIESGO MEJORABLE</v>
      </c>
      <c r="T38" s="17" t="s">
        <v>37</v>
      </c>
      <c r="U38" s="17" t="s">
        <v>37</v>
      </c>
      <c r="V38" s="17" t="s">
        <v>37</v>
      </c>
      <c r="W38" s="17" t="s">
        <v>77</v>
      </c>
      <c r="X38" s="17" t="s">
        <v>37</v>
      </c>
    </row>
    <row r="39" spans="1:24" s="1" customFormat="1" ht="111" customHeight="1" x14ac:dyDescent="0.25">
      <c r="A39" s="11">
        <v>36</v>
      </c>
      <c r="B39" s="148"/>
      <c r="C39" s="152"/>
      <c r="D39" s="160"/>
      <c r="E39" s="11" t="s">
        <v>31</v>
      </c>
      <c r="F39" s="171"/>
      <c r="G39" s="13" t="s">
        <v>81</v>
      </c>
      <c r="H39" s="14" t="s">
        <v>79</v>
      </c>
      <c r="I39" s="17" t="s">
        <v>591</v>
      </c>
      <c r="J39" s="11" t="s">
        <v>82</v>
      </c>
      <c r="K39" s="17" t="s">
        <v>42</v>
      </c>
      <c r="L39" s="11" t="s">
        <v>555</v>
      </c>
      <c r="M39" s="11">
        <v>4</v>
      </c>
      <c r="N39" s="11">
        <v>1</v>
      </c>
      <c r="O39" s="11">
        <f>M39*N39</f>
        <v>4</v>
      </c>
      <c r="P39" s="17">
        <v>10</v>
      </c>
      <c r="Q39" s="11">
        <f t="shared" si="17"/>
        <v>40</v>
      </c>
      <c r="R39" s="16" t="str">
        <f>IF(AND(Q39&gt;=0,Q39&lt;=20),"IV",IF(AND(Q39&lt;=120,Q39&gt;=40),"III",IF(AND(Q39&gt;=150,Q39&lt;=500),"II",IF(AND(Q39&gt;=600,Q39&lt;=4000),"I"))))</f>
        <v>III</v>
      </c>
      <c r="S39" s="16" t="str">
        <f>IF(AND(Q39&gt;=0,Q39&lt;=20),"RIESGO ACEPTABLE",IF(AND(Q39&gt;=40,Q39&lt;=120),"RIESGO MEJORABLE",IF(AND(Q39&gt;=150,Q39&lt;=500),"RIESGO ACEPTABLE CON CONTROL ESPECIFICO",IF(AND(Q39&gt;=600,Q39&lt;=4000),"RIESGO NO ACEPTABLE"))))</f>
        <v>RIESGO MEJORABLE</v>
      </c>
      <c r="T39" s="17" t="s">
        <v>37</v>
      </c>
      <c r="U39" s="17" t="s">
        <v>37</v>
      </c>
      <c r="V39" s="17" t="s">
        <v>37</v>
      </c>
      <c r="W39" s="17" t="s">
        <v>84</v>
      </c>
      <c r="X39" s="17" t="s">
        <v>37</v>
      </c>
    </row>
    <row r="40" spans="1:24" s="1" customFormat="1" ht="111" customHeight="1" x14ac:dyDescent="0.25">
      <c r="A40" s="11">
        <v>37</v>
      </c>
      <c r="B40" s="148"/>
      <c r="C40" s="148" t="s">
        <v>106</v>
      </c>
      <c r="D40" s="178" t="s">
        <v>107</v>
      </c>
      <c r="E40" s="11" t="s">
        <v>31</v>
      </c>
      <c r="F40" s="172" t="s">
        <v>32</v>
      </c>
      <c r="G40" s="164" t="s">
        <v>335</v>
      </c>
      <c r="H40" s="14" t="s">
        <v>34</v>
      </c>
      <c r="I40" s="14" t="s">
        <v>599</v>
      </c>
      <c r="J40" s="14" t="s">
        <v>551</v>
      </c>
      <c r="K40" s="14" t="s">
        <v>552</v>
      </c>
      <c r="L40" s="14" t="s">
        <v>329</v>
      </c>
      <c r="M40" s="15">
        <v>2</v>
      </c>
      <c r="N40" s="15">
        <v>1</v>
      </c>
      <c r="O40" s="15">
        <f t="shared" ref="O40:O45" si="24">M40*N40</f>
        <v>2</v>
      </c>
      <c r="P40" s="15">
        <v>10</v>
      </c>
      <c r="Q40" s="11">
        <f t="shared" ref="Q40:Q51" si="25">O40*P40</f>
        <v>20</v>
      </c>
      <c r="R40" s="16" t="str">
        <f t="shared" ref="R40:R45" si="26">IF(AND(Q40&gt;=0,Q40&lt;=20),"IV",IF(AND(Q40&lt;=120,Q40&gt;=40),"III",IF(AND(Q40&gt;=150,Q40&lt;=500),"II",IF(AND(Q40&gt;=600,Q40&lt;=4000),"I"))))</f>
        <v>IV</v>
      </c>
      <c r="S40" s="16" t="str">
        <f t="shared" ref="S40:S41" si="27">IF(AND(Q40&gt;=0,Q40&lt;=20),"RIESGO ACEPTABLE",IF(AND(Q40&gt;=40,Q40&lt;=120),"RIESGO MEJORABLE",IF(AND(Q40&gt;=150,Q40&lt;=500),"RIESGO ACEPTABLE CON CONTROL ESPECIFICO",IF(AND(Q40&gt;=600,Q40&lt;=4000),"RIESGO NO ACEPTABLE"))))</f>
        <v>RIESGO ACEPTABLE</v>
      </c>
      <c r="T40" s="17" t="s">
        <v>37</v>
      </c>
      <c r="U40" s="17" t="s">
        <v>37</v>
      </c>
      <c r="V40" s="18" t="s">
        <v>38</v>
      </c>
      <c r="W40" s="18" t="s">
        <v>602</v>
      </c>
      <c r="X40" s="17" t="s">
        <v>39</v>
      </c>
    </row>
    <row r="41" spans="1:24" s="1" customFormat="1" ht="111" customHeight="1" x14ac:dyDescent="0.25">
      <c r="A41" s="11">
        <v>38</v>
      </c>
      <c r="B41" s="148"/>
      <c r="C41" s="148"/>
      <c r="D41" s="178"/>
      <c r="E41" s="49" t="s">
        <v>31</v>
      </c>
      <c r="F41" s="173"/>
      <c r="G41" s="165"/>
      <c r="H41" s="14" t="s">
        <v>378</v>
      </c>
      <c r="I41" s="14" t="s">
        <v>336</v>
      </c>
      <c r="J41" s="14" t="s">
        <v>82</v>
      </c>
      <c r="K41" s="14" t="s">
        <v>380</v>
      </c>
      <c r="L41" s="14" t="s">
        <v>379</v>
      </c>
      <c r="M41" s="15">
        <v>2</v>
      </c>
      <c r="N41" s="15">
        <v>1</v>
      </c>
      <c r="O41" s="15">
        <f t="shared" si="24"/>
        <v>2</v>
      </c>
      <c r="P41" s="15">
        <v>10</v>
      </c>
      <c r="Q41" s="11">
        <f t="shared" si="25"/>
        <v>20</v>
      </c>
      <c r="R41" s="16" t="str">
        <f t="shared" si="26"/>
        <v>IV</v>
      </c>
      <c r="S41" s="16" t="str">
        <f t="shared" si="27"/>
        <v>RIESGO ACEPTABLE</v>
      </c>
      <c r="T41" s="27" t="s">
        <v>304</v>
      </c>
      <c r="U41" s="27" t="s">
        <v>304</v>
      </c>
      <c r="V41" s="27" t="s">
        <v>304</v>
      </c>
      <c r="W41" s="27" t="s">
        <v>381</v>
      </c>
      <c r="X41" s="27" t="s">
        <v>304</v>
      </c>
    </row>
    <row r="42" spans="1:24" s="1" customFormat="1" ht="111" customHeight="1" x14ac:dyDescent="0.25">
      <c r="A42" s="11">
        <v>39</v>
      </c>
      <c r="B42" s="148"/>
      <c r="C42" s="148"/>
      <c r="D42" s="178"/>
      <c r="E42" s="11" t="s">
        <v>31</v>
      </c>
      <c r="F42" s="166" t="s">
        <v>40</v>
      </c>
      <c r="G42" s="21" t="s">
        <v>580</v>
      </c>
      <c r="H42" s="22" t="s">
        <v>41</v>
      </c>
      <c r="I42" s="22" t="s">
        <v>581</v>
      </c>
      <c r="J42" s="14" t="s">
        <v>42</v>
      </c>
      <c r="K42" s="14" t="s">
        <v>43</v>
      </c>
      <c r="L42" s="22" t="s">
        <v>44</v>
      </c>
      <c r="M42" s="15">
        <v>2</v>
      </c>
      <c r="N42" s="15">
        <v>2</v>
      </c>
      <c r="O42" s="15">
        <f t="shared" si="24"/>
        <v>4</v>
      </c>
      <c r="P42" s="15">
        <v>25</v>
      </c>
      <c r="Q42" s="11">
        <f t="shared" si="25"/>
        <v>100</v>
      </c>
      <c r="R42" s="16" t="str">
        <f t="shared" si="26"/>
        <v>III</v>
      </c>
      <c r="S42" s="16" t="str">
        <f>IF(AND(Q42&gt;=0,Q42&lt;=20),"RIESGO ACEPTABLE",IF(AND(Q42&gt;=40,Q42&lt;=120),"RIESGO MEJORABLE",IF(AND(Q42&gt;=150,Q42&lt;=500),"RIESGO ACEPTABLE CON CONTROL ESPECIFICO",IF(AND(Q42&gt;=600,Q42&lt;=4000),"RIESGO NO ACEPTABLE"))))</f>
        <v>RIESGO MEJORABLE</v>
      </c>
      <c r="T42" s="23" t="s">
        <v>45</v>
      </c>
      <c r="U42" s="23" t="s">
        <v>45</v>
      </c>
      <c r="V42" s="24" t="s">
        <v>46</v>
      </c>
      <c r="W42" s="25" t="s">
        <v>47</v>
      </c>
      <c r="X42" s="17" t="s">
        <v>48</v>
      </c>
    </row>
    <row r="43" spans="1:24" s="1" customFormat="1" ht="111" customHeight="1" x14ac:dyDescent="0.25">
      <c r="A43" s="11">
        <v>40</v>
      </c>
      <c r="B43" s="148"/>
      <c r="C43" s="148"/>
      <c r="D43" s="178"/>
      <c r="E43" s="11" t="s">
        <v>31</v>
      </c>
      <c r="F43" s="167"/>
      <c r="G43" s="26" t="s">
        <v>275</v>
      </c>
      <c r="H43" s="22" t="s">
        <v>603</v>
      </c>
      <c r="I43" s="22" t="s">
        <v>362</v>
      </c>
      <c r="J43" s="27" t="s">
        <v>82</v>
      </c>
      <c r="K43" s="27" t="s">
        <v>604</v>
      </c>
      <c r="L43" s="27" t="s">
        <v>363</v>
      </c>
      <c r="M43" s="15">
        <v>2</v>
      </c>
      <c r="N43" s="15">
        <v>1</v>
      </c>
      <c r="O43" s="15">
        <f t="shared" si="24"/>
        <v>2</v>
      </c>
      <c r="P43" s="15">
        <v>10</v>
      </c>
      <c r="Q43" s="11">
        <f t="shared" si="25"/>
        <v>20</v>
      </c>
      <c r="R43" s="16" t="str">
        <f t="shared" si="26"/>
        <v>IV</v>
      </c>
      <c r="S43" s="16" t="str">
        <f t="shared" ref="S43:S45" si="28">IF(AND(Q43&gt;=0,Q43&lt;=20),"RIESGO ACEPTABLE",IF(AND(Q43&gt;=40,Q43&lt;=120),"RIESGO MEJORABLE",IF(AND(Q43&gt;=150,Q43&lt;=500),"RIESGO ACEPTABLE CON CONTROL ESPECIFICO",IF(AND(Q43&gt;=600,Q43&lt;=4000),"RIESGO NO ACEPTABLE"))))</f>
        <v>RIESGO ACEPTABLE</v>
      </c>
      <c r="T43" s="17" t="s">
        <v>37</v>
      </c>
      <c r="U43" s="17" t="s">
        <v>37</v>
      </c>
      <c r="V43" s="17" t="s">
        <v>37</v>
      </c>
      <c r="W43" s="27" t="s">
        <v>364</v>
      </c>
      <c r="X43" s="27" t="s">
        <v>304</v>
      </c>
    </row>
    <row r="44" spans="1:24" s="1" customFormat="1" ht="111" customHeight="1" x14ac:dyDescent="0.25">
      <c r="A44" s="11">
        <v>41</v>
      </c>
      <c r="B44" s="148"/>
      <c r="C44" s="148"/>
      <c r="D44" s="178"/>
      <c r="E44" s="11" t="s">
        <v>31</v>
      </c>
      <c r="F44" s="168"/>
      <c r="G44" s="21" t="s">
        <v>582</v>
      </c>
      <c r="H44" s="22" t="s">
        <v>49</v>
      </c>
      <c r="I44" s="22" t="s">
        <v>583</v>
      </c>
      <c r="J44" s="28" t="s">
        <v>50</v>
      </c>
      <c r="K44" s="28" t="s">
        <v>51</v>
      </c>
      <c r="L44" s="22" t="s">
        <v>52</v>
      </c>
      <c r="M44" s="15">
        <v>2</v>
      </c>
      <c r="N44" s="15">
        <v>2</v>
      </c>
      <c r="O44" s="15">
        <f t="shared" si="24"/>
        <v>4</v>
      </c>
      <c r="P44" s="15">
        <v>10</v>
      </c>
      <c r="Q44" s="11">
        <f t="shared" si="25"/>
        <v>40</v>
      </c>
      <c r="R44" s="16" t="str">
        <f t="shared" si="26"/>
        <v>III</v>
      </c>
      <c r="S44" s="16" t="str">
        <f t="shared" si="28"/>
        <v>RIESGO MEJORABLE</v>
      </c>
      <c r="T44" s="23" t="s">
        <v>45</v>
      </c>
      <c r="U44" s="23" t="s">
        <v>45</v>
      </c>
      <c r="V44" s="29" t="s">
        <v>53</v>
      </c>
      <c r="W44" s="30" t="s">
        <v>54</v>
      </c>
      <c r="X44" s="17" t="s">
        <v>48</v>
      </c>
    </row>
    <row r="45" spans="1:24" s="1" customFormat="1" ht="111" customHeight="1" x14ac:dyDescent="0.25">
      <c r="A45" s="11">
        <v>42</v>
      </c>
      <c r="B45" s="148"/>
      <c r="C45" s="148"/>
      <c r="D45" s="178"/>
      <c r="E45" s="11" t="s">
        <v>31</v>
      </c>
      <c r="F45" s="20" t="s">
        <v>55</v>
      </c>
      <c r="G45" s="31" t="s">
        <v>584</v>
      </c>
      <c r="H45" s="28" t="s">
        <v>56</v>
      </c>
      <c r="I45" s="22" t="s">
        <v>585</v>
      </c>
      <c r="J45" s="14" t="s">
        <v>42</v>
      </c>
      <c r="K45" s="14" t="s">
        <v>42</v>
      </c>
      <c r="L45" s="28" t="s">
        <v>605</v>
      </c>
      <c r="M45" s="15">
        <v>2</v>
      </c>
      <c r="N45" s="15">
        <v>3</v>
      </c>
      <c r="O45" s="15">
        <f t="shared" si="24"/>
        <v>6</v>
      </c>
      <c r="P45" s="15">
        <v>10</v>
      </c>
      <c r="Q45" s="11">
        <f t="shared" si="25"/>
        <v>60</v>
      </c>
      <c r="R45" s="16" t="str">
        <f t="shared" si="26"/>
        <v>III</v>
      </c>
      <c r="S45" s="16" t="str">
        <f t="shared" si="28"/>
        <v>RIESGO MEJORABLE</v>
      </c>
      <c r="T45" s="23" t="s">
        <v>45</v>
      </c>
      <c r="U45" s="23" t="s">
        <v>45</v>
      </c>
      <c r="V45" s="17" t="s">
        <v>48</v>
      </c>
      <c r="W45" s="30" t="s">
        <v>58</v>
      </c>
      <c r="X45" s="17" t="s">
        <v>48</v>
      </c>
    </row>
    <row r="46" spans="1:24" s="1" customFormat="1" ht="111" customHeight="1" x14ac:dyDescent="0.25">
      <c r="A46" s="11">
        <v>43</v>
      </c>
      <c r="B46" s="148"/>
      <c r="C46" s="148"/>
      <c r="D46" s="178"/>
      <c r="E46" s="11" t="s">
        <v>31</v>
      </c>
      <c r="F46" s="166" t="s">
        <v>59</v>
      </c>
      <c r="G46" s="50" t="s">
        <v>257</v>
      </c>
      <c r="H46" s="17" t="s">
        <v>382</v>
      </c>
      <c r="I46" s="17" t="s">
        <v>383</v>
      </c>
      <c r="J46" s="17" t="s">
        <v>549</v>
      </c>
      <c r="K46" s="17" t="s">
        <v>612</v>
      </c>
      <c r="L46" s="17" t="s">
        <v>63</v>
      </c>
      <c r="M46" s="11">
        <v>2</v>
      </c>
      <c r="N46" s="11">
        <v>4</v>
      </c>
      <c r="O46" s="11">
        <f>M46*N46</f>
        <v>8</v>
      </c>
      <c r="P46" s="17">
        <v>10</v>
      </c>
      <c r="Q46" s="11">
        <f t="shared" si="25"/>
        <v>80</v>
      </c>
      <c r="R46" s="16" t="str">
        <f>IF(AND(Q46&gt;=0,Q46&lt;=20),"IV",IF(AND(Q46&lt;=120,Q46&gt;=40),"III",IF(AND(Q46&gt;=150,Q46&lt;=500),"II",IF(AND(Q46&gt;=600,Q46&lt;=4000),"I"))))</f>
        <v>III</v>
      </c>
      <c r="S46" s="16" t="str">
        <f>IF(AND(Q46&gt;=0,Q46&lt;=20),"RIESGO ACEPTABLE",IF(AND(Q46&gt;=40,Q46&lt;=120),"RIESGO MEJORABLE",IF(AND(Q46&gt;=150,Q46&lt;=500),"RIESGO ACEPTABLE CON CONTROL ESPECIFICO",IF(AND(Q46&gt;=600,Q46&lt;=4000),"RIESGO NO ACEPTABLE"))))</f>
        <v>RIESGO MEJORABLE</v>
      </c>
      <c r="T46" s="17" t="s">
        <v>37</v>
      </c>
      <c r="U46" s="17" t="s">
        <v>37</v>
      </c>
      <c r="V46" s="17" t="s">
        <v>64</v>
      </c>
      <c r="W46" s="17" t="s">
        <v>384</v>
      </c>
      <c r="X46" s="17" t="s">
        <v>48</v>
      </c>
    </row>
    <row r="47" spans="1:24" s="1" customFormat="1" ht="111" customHeight="1" x14ac:dyDescent="0.25">
      <c r="A47" s="11">
        <v>44</v>
      </c>
      <c r="B47" s="148"/>
      <c r="C47" s="148"/>
      <c r="D47" s="178"/>
      <c r="E47" s="11" t="s">
        <v>31</v>
      </c>
      <c r="F47" s="168"/>
      <c r="G47" s="33" t="s">
        <v>66</v>
      </c>
      <c r="H47" s="17" t="s">
        <v>385</v>
      </c>
      <c r="I47" s="17" t="s">
        <v>623</v>
      </c>
      <c r="J47" s="17" t="s">
        <v>42</v>
      </c>
      <c r="K47" s="17" t="s">
        <v>612</v>
      </c>
      <c r="L47" s="17" t="s">
        <v>63</v>
      </c>
      <c r="M47" s="11">
        <v>2</v>
      </c>
      <c r="N47" s="11">
        <v>4</v>
      </c>
      <c r="O47" s="11">
        <f t="shared" ref="O47:O50" si="29">M47*N47</f>
        <v>8</v>
      </c>
      <c r="P47" s="17">
        <v>10</v>
      </c>
      <c r="Q47" s="11">
        <f t="shared" si="25"/>
        <v>80</v>
      </c>
      <c r="R47" s="16" t="str">
        <f t="shared" ref="R47:R50" si="30">IF(AND(Q47&gt;=0,Q47&lt;=20),"IV",IF(AND(Q47&lt;=120,Q47&gt;=40),"III",IF(AND(Q47&gt;=150,Q47&lt;=500),"II",IF(AND(Q47&gt;=600,Q47&lt;=4000),"I"))))</f>
        <v>III</v>
      </c>
      <c r="S47" s="16" t="str">
        <f t="shared" ref="S47:S50" si="31">IF(AND(Q47&gt;=0,Q47&lt;=20),"RIESGO ACEPTABLE",IF(AND(Q47&gt;=40,Q47&lt;=120),"RIESGO MEJORABLE",IF(AND(Q47&gt;=150,Q47&lt;=500),"RIESGO ACEPTABLE CON CONTROL ESPECIFICO",IF(AND(Q47&gt;=600,Q47&lt;=4000),"RIESGO NO ACEPTABLE"))))</f>
        <v>RIESGO MEJORABLE</v>
      </c>
      <c r="T47" s="17" t="s">
        <v>37</v>
      </c>
      <c r="U47" s="17" t="s">
        <v>37</v>
      </c>
      <c r="V47" s="17" t="s">
        <v>64</v>
      </c>
      <c r="W47" s="17" t="s">
        <v>384</v>
      </c>
      <c r="X47" s="17" t="s">
        <v>48</v>
      </c>
    </row>
    <row r="48" spans="1:24" s="1" customFormat="1" ht="111" customHeight="1" x14ac:dyDescent="0.25">
      <c r="A48" s="11">
        <v>45</v>
      </c>
      <c r="B48" s="148"/>
      <c r="C48" s="148"/>
      <c r="D48" s="178"/>
      <c r="E48" s="27" t="s">
        <v>31</v>
      </c>
      <c r="F48" s="34" t="s">
        <v>388</v>
      </c>
      <c r="G48" s="41" t="s">
        <v>289</v>
      </c>
      <c r="H48" s="36" t="s">
        <v>378</v>
      </c>
      <c r="I48" s="36" t="s">
        <v>386</v>
      </c>
      <c r="J48" s="27" t="s">
        <v>82</v>
      </c>
      <c r="K48" s="27" t="s">
        <v>389</v>
      </c>
      <c r="L48" s="27" t="s">
        <v>82</v>
      </c>
      <c r="M48" s="11">
        <v>2</v>
      </c>
      <c r="N48" s="11">
        <v>4</v>
      </c>
      <c r="O48" s="11">
        <f t="shared" si="29"/>
        <v>8</v>
      </c>
      <c r="P48" s="17">
        <v>10</v>
      </c>
      <c r="Q48" s="11">
        <f t="shared" si="25"/>
        <v>80</v>
      </c>
      <c r="R48" s="16" t="str">
        <f t="shared" si="30"/>
        <v>III</v>
      </c>
      <c r="S48" s="16" t="str">
        <f t="shared" si="31"/>
        <v>RIESGO MEJORABLE</v>
      </c>
      <c r="T48" s="27" t="s">
        <v>304</v>
      </c>
      <c r="U48" s="27" t="s">
        <v>304</v>
      </c>
      <c r="V48" s="27" t="s">
        <v>304</v>
      </c>
      <c r="W48" s="27" t="s">
        <v>381</v>
      </c>
      <c r="X48" s="27" t="s">
        <v>304</v>
      </c>
    </row>
    <row r="49" spans="1:24" s="1" customFormat="1" ht="111" customHeight="1" x14ac:dyDescent="0.25">
      <c r="A49" s="11">
        <v>46</v>
      </c>
      <c r="B49" s="148"/>
      <c r="C49" s="148"/>
      <c r="D49" s="178"/>
      <c r="E49" s="11" t="s">
        <v>31</v>
      </c>
      <c r="F49" s="169" t="s">
        <v>68</v>
      </c>
      <c r="G49" s="13" t="s">
        <v>69</v>
      </c>
      <c r="H49" s="14" t="s">
        <v>390</v>
      </c>
      <c r="I49" s="17" t="s">
        <v>589</v>
      </c>
      <c r="J49" s="17" t="s">
        <v>42</v>
      </c>
      <c r="K49" s="17" t="s">
        <v>553</v>
      </c>
      <c r="L49" s="17" t="s">
        <v>42</v>
      </c>
      <c r="M49" s="11">
        <v>2</v>
      </c>
      <c r="N49" s="11">
        <v>2</v>
      </c>
      <c r="O49" s="11">
        <f t="shared" si="29"/>
        <v>4</v>
      </c>
      <c r="P49" s="17">
        <v>25</v>
      </c>
      <c r="Q49" s="11">
        <f t="shared" si="25"/>
        <v>100</v>
      </c>
      <c r="R49" s="16" t="str">
        <f t="shared" si="30"/>
        <v>III</v>
      </c>
      <c r="S49" s="16" t="str">
        <f t="shared" si="31"/>
        <v>RIESGO MEJORABLE</v>
      </c>
      <c r="T49" s="17" t="s">
        <v>37</v>
      </c>
      <c r="U49" s="17" t="s">
        <v>37</v>
      </c>
      <c r="V49" s="17" t="s">
        <v>72</v>
      </c>
      <c r="W49" s="17" t="s">
        <v>37</v>
      </c>
      <c r="X49" s="17" t="s">
        <v>37</v>
      </c>
    </row>
    <row r="50" spans="1:24" s="1" customFormat="1" ht="111" customHeight="1" x14ac:dyDescent="0.25">
      <c r="A50" s="11">
        <v>47</v>
      </c>
      <c r="B50" s="148"/>
      <c r="C50" s="148"/>
      <c r="D50" s="178"/>
      <c r="E50" s="11" t="s">
        <v>31</v>
      </c>
      <c r="F50" s="170"/>
      <c r="G50" s="13" t="s">
        <v>73</v>
      </c>
      <c r="H50" s="14" t="s">
        <v>74</v>
      </c>
      <c r="I50" s="17" t="s">
        <v>590</v>
      </c>
      <c r="J50" s="17" t="s">
        <v>75</v>
      </c>
      <c r="K50" s="17" t="s">
        <v>554</v>
      </c>
      <c r="L50" s="11" t="s">
        <v>76</v>
      </c>
      <c r="M50" s="11">
        <v>2</v>
      </c>
      <c r="N50" s="11">
        <v>2</v>
      </c>
      <c r="O50" s="11">
        <f t="shared" si="29"/>
        <v>4</v>
      </c>
      <c r="P50" s="17">
        <v>10</v>
      </c>
      <c r="Q50" s="11">
        <f t="shared" si="25"/>
        <v>40</v>
      </c>
      <c r="R50" s="16" t="str">
        <f t="shared" si="30"/>
        <v>III</v>
      </c>
      <c r="S50" s="16" t="str">
        <f t="shared" si="31"/>
        <v>RIESGO MEJORABLE</v>
      </c>
      <c r="T50" s="17" t="s">
        <v>37</v>
      </c>
      <c r="U50" s="17" t="s">
        <v>37</v>
      </c>
      <c r="V50" s="17" t="s">
        <v>37</v>
      </c>
      <c r="W50" s="17" t="s">
        <v>77</v>
      </c>
      <c r="X50" s="17" t="s">
        <v>37</v>
      </c>
    </row>
    <row r="51" spans="1:24" s="1" customFormat="1" ht="111" customHeight="1" x14ac:dyDescent="0.25">
      <c r="A51" s="11">
        <v>48</v>
      </c>
      <c r="B51" s="148"/>
      <c r="C51" s="148"/>
      <c r="D51" s="178"/>
      <c r="E51" s="11" t="s">
        <v>31</v>
      </c>
      <c r="F51" s="171"/>
      <c r="G51" s="13" t="s">
        <v>81</v>
      </c>
      <c r="H51" s="14" t="s">
        <v>79</v>
      </c>
      <c r="I51" s="17" t="s">
        <v>591</v>
      </c>
      <c r="J51" s="11" t="s">
        <v>82</v>
      </c>
      <c r="K51" s="17" t="s">
        <v>42</v>
      </c>
      <c r="L51" s="11" t="s">
        <v>555</v>
      </c>
      <c r="M51" s="11">
        <v>4</v>
      </c>
      <c r="N51" s="11">
        <v>1</v>
      </c>
      <c r="O51" s="11">
        <f>M51*N51</f>
        <v>4</v>
      </c>
      <c r="P51" s="17">
        <v>10</v>
      </c>
      <c r="Q51" s="11">
        <f t="shared" si="25"/>
        <v>40</v>
      </c>
      <c r="R51" s="16" t="str">
        <f>IF(AND(Q51&gt;=0,Q51&lt;=20),"IV",IF(AND(Q51&lt;=120,Q51&gt;=40),"III",IF(AND(Q51&gt;=150,Q51&lt;=500),"II",IF(AND(Q51&gt;=600,Q51&lt;=4000),"I"))))</f>
        <v>III</v>
      </c>
      <c r="S51" s="16" t="str">
        <f>IF(AND(Q51&gt;=0,Q51&lt;=20),"RIESGO ACEPTABLE",IF(AND(Q51&gt;=40,Q51&lt;=120),"RIESGO MEJORABLE",IF(AND(Q51&gt;=150,Q51&lt;=500),"RIESGO ACEPTABLE CON CONTROL ESPECIFICO",IF(AND(Q51&gt;=600,Q51&lt;=4000),"RIESGO NO ACEPTABLE"))))</f>
        <v>RIESGO MEJORABLE</v>
      </c>
      <c r="T51" s="17" t="s">
        <v>37</v>
      </c>
      <c r="U51" s="17" t="s">
        <v>37</v>
      </c>
      <c r="V51" s="17" t="s">
        <v>37</v>
      </c>
      <c r="W51" s="17" t="s">
        <v>84</v>
      </c>
      <c r="X51" s="17" t="s">
        <v>37</v>
      </c>
    </row>
    <row r="52" spans="1:24" s="1" customFormat="1" ht="111" customHeight="1" x14ac:dyDescent="0.25">
      <c r="A52" s="11">
        <v>49</v>
      </c>
      <c r="B52" s="148"/>
      <c r="C52" s="148" t="s">
        <v>108</v>
      </c>
      <c r="D52" s="178" t="s">
        <v>613</v>
      </c>
      <c r="E52" s="11" t="s">
        <v>31</v>
      </c>
      <c r="F52" s="172" t="s">
        <v>32</v>
      </c>
      <c r="G52" s="164" t="s">
        <v>335</v>
      </c>
      <c r="H52" s="14" t="s">
        <v>34</v>
      </c>
      <c r="I52" s="14" t="s">
        <v>599</v>
      </c>
      <c r="J52" s="14" t="s">
        <v>551</v>
      </c>
      <c r="K52" s="14" t="s">
        <v>552</v>
      </c>
      <c r="L52" s="14" t="s">
        <v>329</v>
      </c>
      <c r="M52" s="15">
        <v>2</v>
      </c>
      <c r="N52" s="15">
        <v>1</v>
      </c>
      <c r="O52" s="15">
        <f t="shared" ref="O52:O57" si="32">M52*N52</f>
        <v>2</v>
      </c>
      <c r="P52" s="15">
        <v>10</v>
      </c>
      <c r="Q52" s="11">
        <f t="shared" ref="Q52:Q75" si="33">O52*P52</f>
        <v>20</v>
      </c>
      <c r="R52" s="16" t="str">
        <f t="shared" ref="R52:R57" si="34">IF(AND(Q52&gt;=0,Q52&lt;=20),"IV",IF(AND(Q52&lt;=120,Q52&gt;=40),"III",IF(AND(Q52&gt;=150,Q52&lt;=500),"II",IF(AND(Q52&gt;=600,Q52&lt;=4000),"I"))))</f>
        <v>IV</v>
      </c>
      <c r="S52" s="16" t="str">
        <f t="shared" ref="S52:S53" si="35">IF(AND(Q52&gt;=0,Q52&lt;=20),"RIESGO ACEPTABLE",IF(AND(Q52&gt;=40,Q52&lt;=120),"RIESGO MEJORABLE",IF(AND(Q52&gt;=150,Q52&lt;=500),"RIESGO ACEPTABLE CON CONTROL ESPECIFICO",IF(AND(Q52&gt;=600,Q52&lt;=4000),"RIESGO NO ACEPTABLE"))))</f>
        <v>RIESGO ACEPTABLE</v>
      </c>
      <c r="T52" s="17" t="s">
        <v>37</v>
      </c>
      <c r="U52" s="17" t="s">
        <v>37</v>
      </c>
      <c r="V52" s="18" t="s">
        <v>38</v>
      </c>
      <c r="W52" s="18" t="s">
        <v>602</v>
      </c>
      <c r="X52" s="17" t="s">
        <v>39</v>
      </c>
    </row>
    <row r="53" spans="1:24" s="1" customFormat="1" ht="111" customHeight="1" x14ac:dyDescent="0.25">
      <c r="A53" s="11">
        <v>50</v>
      </c>
      <c r="B53" s="148"/>
      <c r="C53" s="148"/>
      <c r="D53" s="178"/>
      <c r="E53" s="49" t="s">
        <v>31</v>
      </c>
      <c r="F53" s="173"/>
      <c r="G53" s="165"/>
      <c r="H53" s="14" t="s">
        <v>378</v>
      </c>
      <c r="I53" s="14" t="s">
        <v>336</v>
      </c>
      <c r="J53" s="14" t="s">
        <v>82</v>
      </c>
      <c r="K53" s="14" t="s">
        <v>380</v>
      </c>
      <c r="L53" s="14" t="s">
        <v>379</v>
      </c>
      <c r="M53" s="15">
        <v>2</v>
      </c>
      <c r="N53" s="15">
        <v>1</v>
      </c>
      <c r="O53" s="15">
        <f t="shared" si="32"/>
        <v>2</v>
      </c>
      <c r="P53" s="15">
        <v>10</v>
      </c>
      <c r="Q53" s="11">
        <f t="shared" si="33"/>
        <v>20</v>
      </c>
      <c r="R53" s="16" t="str">
        <f t="shared" si="34"/>
        <v>IV</v>
      </c>
      <c r="S53" s="16" t="str">
        <f t="shared" si="35"/>
        <v>RIESGO ACEPTABLE</v>
      </c>
      <c r="T53" s="27" t="s">
        <v>304</v>
      </c>
      <c r="U53" s="27" t="s">
        <v>304</v>
      </c>
      <c r="V53" s="27" t="s">
        <v>304</v>
      </c>
      <c r="W53" s="27" t="s">
        <v>381</v>
      </c>
      <c r="X53" s="27" t="s">
        <v>304</v>
      </c>
    </row>
    <row r="54" spans="1:24" s="1" customFormat="1" ht="111" customHeight="1" x14ac:dyDescent="0.25">
      <c r="A54" s="11">
        <v>51</v>
      </c>
      <c r="B54" s="148"/>
      <c r="C54" s="148"/>
      <c r="D54" s="178"/>
      <c r="E54" s="11" t="s">
        <v>31</v>
      </c>
      <c r="F54" s="166" t="s">
        <v>40</v>
      </c>
      <c r="G54" s="21" t="s">
        <v>580</v>
      </c>
      <c r="H54" s="22" t="s">
        <v>41</v>
      </c>
      <c r="I54" s="22" t="s">
        <v>581</v>
      </c>
      <c r="J54" s="14" t="s">
        <v>42</v>
      </c>
      <c r="K54" s="14" t="s">
        <v>43</v>
      </c>
      <c r="L54" s="22" t="s">
        <v>44</v>
      </c>
      <c r="M54" s="15">
        <v>2</v>
      </c>
      <c r="N54" s="15">
        <v>2</v>
      </c>
      <c r="O54" s="15">
        <f t="shared" si="32"/>
        <v>4</v>
      </c>
      <c r="P54" s="15">
        <v>25</v>
      </c>
      <c r="Q54" s="11">
        <f t="shared" si="33"/>
        <v>100</v>
      </c>
      <c r="R54" s="16" t="str">
        <f t="shared" si="34"/>
        <v>III</v>
      </c>
      <c r="S54" s="16" t="str">
        <f>IF(AND(Q54&gt;=0,Q54&lt;=20),"RIESGO ACEPTABLE",IF(AND(Q54&gt;=40,Q54&lt;=120),"RIESGO MEJORABLE",IF(AND(Q54&gt;=150,Q54&lt;=500),"RIESGO ACEPTABLE CON CONTROL ESPECIFICO",IF(AND(Q54&gt;=600,Q54&lt;=4000),"RIESGO NO ACEPTABLE"))))</f>
        <v>RIESGO MEJORABLE</v>
      </c>
      <c r="T54" s="23" t="s">
        <v>45</v>
      </c>
      <c r="U54" s="23" t="s">
        <v>45</v>
      </c>
      <c r="V54" s="24" t="s">
        <v>46</v>
      </c>
      <c r="W54" s="25" t="s">
        <v>47</v>
      </c>
      <c r="X54" s="17" t="s">
        <v>48</v>
      </c>
    </row>
    <row r="55" spans="1:24" s="1" customFormat="1" ht="111" customHeight="1" x14ac:dyDescent="0.25">
      <c r="A55" s="11">
        <v>52</v>
      </c>
      <c r="B55" s="148"/>
      <c r="C55" s="148"/>
      <c r="D55" s="178"/>
      <c r="E55" s="11" t="s">
        <v>31</v>
      </c>
      <c r="F55" s="167"/>
      <c r="G55" s="26" t="s">
        <v>275</v>
      </c>
      <c r="H55" s="22" t="s">
        <v>603</v>
      </c>
      <c r="I55" s="22" t="s">
        <v>362</v>
      </c>
      <c r="J55" s="27" t="s">
        <v>82</v>
      </c>
      <c r="K55" s="27" t="s">
        <v>604</v>
      </c>
      <c r="L55" s="27" t="s">
        <v>363</v>
      </c>
      <c r="M55" s="15">
        <v>2</v>
      </c>
      <c r="N55" s="15">
        <v>1</v>
      </c>
      <c r="O55" s="15">
        <f t="shared" si="32"/>
        <v>2</v>
      </c>
      <c r="P55" s="15">
        <v>10</v>
      </c>
      <c r="Q55" s="11">
        <f t="shared" si="33"/>
        <v>20</v>
      </c>
      <c r="R55" s="16" t="str">
        <f t="shared" si="34"/>
        <v>IV</v>
      </c>
      <c r="S55" s="16" t="str">
        <f t="shared" ref="S55:S57" si="36">IF(AND(Q55&gt;=0,Q55&lt;=20),"RIESGO ACEPTABLE",IF(AND(Q55&gt;=40,Q55&lt;=120),"RIESGO MEJORABLE",IF(AND(Q55&gt;=150,Q55&lt;=500),"RIESGO ACEPTABLE CON CONTROL ESPECIFICO",IF(AND(Q55&gt;=600,Q55&lt;=4000),"RIESGO NO ACEPTABLE"))))</f>
        <v>RIESGO ACEPTABLE</v>
      </c>
      <c r="T55" s="17" t="s">
        <v>37</v>
      </c>
      <c r="U55" s="17" t="s">
        <v>37</v>
      </c>
      <c r="V55" s="17" t="s">
        <v>37</v>
      </c>
      <c r="W55" s="27" t="s">
        <v>364</v>
      </c>
      <c r="X55" s="27" t="s">
        <v>304</v>
      </c>
    </row>
    <row r="56" spans="1:24" s="1" customFormat="1" ht="111" customHeight="1" x14ac:dyDescent="0.25">
      <c r="A56" s="11">
        <v>53</v>
      </c>
      <c r="B56" s="148"/>
      <c r="C56" s="148"/>
      <c r="D56" s="178"/>
      <c r="E56" s="11" t="s">
        <v>31</v>
      </c>
      <c r="F56" s="168"/>
      <c r="G56" s="21" t="s">
        <v>582</v>
      </c>
      <c r="H56" s="22" t="s">
        <v>49</v>
      </c>
      <c r="I56" s="22" t="s">
        <v>583</v>
      </c>
      <c r="J56" s="28" t="s">
        <v>50</v>
      </c>
      <c r="K56" s="28" t="s">
        <v>51</v>
      </c>
      <c r="L56" s="22" t="s">
        <v>52</v>
      </c>
      <c r="M56" s="15">
        <v>2</v>
      </c>
      <c r="N56" s="15">
        <v>2</v>
      </c>
      <c r="O56" s="15">
        <f t="shared" si="32"/>
        <v>4</v>
      </c>
      <c r="P56" s="15">
        <v>10</v>
      </c>
      <c r="Q56" s="11">
        <f t="shared" si="33"/>
        <v>40</v>
      </c>
      <c r="R56" s="16" t="str">
        <f t="shared" si="34"/>
        <v>III</v>
      </c>
      <c r="S56" s="16" t="str">
        <f t="shared" si="36"/>
        <v>RIESGO MEJORABLE</v>
      </c>
      <c r="T56" s="23" t="s">
        <v>45</v>
      </c>
      <c r="U56" s="23" t="s">
        <v>45</v>
      </c>
      <c r="V56" s="29" t="s">
        <v>53</v>
      </c>
      <c r="W56" s="30" t="s">
        <v>54</v>
      </c>
      <c r="X56" s="17" t="s">
        <v>48</v>
      </c>
    </row>
    <row r="57" spans="1:24" s="1" customFormat="1" ht="111" customHeight="1" x14ac:dyDescent="0.25">
      <c r="A57" s="11">
        <v>54</v>
      </c>
      <c r="B57" s="148"/>
      <c r="C57" s="148"/>
      <c r="D57" s="178"/>
      <c r="E57" s="11" t="s">
        <v>31</v>
      </c>
      <c r="F57" s="20" t="s">
        <v>55</v>
      </c>
      <c r="G57" s="31" t="s">
        <v>584</v>
      </c>
      <c r="H57" s="28" t="s">
        <v>56</v>
      </c>
      <c r="I57" s="22" t="s">
        <v>585</v>
      </c>
      <c r="J57" s="14" t="s">
        <v>42</v>
      </c>
      <c r="K57" s="14" t="s">
        <v>42</v>
      </c>
      <c r="L57" s="28" t="s">
        <v>605</v>
      </c>
      <c r="M57" s="15">
        <v>2</v>
      </c>
      <c r="N57" s="15">
        <v>3</v>
      </c>
      <c r="O57" s="15">
        <f t="shared" si="32"/>
        <v>6</v>
      </c>
      <c r="P57" s="15">
        <v>10</v>
      </c>
      <c r="Q57" s="11">
        <f t="shared" si="33"/>
        <v>60</v>
      </c>
      <c r="R57" s="16" t="str">
        <f t="shared" si="34"/>
        <v>III</v>
      </c>
      <c r="S57" s="16" t="str">
        <f t="shared" si="36"/>
        <v>RIESGO MEJORABLE</v>
      </c>
      <c r="T57" s="23" t="s">
        <v>45</v>
      </c>
      <c r="U57" s="23" t="s">
        <v>45</v>
      </c>
      <c r="V57" s="17" t="s">
        <v>48</v>
      </c>
      <c r="W57" s="30" t="s">
        <v>58</v>
      </c>
      <c r="X57" s="17" t="s">
        <v>48</v>
      </c>
    </row>
    <row r="58" spans="1:24" s="1" customFormat="1" ht="111" customHeight="1" x14ac:dyDescent="0.25">
      <c r="A58" s="11">
        <v>55</v>
      </c>
      <c r="B58" s="148"/>
      <c r="C58" s="148"/>
      <c r="D58" s="178"/>
      <c r="E58" s="11" t="s">
        <v>31</v>
      </c>
      <c r="F58" s="166" t="s">
        <v>59</v>
      </c>
      <c r="G58" s="50" t="s">
        <v>257</v>
      </c>
      <c r="H58" s="17" t="s">
        <v>382</v>
      </c>
      <c r="I58" s="17" t="s">
        <v>383</v>
      </c>
      <c r="J58" s="17" t="s">
        <v>549</v>
      </c>
      <c r="K58" s="17" t="s">
        <v>612</v>
      </c>
      <c r="L58" s="17" t="s">
        <v>63</v>
      </c>
      <c r="M58" s="11">
        <v>2</v>
      </c>
      <c r="N58" s="11">
        <v>4</v>
      </c>
      <c r="O58" s="11">
        <f>M58*N58</f>
        <v>8</v>
      </c>
      <c r="P58" s="17">
        <v>10</v>
      </c>
      <c r="Q58" s="11">
        <f t="shared" si="33"/>
        <v>80</v>
      </c>
      <c r="R58" s="16" t="str">
        <f>IF(AND(Q58&gt;=0,Q58&lt;=20),"IV",IF(AND(Q58&lt;=120,Q58&gt;=40),"III",IF(AND(Q58&gt;=150,Q58&lt;=500),"II",IF(AND(Q58&gt;=600,Q58&lt;=4000),"I"))))</f>
        <v>III</v>
      </c>
      <c r="S58" s="16" t="str">
        <f>IF(AND(Q58&gt;=0,Q58&lt;=20),"RIESGO ACEPTABLE",IF(AND(Q58&gt;=40,Q58&lt;=120),"RIESGO MEJORABLE",IF(AND(Q58&gt;=150,Q58&lt;=500),"RIESGO ACEPTABLE CON CONTROL ESPECIFICO",IF(AND(Q58&gt;=600,Q58&lt;=4000),"RIESGO NO ACEPTABLE"))))</f>
        <v>RIESGO MEJORABLE</v>
      </c>
      <c r="T58" s="17" t="s">
        <v>37</v>
      </c>
      <c r="U58" s="17" t="s">
        <v>37</v>
      </c>
      <c r="V58" s="17" t="s">
        <v>64</v>
      </c>
      <c r="W58" s="17" t="s">
        <v>384</v>
      </c>
      <c r="X58" s="17" t="s">
        <v>48</v>
      </c>
    </row>
    <row r="59" spans="1:24" s="1" customFormat="1" ht="111" customHeight="1" x14ac:dyDescent="0.25">
      <c r="A59" s="11">
        <v>56</v>
      </c>
      <c r="B59" s="148"/>
      <c r="C59" s="148"/>
      <c r="D59" s="178"/>
      <c r="E59" s="11" t="s">
        <v>31</v>
      </c>
      <c r="F59" s="168"/>
      <c r="G59" s="33" t="s">
        <v>66</v>
      </c>
      <c r="H59" s="17" t="s">
        <v>385</v>
      </c>
      <c r="I59" s="17" t="s">
        <v>623</v>
      </c>
      <c r="J59" s="17" t="s">
        <v>42</v>
      </c>
      <c r="K59" s="17" t="s">
        <v>612</v>
      </c>
      <c r="L59" s="17" t="s">
        <v>63</v>
      </c>
      <c r="M59" s="11">
        <v>2</v>
      </c>
      <c r="N59" s="11">
        <v>4</v>
      </c>
      <c r="O59" s="11">
        <f t="shared" ref="O59:O62" si="37">M59*N59</f>
        <v>8</v>
      </c>
      <c r="P59" s="17">
        <v>10</v>
      </c>
      <c r="Q59" s="11">
        <f t="shared" si="33"/>
        <v>80</v>
      </c>
      <c r="R59" s="16" t="str">
        <f t="shared" ref="R59:R62" si="38">IF(AND(Q59&gt;=0,Q59&lt;=20),"IV",IF(AND(Q59&lt;=120,Q59&gt;=40),"III",IF(AND(Q59&gt;=150,Q59&lt;=500),"II",IF(AND(Q59&gt;=600,Q59&lt;=4000),"I"))))</f>
        <v>III</v>
      </c>
      <c r="S59" s="16" t="str">
        <f t="shared" ref="S59:S62" si="39">IF(AND(Q59&gt;=0,Q59&lt;=20),"RIESGO ACEPTABLE",IF(AND(Q59&gt;=40,Q59&lt;=120),"RIESGO MEJORABLE",IF(AND(Q59&gt;=150,Q59&lt;=500),"RIESGO ACEPTABLE CON CONTROL ESPECIFICO",IF(AND(Q59&gt;=600,Q59&lt;=4000),"RIESGO NO ACEPTABLE"))))</f>
        <v>RIESGO MEJORABLE</v>
      </c>
      <c r="T59" s="17" t="s">
        <v>37</v>
      </c>
      <c r="U59" s="17" t="s">
        <v>37</v>
      </c>
      <c r="V59" s="17" t="s">
        <v>64</v>
      </c>
      <c r="W59" s="17" t="s">
        <v>384</v>
      </c>
      <c r="X59" s="17" t="s">
        <v>48</v>
      </c>
    </row>
    <row r="60" spans="1:24" s="1" customFormat="1" ht="111" customHeight="1" x14ac:dyDescent="0.25">
      <c r="A60" s="11">
        <v>57</v>
      </c>
      <c r="B60" s="148"/>
      <c r="C60" s="148"/>
      <c r="D60" s="178"/>
      <c r="E60" s="27" t="s">
        <v>31</v>
      </c>
      <c r="F60" s="34" t="s">
        <v>388</v>
      </c>
      <c r="G60" s="41" t="s">
        <v>289</v>
      </c>
      <c r="H60" s="36" t="s">
        <v>378</v>
      </c>
      <c r="I60" s="36" t="s">
        <v>386</v>
      </c>
      <c r="J60" s="27" t="s">
        <v>82</v>
      </c>
      <c r="K60" s="27" t="s">
        <v>389</v>
      </c>
      <c r="L60" s="27" t="s">
        <v>82</v>
      </c>
      <c r="M60" s="11">
        <v>2</v>
      </c>
      <c r="N60" s="11">
        <v>4</v>
      </c>
      <c r="O60" s="11">
        <f t="shared" si="37"/>
        <v>8</v>
      </c>
      <c r="P60" s="17">
        <v>10</v>
      </c>
      <c r="Q60" s="11">
        <f t="shared" si="33"/>
        <v>80</v>
      </c>
      <c r="R60" s="16" t="str">
        <f t="shared" si="38"/>
        <v>III</v>
      </c>
      <c r="S60" s="16" t="str">
        <f t="shared" si="39"/>
        <v>RIESGO MEJORABLE</v>
      </c>
      <c r="T60" s="27" t="s">
        <v>304</v>
      </c>
      <c r="U60" s="27" t="s">
        <v>304</v>
      </c>
      <c r="V60" s="27" t="s">
        <v>304</v>
      </c>
      <c r="W60" s="27" t="s">
        <v>381</v>
      </c>
      <c r="X60" s="27" t="s">
        <v>304</v>
      </c>
    </row>
    <row r="61" spans="1:24" s="1" customFormat="1" ht="111" customHeight="1" x14ac:dyDescent="0.25">
      <c r="A61" s="11">
        <v>58</v>
      </c>
      <c r="B61" s="148"/>
      <c r="C61" s="148"/>
      <c r="D61" s="178"/>
      <c r="E61" s="11" t="s">
        <v>31</v>
      </c>
      <c r="F61" s="169" t="s">
        <v>68</v>
      </c>
      <c r="G61" s="13" t="s">
        <v>69</v>
      </c>
      <c r="H61" s="14" t="s">
        <v>390</v>
      </c>
      <c r="I61" s="17" t="s">
        <v>589</v>
      </c>
      <c r="J61" s="17" t="s">
        <v>42</v>
      </c>
      <c r="K61" s="17" t="s">
        <v>553</v>
      </c>
      <c r="L61" s="17" t="s">
        <v>42</v>
      </c>
      <c r="M61" s="11">
        <v>2</v>
      </c>
      <c r="N61" s="11">
        <v>2</v>
      </c>
      <c r="O61" s="11">
        <f t="shared" si="37"/>
        <v>4</v>
      </c>
      <c r="P61" s="17">
        <v>25</v>
      </c>
      <c r="Q61" s="11">
        <f t="shared" si="33"/>
        <v>100</v>
      </c>
      <c r="R61" s="16" t="str">
        <f t="shared" si="38"/>
        <v>III</v>
      </c>
      <c r="S61" s="16" t="str">
        <f t="shared" si="39"/>
        <v>RIESGO MEJORABLE</v>
      </c>
      <c r="T61" s="17" t="s">
        <v>37</v>
      </c>
      <c r="U61" s="17" t="s">
        <v>37</v>
      </c>
      <c r="V61" s="17" t="s">
        <v>72</v>
      </c>
      <c r="W61" s="17" t="s">
        <v>37</v>
      </c>
      <c r="X61" s="17" t="s">
        <v>37</v>
      </c>
    </row>
    <row r="62" spans="1:24" s="1" customFormat="1" ht="111" customHeight="1" x14ac:dyDescent="0.25">
      <c r="A62" s="11">
        <v>59</v>
      </c>
      <c r="B62" s="148"/>
      <c r="C62" s="148"/>
      <c r="D62" s="178"/>
      <c r="E62" s="11" t="s">
        <v>31</v>
      </c>
      <c r="F62" s="170"/>
      <c r="G62" s="13" t="s">
        <v>73</v>
      </c>
      <c r="H62" s="14" t="s">
        <v>74</v>
      </c>
      <c r="I62" s="17" t="s">
        <v>590</v>
      </c>
      <c r="J62" s="17" t="s">
        <v>75</v>
      </c>
      <c r="K62" s="17" t="s">
        <v>554</v>
      </c>
      <c r="L62" s="11" t="s">
        <v>76</v>
      </c>
      <c r="M62" s="11">
        <v>2</v>
      </c>
      <c r="N62" s="11">
        <v>2</v>
      </c>
      <c r="O62" s="11">
        <f t="shared" si="37"/>
        <v>4</v>
      </c>
      <c r="P62" s="17">
        <v>10</v>
      </c>
      <c r="Q62" s="11">
        <f t="shared" si="33"/>
        <v>40</v>
      </c>
      <c r="R62" s="16" t="str">
        <f t="shared" si="38"/>
        <v>III</v>
      </c>
      <c r="S62" s="16" t="str">
        <f t="shared" si="39"/>
        <v>RIESGO MEJORABLE</v>
      </c>
      <c r="T62" s="17" t="s">
        <v>37</v>
      </c>
      <c r="U62" s="17" t="s">
        <v>37</v>
      </c>
      <c r="V62" s="17" t="s">
        <v>37</v>
      </c>
      <c r="W62" s="17" t="s">
        <v>77</v>
      </c>
      <c r="X62" s="17" t="s">
        <v>37</v>
      </c>
    </row>
    <row r="63" spans="1:24" s="1" customFormat="1" ht="111" customHeight="1" x14ac:dyDescent="0.25">
      <c r="A63" s="11">
        <v>60</v>
      </c>
      <c r="B63" s="148"/>
      <c r="C63" s="148"/>
      <c r="D63" s="178"/>
      <c r="E63" s="11" t="s">
        <v>31</v>
      </c>
      <c r="F63" s="171"/>
      <c r="G63" s="13" t="s">
        <v>81</v>
      </c>
      <c r="H63" s="14" t="s">
        <v>79</v>
      </c>
      <c r="I63" s="17" t="s">
        <v>591</v>
      </c>
      <c r="J63" s="11" t="s">
        <v>82</v>
      </c>
      <c r="K63" s="17" t="s">
        <v>42</v>
      </c>
      <c r="L63" s="11" t="s">
        <v>555</v>
      </c>
      <c r="M63" s="11">
        <v>4</v>
      </c>
      <c r="N63" s="11">
        <v>1</v>
      </c>
      <c r="O63" s="11">
        <f>M63*N63</f>
        <v>4</v>
      </c>
      <c r="P63" s="17">
        <v>10</v>
      </c>
      <c r="Q63" s="11">
        <f t="shared" si="33"/>
        <v>40</v>
      </c>
      <c r="R63" s="16" t="str">
        <f>IF(AND(Q63&gt;=0,Q63&lt;=20),"IV",IF(AND(Q63&lt;=120,Q63&gt;=40),"III",IF(AND(Q63&gt;=150,Q63&lt;=500),"II",IF(AND(Q63&gt;=600,Q63&lt;=4000),"I"))))</f>
        <v>III</v>
      </c>
      <c r="S63" s="16" t="str">
        <f>IF(AND(Q63&gt;=0,Q63&lt;=20),"RIESGO ACEPTABLE",IF(AND(Q63&gt;=40,Q63&lt;=120),"RIESGO MEJORABLE",IF(AND(Q63&gt;=150,Q63&lt;=500),"RIESGO ACEPTABLE CON CONTROL ESPECIFICO",IF(AND(Q63&gt;=600,Q63&lt;=4000),"RIESGO NO ACEPTABLE"))))</f>
        <v>RIESGO MEJORABLE</v>
      </c>
      <c r="T63" s="17" t="s">
        <v>37</v>
      </c>
      <c r="U63" s="17" t="s">
        <v>37</v>
      </c>
      <c r="V63" s="17" t="s">
        <v>37</v>
      </c>
      <c r="W63" s="17" t="s">
        <v>84</v>
      </c>
      <c r="X63" s="17" t="s">
        <v>37</v>
      </c>
    </row>
    <row r="64" spans="1:24" s="1" customFormat="1" ht="111" customHeight="1" x14ac:dyDescent="0.25">
      <c r="A64" s="11">
        <v>61</v>
      </c>
      <c r="B64" s="148"/>
      <c r="C64" s="148" t="s">
        <v>109</v>
      </c>
      <c r="D64" s="178" t="s">
        <v>110</v>
      </c>
      <c r="E64" s="11" t="s">
        <v>31</v>
      </c>
      <c r="F64" s="172" t="s">
        <v>32</v>
      </c>
      <c r="G64" s="164" t="s">
        <v>335</v>
      </c>
      <c r="H64" s="14" t="s">
        <v>34</v>
      </c>
      <c r="I64" s="14" t="s">
        <v>599</v>
      </c>
      <c r="J64" s="14" t="s">
        <v>551</v>
      </c>
      <c r="K64" s="14" t="s">
        <v>552</v>
      </c>
      <c r="L64" s="14" t="s">
        <v>329</v>
      </c>
      <c r="M64" s="15">
        <v>2</v>
      </c>
      <c r="N64" s="15">
        <v>1</v>
      </c>
      <c r="O64" s="15">
        <f t="shared" ref="O64:O69" si="40">M64*N64</f>
        <v>2</v>
      </c>
      <c r="P64" s="15">
        <v>10</v>
      </c>
      <c r="Q64" s="11">
        <f t="shared" si="33"/>
        <v>20</v>
      </c>
      <c r="R64" s="16" t="str">
        <f t="shared" ref="R64:R69" si="41">IF(AND(Q64&gt;=0,Q64&lt;=20),"IV",IF(AND(Q64&lt;=120,Q64&gt;=40),"III",IF(AND(Q64&gt;=150,Q64&lt;=500),"II",IF(AND(Q64&gt;=600,Q64&lt;=4000),"I"))))</f>
        <v>IV</v>
      </c>
      <c r="S64" s="16" t="str">
        <f t="shared" ref="S64:S65" si="42">IF(AND(Q64&gt;=0,Q64&lt;=20),"RIESGO ACEPTABLE",IF(AND(Q64&gt;=40,Q64&lt;=120),"RIESGO MEJORABLE",IF(AND(Q64&gt;=150,Q64&lt;=500),"RIESGO ACEPTABLE CON CONTROL ESPECIFICO",IF(AND(Q64&gt;=600,Q64&lt;=4000),"RIESGO NO ACEPTABLE"))))</f>
        <v>RIESGO ACEPTABLE</v>
      </c>
      <c r="T64" s="17" t="s">
        <v>37</v>
      </c>
      <c r="U64" s="17" t="s">
        <v>37</v>
      </c>
      <c r="V64" s="18" t="s">
        <v>38</v>
      </c>
      <c r="W64" s="18" t="s">
        <v>602</v>
      </c>
      <c r="X64" s="17" t="s">
        <v>39</v>
      </c>
    </row>
    <row r="65" spans="1:24" s="1" customFormat="1" ht="111" customHeight="1" x14ac:dyDescent="0.25">
      <c r="A65" s="11">
        <v>62</v>
      </c>
      <c r="B65" s="148"/>
      <c r="C65" s="148"/>
      <c r="D65" s="178"/>
      <c r="E65" s="49" t="s">
        <v>31</v>
      </c>
      <c r="F65" s="173"/>
      <c r="G65" s="165"/>
      <c r="H65" s="14" t="s">
        <v>378</v>
      </c>
      <c r="I65" s="14" t="s">
        <v>336</v>
      </c>
      <c r="J65" s="14" t="s">
        <v>82</v>
      </c>
      <c r="K65" s="14" t="s">
        <v>380</v>
      </c>
      <c r="L65" s="14" t="s">
        <v>379</v>
      </c>
      <c r="M65" s="15">
        <v>2</v>
      </c>
      <c r="N65" s="15">
        <v>1</v>
      </c>
      <c r="O65" s="15">
        <f t="shared" si="40"/>
        <v>2</v>
      </c>
      <c r="P65" s="15">
        <v>10</v>
      </c>
      <c r="Q65" s="11">
        <f t="shared" si="33"/>
        <v>20</v>
      </c>
      <c r="R65" s="16" t="str">
        <f t="shared" si="41"/>
        <v>IV</v>
      </c>
      <c r="S65" s="16" t="str">
        <f t="shared" si="42"/>
        <v>RIESGO ACEPTABLE</v>
      </c>
      <c r="T65" s="27" t="s">
        <v>304</v>
      </c>
      <c r="U65" s="27" t="s">
        <v>304</v>
      </c>
      <c r="V65" s="27" t="s">
        <v>304</v>
      </c>
      <c r="W65" s="27" t="s">
        <v>381</v>
      </c>
      <c r="X65" s="27" t="s">
        <v>304</v>
      </c>
    </row>
    <row r="66" spans="1:24" s="1" customFormat="1" ht="111" customHeight="1" x14ac:dyDescent="0.25">
      <c r="A66" s="11">
        <v>63</v>
      </c>
      <c r="B66" s="148"/>
      <c r="C66" s="148"/>
      <c r="D66" s="178"/>
      <c r="E66" s="11" t="s">
        <v>31</v>
      </c>
      <c r="F66" s="166" t="s">
        <v>40</v>
      </c>
      <c r="G66" s="21" t="s">
        <v>580</v>
      </c>
      <c r="H66" s="22" t="s">
        <v>41</v>
      </c>
      <c r="I66" s="22" t="s">
        <v>581</v>
      </c>
      <c r="J66" s="14" t="s">
        <v>42</v>
      </c>
      <c r="K66" s="14" t="s">
        <v>43</v>
      </c>
      <c r="L66" s="22" t="s">
        <v>44</v>
      </c>
      <c r="M66" s="15">
        <v>2</v>
      </c>
      <c r="N66" s="15">
        <v>2</v>
      </c>
      <c r="O66" s="15">
        <f t="shared" si="40"/>
        <v>4</v>
      </c>
      <c r="P66" s="15">
        <v>25</v>
      </c>
      <c r="Q66" s="11">
        <f t="shared" si="33"/>
        <v>100</v>
      </c>
      <c r="R66" s="16" t="str">
        <f t="shared" si="41"/>
        <v>III</v>
      </c>
      <c r="S66" s="16" t="str">
        <f>IF(AND(Q66&gt;=0,Q66&lt;=20),"RIESGO ACEPTABLE",IF(AND(Q66&gt;=40,Q66&lt;=120),"RIESGO MEJORABLE",IF(AND(Q66&gt;=150,Q66&lt;=500),"RIESGO ACEPTABLE CON CONTROL ESPECIFICO",IF(AND(Q66&gt;=600,Q66&lt;=4000),"RIESGO NO ACEPTABLE"))))</f>
        <v>RIESGO MEJORABLE</v>
      </c>
      <c r="T66" s="23" t="s">
        <v>45</v>
      </c>
      <c r="U66" s="23" t="s">
        <v>45</v>
      </c>
      <c r="V66" s="24" t="s">
        <v>46</v>
      </c>
      <c r="W66" s="25" t="s">
        <v>47</v>
      </c>
      <c r="X66" s="17" t="s">
        <v>48</v>
      </c>
    </row>
    <row r="67" spans="1:24" s="1" customFormat="1" ht="111" customHeight="1" x14ac:dyDescent="0.25">
      <c r="A67" s="11">
        <v>64</v>
      </c>
      <c r="B67" s="148"/>
      <c r="C67" s="148"/>
      <c r="D67" s="178"/>
      <c r="E67" s="11" t="s">
        <v>31</v>
      </c>
      <c r="F67" s="167"/>
      <c r="G67" s="26" t="s">
        <v>275</v>
      </c>
      <c r="H67" s="22" t="s">
        <v>603</v>
      </c>
      <c r="I67" s="22" t="s">
        <v>362</v>
      </c>
      <c r="J67" s="27" t="s">
        <v>82</v>
      </c>
      <c r="K67" s="27" t="s">
        <v>604</v>
      </c>
      <c r="L67" s="27" t="s">
        <v>363</v>
      </c>
      <c r="M67" s="15">
        <v>2</v>
      </c>
      <c r="N67" s="15">
        <v>1</v>
      </c>
      <c r="O67" s="15">
        <f t="shared" si="40"/>
        <v>2</v>
      </c>
      <c r="P67" s="15">
        <v>10</v>
      </c>
      <c r="Q67" s="11">
        <f t="shared" si="33"/>
        <v>20</v>
      </c>
      <c r="R67" s="16" t="str">
        <f t="shared" si="41"/>
        <v>IV</v>
      </c>
      <c r="S67" s="16" t="str">
        <f t="shared" ref="S67:S69" si="43">IF(AND(Q67&gt;=0,Q67&lt;=20),"RIESGO ACEPTABLE",IF(AND(Q67&gt;=40,Q67&lt;=120),"RIESGO MEJORABLE",IF(AND(Q67&gt;=150,Q67&lt;=500),"RIESGO ACEPTABLE CON CONTROL ESPECIFICO",IF(AND(Q67&gt;=600,Q67&lt;=4000),"RIESGO NO ACEPTABLE"))))</f>
        <v>RIESGO ACEPTABLE</v>
      </c>
      <c r="T67" s="17" t="s">
        <v>37</v>
      </c>
      <c r="U67" s="17" t="s">
        <v>37</v>
      </c>
      <c r="V67" s="17" t="s">
        <v>37</v>
      </c>
      <c r="W67" s="27" t="s">
        <v>364</v>
      </c>
      <c r="X67" s="27" t="s">
        <v>304</v>
      </c>
    </row>
    <row r="68" spans="1:24" s="1" customFormat="1" ht="111" customHeight="1" x14ac:dyDescent="0.25">
      <c r="A68" s="11">
        <v>65</v>
      </c>
      <c r="B68" s="148"/>
      <c r="C68" s="148"/>
      <c r="D68" s="178"/>
      <c r="E68" s="11" t="s">
        <v>31</v>
      </c>
      <c r="F68" s="168"/>
      <c r="G68" s="21" t="s">
        <v>582</v>
      </c>
      <c r="H68" s="22" t="s">
        <v>49</v>
      </c>
      <c r="I68" s="22" t="s">
        <v>583</v>
      </c>
      <c r="J68" s="28" t="s">
        <v>50</v>
      </c>
      <c r="K68" s="28" t="s">
        <v>51</v>
      </c>
      <c r="L68" s="22" t="s">
        <v>52</v>
      </c>
      <c r="M68" s="15">
        <v>2</v>
      </c>
      <c r="N68" s="15">
        <v>2</v>
      </c>
      <c r="O68" s="15">
        <f t="shared" si="40"/>
        <v>4</v>
      </c>
      <c r="P68" s="15">
        <v>10</v>
      </c>
      <c r="Q68" s="11">
        <f t="shared" si="33"/>
        <v>40</v>
      </c>
      <c r="R68" s="16" t="str">
        <f t="shared" si="41"/>
        <v>III</v>
      </c>
      <c r="S68" s="16" t="str">
        <f t="shared" si="43"/>
        <v>RIESGO MEJORABLE</v>
      </c>
      <c r="T68" s="23" t="s">
        <v>45</v>
      </c>
      <c r="U68" s="23" t="s">
        <v>45</v>
      </c>
      <c r="V68" s="29" t="s">
        <v>53</v>
      </c>
      <c r="W68" s="30" t="s">
        <v>54</v>
      </c>
      <c r="X68" s="17" t="s">
        <v>48</v>
      </c>
    </row>
    <row r="69" spans="1:24" s="1" customFormat="1" ht="111" customHeight="1" x14ac:dyDescent="0.25">
      <c r="A69" s="11">
        <v>66</v>
      </c>
      <c r="B69" s="148"/>
      <c r="C69" s="148"/>
      <c r="D69" s="178"/>
      <c r="E69" s="11" t="s">
        <v>31</v>
      </c>
      <c r="F69" s="20" t="s">
        <v>55</v>
      </c>
      <c r="G69" s="31" t="s">
        <v>584</v>
      </c>
      <c r="H69" s="28" t="s">
        <v>56</v>
      </c>
      <c r="I69" s="22" t="s">
        <v>585</v>
      </c>
      <c r="J69" s="14" t="s">
        <v>42</v>
      </c>
      <c r="K69" s="14" t="s">
        <v>42</v>
      </c>
      <c r="L69" s="28" t="s">
        <v>605</v>
      </c>
      <c r="M69" s="15">
        <v>2</v>
      </c>
      <c r="N69" s="15">
        <v>3</v>
      </c>
      <c r="O69" s="15">
        <f t="shared" si="40"/>
        <v>6</v>
      </c>
      <c r="P69" s="15">
        <v>10</v>
      </c>
      <c r="Q69" s="11">
        <f t="shared" si="33"/>
        <v>60</v>
      </c>
      <c r="R69" s="16" t="str">
        <f t="shared" si="41"/>
        <v>III</v>
      </c>
      <c r="S69" s="16" t="str">
        <f t="shared" si="43"/>
        <v>RIESGO MEJORABLE</v>
      </c>
      <c r="T69" s="23" t="s">
        <v>45</v>
      </c>
      <c r="U69" s="23" t="s">
        <v>45</v>
      </c>
      <c r="V69" s="17" t="s">
        <v>48</v>
      </c>
      <c r="W69" s="30" t="s">
        <v>58</v>
      </c>
      <c r="X69" s="17" t="s">
        <v>48</v>
      </c>
    </row>
    <row r="70" spans="1:24" s="1" customFormat="1" ht="111" customHeight="1" x14ac:dyDescent="0.25">
      <c r="A70" s="11">
        <v>67</v>
      </c>
      <c r="B70" s="148"/>
      <c r="C70" s="148"/>
      <c r="D70" s="178"/>
      <c r="E70" s="11" t="s">
        <v>31</v>
      </c>
      <c r="F70" s="166" t="s">
        <v>59</v>
      </c>
      <c r="G70" s="50" t="s">
        <v>257</v>
      </c>
      <c r="H70" s="17" t="s">
        <v>382</v>
      </c>
      <c r="I70" s="17" t="s">
        <v>383</v>
      </c>
      <c r="J70" s="17" t="s">
        <v>549</v>
      </c>
      <c r="K70" s="17" t="s">
        <v>612</v>
      </c>
      <c r="L70" s="17" t="s">
        <v>63</v>
      </c>
      <c r="M70" s="11">
        <v>2</v>
      </c>
      <c r="N70" s="11">
        <v>4</v>
      </c>
      <c r="O70" s="11">
        <f>M70*N70</f>
        <v>8</v>
      </c>
      <c r="P70" s="17">
        <v>10</v>
      </c>
      <c r="Q70" s="11">
        <f t="shared" si="33"/>
        <v>80</v>
      </c>
      <c r="R70" s="16" t="str">
        <f>IF(AND(Q70&gt;=0,Q70&lt;=20),"IV",IF(AND(Q70&lt;=120,Q70&gt;=40),"III",IF(AND(Q70&gt;=150,Q70&lt;=500),"II",IF(AND(Q70&gt;=600,Q70&lt;=4000),"I"))))</f>
        <v>III</v>
      </c>
      <c r="S70" s="16" t="str">
        <f>IF(AND(Q70&gt;=0,Q70&lt;=20),"RIESGO ACEPTABLE",IF(AND(Q70&gt;=40,Q70&lt;=120),"RIESGO MEJORABLE",IF(AND(Q70&gt;=150,Q70&lt;=500),"RIESGO ACEPTABLE CON CONTROL ESPECIFICO",IF(AND(Q70&gt;=600,Q70&lt;=4000),"RIESGO NO ACEPTABLE"))))</f>
        <v>RIESGO MEJORABLE</v>
      </c>
      <c r="T70" s="17" t="s">
        <v>37</v>
      </c>
      <c r="U70" s="17" t="s">
        <v>37</v>
      </c>
      <c r="V70" s="17" t="s">
        <v>64</v>
      </c>
      <c r="W70" s="17" t="s">
        <v>384</v>
      </c>
      <c r="X70" s="17" t="s">
        <v>48</v>
      </c>
    </row>
    <row r="71" spans="1:24" s="1" customFormat="1" ht="111" customHeight="1" x14ac:dyDescent="0.25">
      <c r="A71" s="11">
        <v>68</v>
      </c>
      <c r="B71" s="148"/>
      <c r="C71" s="148"/>
      <c r="D71" s="178"/>
      <c r="E71" s="11" t="s">
        <v>31</v>
      </c>
      <c r="F71" s="168"/>
      <c r="G71" s="33" t="s">
        <v>66</v>
      </c>
      <c r="H71" s="17" t="s">
        <v>385</v>
      </c>
      <c r="I71" s="17" t="s">
        <v>623</v>
      </c>
      <c r="J71" s="17" t="s">
        <v>42</v>
      </c>
      <c r="K71" s="17" t="s">
        <v>612</v>
      </c>
      <c r="L71" s="17" t="s">
        <v>63</v>
      </c>
      <c r="M71" s="11">
        <v>2</v>
      </c>
      <c r="N71" s="11">
        <v>4</v>
      </c>
      <c r="O71" s="11">
        <f t="shared" ref="O71:O74" si="44">M71*N71</f>
        <v>8</v>
      </c>
      <c r="P71" s="17">
        <v>10</v>
      </c>
      <c r="Q71" s="11">
        <f t="shared" si="33"/>
        <v>80</v>
      </c>
      <c r="R71" s="16" t="str">
        <f t="shared" ref="R71:R74" si="45">IF(AND(Q71&gt;=0,Q71&lt;=20),"IV",IF(AND(Q71&lt;=120,Q71&gt;=40),"III",IF(AND(Q71&gt;=150,Q71&lt;=500),"II",IF(AND(Q71&gt;=600,Q71&lt;=4000),"I"))))</f>
        <v>III</v>
      </c>
      <c r="S71" s="16" t="str">
        <f t="shared" ref="S71:S74" si="46">IF(AND(Q71&gt;=0,Q71&lt;=20),"RIESGO ACEPTABLE",IF(AND(Q71&gt;=40,Q71&lt;=120),"RIESGO MEJORABLE",IF(AND(Q71&gt;=150,Q71&lt;=500),"RIESGO ACEPTABLE CON CONTROL ESPECIFICO",IF(AND(Q71&gt;=600,Q71&lt;=4000),"RIESGO NO ACEPTABLE"))))</f>
        <v>RIESGO MEJORABLE</v>
      </c>
      <c r="T71" s="17" t="s">
        <v>37</v>
      </c>
      <c r="U71" s="17" t="s">
        <v>37</v>
      </c>
      <c r="V71" s="17" t="s">
        <v>64</v>
      </c>
      <c r="W71" s="17" t="s">
        <v>384</v>
      </c>
      <c r="X71" s="17" t="s">
        <v>48</v>
      </c>
    </row>
    <row r="72" spans="1:24" s="1" customFormat="1" ht="111" customHeight="1" x14ac:dyDescent="0.25">
      <c r="A72" s="11">
        <v>69</v>
      </c>
      <c r="B72" s="148"/>
      <c r="C72" s="148"/>
      <c r="D72" s="178"/>
      <c r="E72" s="27" t="s">
        <v>31</v>
      </c>
      <c r="F72" s="34" t="s">
        <v>388</v>
      </c>
      <c r="G72" s="41" t="s">
        <v>289</v>
      </c>
      <c r="H72" s="36" t="s">
        <v>378</v>
      </c>
      <c r="I72" s="36" t="s">
        <v>386</v>
      </c>
      <c r="J72" s="27" t="s">
        <v>82</v>
      </c>
      <c r="K72" s="27" t="s">
        <v>389</v>
      </c>
      <c r="L72" s="27" t="s">
        <v>82</v>
      </c>
      <c r="M72" s="11">
        <v>2</v>
      </c>
      <c r="N72" s="11">
        <v>4</v>
      </c>
      <c r="O72" s="11">
        <f t="shared" si="44"/>
        <v>8</v>
      </c>
      <c r="P72" s="17">
        <v>10</v>
      </c>
      <c r="Q72" s="11">
        <f t="shared" si="33"/>
        <v>80</v>
      </c>
      <c r="R72" s="16" t="str">
        <f t="shared" si="45"/>
        <v>III</v>
      </c>
      <c r="S72" s="16" t="str">
        <f t="shared" si="46"/>
        <v>RIESGO MEJORABLE</v>
      </c>
      <c r="T72" s="27" t="s">
        <v>304</v>
      </c>
      <c r="U72" s="27" t="s">
        <v>304</v>
      </c>
      <c r="V72" s="27" t="s">
        <v>304</v>
      </c>
      <c r="W72" s="27" t="s">
        <v>381</v>
      </c>
      <c r="X72" s="27" t="s">
        <v>304</v>
      </c>
    </row>
    <row r="73" spans="1:24" s="1" customFormat="1" ht="111" customHeight="1" x14ac:dyDescent="0.25">
      <c r="A73" s="11">
        <v>70</v>
      </c>
      <c r="B73" s="148"/>
      <c r="C73" s="148"/>
      <c r="D73" s="178"/>
      <c r="E73" s="11" t="s">
        <v>31</v>
      </c>
      <c r="F73" s="169" t="s">
        <v>68</v>
      </c>
      <c r="G73" s="13" t="s">
        <v>69</v>
      </c>
      <c r="H73" s="14" t="s">
        <v>390</v>
      </c>
      <c r="I73" s="17" t="s">
        <v>589</v>
      </c>
      <c r="J73" s="17" t="s">
        <v>42</v>
      </c>
      <c r="K73" s="17" t="s">
        <v>553</v>
      </c>
      <c r="L73" s="17" t="s">
        <v>42</v>
      </c>
      <c r="M73" s="11">
        <v>2</v>
      </c>
      <c r="N73" s="11">
        <v>2</v>
      </c>
      <c r="O73" s="11">
        <f t="shared" si="44"/>
        <v>4</v>
      </c>
      <c r="P73" s="17">
        <v>25</v>
      </c>
      <c r="Q73" s="11">
        <f t="shared" si="33"/>
        <v>100</v>
      </c>
      <c r="R73" s="16" t="str">
        <f t="shared" si="45"/>
        <v>III</v>
      </c>
      <c r="S73" s="16" t="str">
        <f t="shared" si="46"/>
        <v>RIESGO MEJORABLE</v>
      </c>
      <c r="T73" s="17" t="s">
        <v>37</v>
      </c>
      <c r="U73" s="17" t="s">
        <v>37</v>
      </c>
      <c r="V73" s="17" t="s">
        <v>72</v>
      </c>
      <c r="W73" s="17" t="s">
        <v>37</v>
      </c>
      <c r="X73" s="17" t="s">
        <v>37</v>
      </c>
    </row>
    <row r="74" spans="1:24" s="1" customFormat="1" ht="111" customHeight="1" x14ac:dyDescent="0.25">
      <c r="A74" s="11">
        <v>71</v>
      </c>
      <c r="B74" s="148"/>
      <c r="C74" s="148"/>
      <c r="D74" s="178"/>
      <c r="E74" s="11" t="s">
        <v>31</v>
      </c>
      <c r="F74" s="170"/>
      <c r="G74" s="13" t="s">
        <v>73</v>
      </c>
      <c r="H74" s="14" t="s">
        <v>74</v>
      </c>
      <c r="I74" s="17" t="s">
        <v>590</v>
      </c>
      <c r="J74" s="17" t="s">
        <v>75</v>
      </c>
      <c r="K74" s="17" t="s">
        <v>554</v>
      </c>
      <c r="L74" s="11" t="s">
        <v>76</v>
      </c>
      <c r="M74" s="11">
        <v>2</v>
      </c>
      <c r="N74" s="11">
        <v>2</v>
      </c>
      <c r="O74" s="11">
        <f t="shared" si="44"/>
        <v>4</v>
      </c>
      <c r="P74" s="17">
        <v>10</v>
      </c>
      <c r="Q74" s="11">
        <f t="shared" si="33"/>
        <v>40</v>
      </c>
      <c r="R74" s="16" t="str">
        <f t="shared" si="45"/>
        <v>III</v>
      </c>
      <c r="S74" s="16" t="str">
        <f t="shared" si="46"/>
        <v>RIESGO MEJORABLE</v>
      </c>
      <c r="T74" s="17" t="s">
        <v>37</v>
      </c>
      <c r="U74" s="17" t="s">
        <v>37</v>
      </c>
      <c r="V74" s="17" t="s">
        <v>37</v>
      </c>
      <c r="W74" s="17" t="s">
        <v>77</v>
      </c>
      <c r="X74" s="17" t="s">
        <v>37</v>
      </c>
    </row>
    <row r="75" spans="1:24" s="1" customFormat="1" ht="111" customHeight="1" x14ac:dyDescent="0.25">
      <c r="A75" s="11">
        <v>72</v>
      </c>
      <c r="B75" s="148"/>
      <c r="C75" s="148"/>
      <c r="D75" s="178"/>
      <c r="E75" s="11" t="s">
        <v>31</v>
      </c>
      <c r="F75" s="171"/>
      <c r="G75" s="13" t="s">
        <v>81</v>
      </c>
      <c r="H75" s="14" t="s">
        <v>79</v>
      </c>
      <c r="I75" s="17" t="s">
        <v>591</v>
      </c>
      <c r="J75" s="11" t="s">
        <v>82</v>
      </c>
      <c r="K75" s="17" t="s">
        <v>42</v>
      </c>
      <c r="L75" s="11" t="s">
        <v>555</v>
      </c>
      <c r="M75" s="11">
        <v>4</v>
      </c>
      <c r="N75" s="11">
        <v>1</v>
      </c>
      <c r="O75" s="11">
        <f>M75*N75</f>
        <v>4</v>
      </c>
      <c r="P75" s="17">
        <v>10</v>
      </c>
      <c r="Q75" s="11">
        <f t="shared" si="33"/>
        <v>40</v>
      </c>
      <c r="R75" s="16" t="str">
        <f>IF(AND(Q75&gt;=0,Q75&lt;=20),"IV",IF(AND(Q75&lt;=120,Q75&gt;=40),"III",IF(AND(Q75&gt;=150,Q75&lt;=500),"II",IF(AND(Q75&gt;=600,Q75&lt;=4000),"I"))))</f>
        <v>III</v>
      </c>
      <c r="S75" s="16" t="str">
        <f>IF(AND(Q75&gt;=0,Q75&lt;=20),"RIESGO ACEPTABLE",IF(AND(Q75&gt;=40,Q75&lt;=120),"RIESGO MEJORABLE",IF(AND(Q75&gt;=150,Q75&lt;=500),"RIESGO ACEPTABLE CON CONTROL ESPECIFICO",IF(AND(Q75&gt;=600,Q75&lt;=4000),"RIESGO NO ACEPTABLE"))))</f>
        <v>RIESGO MEJORABLE</v>
      </c>
      <c r="T75" s="17" t="s">
        <v>37</v>
      </c>
      <c r="U75" s="17" t="s">
        <v>37</v>
      </c>
      <c r="V75" s="17" t="s">
        <v>37</v>
      </c>
      <c r="W75" s="17" t="s">
        <v>84</v>
      </c>
      <c r="X75" s="17" t="s">
        <v>37</v>
      </c>
    </row>
    <row r="76" spans="1:24" s="1" customFormat="1" ht="111" customHeight="1" x14ac:dyDescent="0.25">
      <c r="A76" s="11">
        <v>73</v>
      </c>
      <c r="B76" s="148"/>
      <c r="C76" s="148" t="s">
        <v>111</v>
      </c>
      <c r="D76" s="178" t="s">
        <v>112</v>
      </c>
      <c r="E76" s="11" t="s">
        <v>31</v>
      </c>
      <c r="F76" s="172" t="s">
        <v>32</v>
      </c>
      <c r="G76" s="164" t="s">
        <v>335</v>
      </c>
      <c r="H76" s="14" t="s">
        <v>34</v>
      </c>
      <c r="I76" s="14" t="s">
        <v>599</v>
      </c>
      <c r="J76" s="14" t="s">
        <v>551</v>
      </c>
      <c r="K76" s="14" t="s">
        <v>552</v>
      </c>
      <c r="L76" s="14" t="s">
        <v>329</v>
      </c>
      <c r="M76" s="15">
        <v>2</v>
      </c>
      <c r="N76" s="15">
        <v>1</v>
      </c>
      <c r="O76" s="15">
        <f t="shared" ref="O76:O81" si="47">M76*N76</f>
        <v>2</v>
      </c>
      <c r="P76" s="15">
        <v>10</v>
      </c>
      <c r="Q76" s="11">
        <f t="shared" ref="Q76:Q87" si="48">O76*P76</f>
        <v>20</v>
      </c>
      <c r="R76" s="16" t="str">
        <f t="shared" ref="R76:R81" si="49">IF(AND(Q76&gt;=0,Q76&lt;=20),"IV",IF(AND(Q76&lt;=120,Q76&gt;=40),"III",IF(AND(Q76&gt;=150,Q76&lt;=500),"II",IF(AND(Q76&gt;=600,Q76&lt;=4000),"I"))))</f>
        <v>IV</v>
      </c>
      <c r="S76" s="16" t="str">
        <f t="shared" ref="S76:S77" si="50">IF(AND(Q76&gt;=0,Q76&lt;=20),"RIESGO ACEPTABLE",IF(AND(Q76&gt;=40,Q76&lt;=120),"RIESGO MEJORABLE",IF(AND(Q76&gt;=150,Q76&lt;=500),"RIESGO ACEPTABLE CON CONTROL ESPECIFICO",IF(AND(Q76&gt;=600,Q76&lt;=4000),"RIESGO NO ACEPTABLE"))))</f>
        <v>RIESGO ACEPTABLE</v>
      </c>
      <c r="T76" s="17" t="s">
        <v>37</v>
      </c>
      <c r="U76" s="17" t="s">
        <v>37</v>
      </c>
      <c r="V76" s="18" t="s">
        <v>38</v>
      </c>
      <c r="W76" s="18" t="s">
        <v>602</v>
      </c>
      <c r="X76" s="17" t="s">
        <v>39</v>
      </c>
    </row>
    <row r="77" spans="1:24" s="1" customFormat="1" ht="111" customHeight="1" x14ac:dyDescent="0.25">
      <c r="A77" s="11">
        <v>74</v>
      </c>
      <c r="B77" s="148"/>
      <c r="C77" s="148"/>
      <c r="D77" s="178"/>
      <c r="E77" s="49" t="s">
        <v>31</v>
      </c>
      <c r="F77" s="173"/>
      <c r="G77" s="165"/>
      <c r="H77" s="14" t="s">
        <v>378</v>
      </c>
      <c r="I77" s="14" t="s">
        <v>336</v>
      </c>
      <c r="J77" s="14" t="s">
        <v>82</v>
      </c>
      <c r="K77" s="14" t="s">
        <v>380</v>
      </c>
      <c r="L77" s="14" t="s">
        <v>379</v>
      </c>
      <c r="M77" s="15">
        <v>2</v>
      </c>
      <c r="N77" s="15">
        <v>1</v>
      </c>
      <c r="O77" s="15">
        <f t="shared" si="47"/>
        <v>2</v>
      </c>
      <c r="P77" s="15">
        <v>10</v>
      </c>
      <c r="Q77" s="11">
        <f t="shared" si="48"/>
        <v>20</v>
      </c>
      <c r="R77" s="16" t="str">
        <f t="shared" si="49"/>
        <v>IV</v>
      </c>
      <c r="S77" s="16" t="str">
        <f t="shared" si="50"/>
        <v>RIESGO ACEPTABLE</v>
      </c>
      <c r="T77" s="27" t="s">
        <v>304</v>
      </c>
      <c r="U77" s="27" t="s">
        <v>304</v>
      </c>
      <c r="V77" s="27" t="s">
        <v>304</v>
      </c>
      <c r="W77" s="27" t="s">
        <v>381</v>
      </c>
      <c r="X77" s="27" t="s">
        <v>304</v>
      </c>
    </row>
    <row r="78" spans="1:24" s="1" customFormat="1" ht="111" customHeight="1" x14ac:dyDescent="0.25">
      <c r="A78" s="11">
        <v>75</v>
      </c>
      <c r="B78" s="148"/>
      <c r="C78" s="148"/>
      <c r="D78" s="178"/>
      <c r="E78" s="11" t="s">
        <v>31</v>
      </c>
      <c r="F78" s="166" t="s">
        <v>40</v>
      </c>
      <c r="G78" s="21" t="s">
        <v>580</v>
      </c>
      <c r="H78" s="22" t="s">
        <v>41</v>
      </c>
      <c r="I78" s="22" t="s">
        <v>581</v>
      </c>
      <c r="J78" s="14" t="s">
        <v>42</v>
      </c>
      <c r="K78" s="14" t="s">
        <v>43</v>
      </c>
      <c r="L78" s="22" t="s">
        <v>44</v>
      </c>
      <c r="M78" s="15">
        <v>2</v>
      </c>
      <c r="N78" s="15">
        <v>2</v>
      </c>
      <c r="O78" s="15">
        <f t="shared" si="47"/>
        <v>4</v>
      </c>
      <c r="P78" s="15">
        <v>25</v>
      </c>
      <c r="Q78" s="11">
        <f t="shared" si="48"/>
        <v>100</v>
      </c>
      <c r="R78" s="16" t="str">
        <f t="shared" si="49"/>
        <v>III</v>
      </c>
      <c r="S78" s="16" t="str">
        <f>IF(AND(Q78&gt;=0,Q78&lt;=20),"RIESGO ACEPTABLE",IF(AND(Q78&gt;=40,Q78&lt;=120),"RIESGO MEJORABLE",IF(AND(Q78&gt;=150,Q78&lt;=500),"RIESGO ACEPTABLE CON CONTROL ESPECIFICO",IF(AND(Q78&gt;=600,Q78&lt;=4000),"RIESGO NO ACEPTABLE"))))</f>
        <v>RIESGO MEJORABLE</v>
      </c>
      <c r="T78" s="23" t="s">
        <v>45</v>
      </c>
      <c r="U78" s="23" t="s">
        <v>45</v>
      </c>
      <c r="V78" s="24" t="s">
        <v>46</v>
      </c>
      <c r="W78" s="25" t="s">
        <v>47</v>
      </c>
      <c r="X78" s="17" t="s">
        <v>48</v>
      </c>
    </row>
    <row r="79" spans="1:24" s="1" customFormat="1" ht="111" customHeight="1" x14ac:dyDescent="0.25">
      <c r="A79" s="11">
        <v>76</v>
      </c>
      <c r="B79" s="148"/>
      <c r="C79" s="148"/>
      <c r="D79" s="178"/>
      <c r="E79" s="11" t="s">
        <v>31</v>
      </c>
      <c r="F79" s="167"/>
      <c r="G79" s="26" t="s">
        <v>275</v>
      </c>
      <c r="H79" s="22" t="s">
        <v>603</v>
      </c>
      <c r="I79" s="22" t="s">
        <v>362</v>
      </c>
      <c r="J79" s="27" t="s">
        <v>82</v>
      </c>
      <c r="K79" s="27" t="s">
        <v>604</v>
      </c>
      <c r="L79" s="27" t="s">
        <v>363</v>
      </c>
      <c r="M79" s="15">
        <v>2</v>
      </c>
      <c r="N79" s="15">
        <v>1</v>
      </c>
      <c r="O79" s="15">
        <f t="shared" si="47"/>
        <v>2</v>
      </c>
      <c r="P79" s="15">
        <v>10</v>
      </c>
      <c r="Q79" s="11">
        <f t="shared" si="48"/>
        <v>20</v>
      </c>
      <c r="R79" s="16" t="str">
        <f t="shared" si="49"/>
        <v>IV</v>
      </c>
      <c r="S79" s="16" t="str">
        <f t="shared" ref="S79:S81" si="51">IF(AND(Q79&gt;=0,Q79&lt;=20),"RIESGO ACEPTABLE",IF(AND(Q79&gt;=40,Q79&lt;=120),"RIESGO MEJORABLE",IF(AND(Q79&gt;=150,Q79&lt;=500),"RIESGO ACEPTABLE CON CONTROL ESPECIFICO",IF(AND(Q79&gt;=600,Q79&lt;=4000),"RIESGO NO ACEPTABLE"))))</f>
        <v>RIESGO ACEPTABLE</v>
      </c>
      <c r="T79" s="17" t="s">
        <v>37</v>
      </c>
      <c r="U79" s="17" t="s">
        <v>37</v>
      </c>
      <c r="V79" s="17" t="s">
        <v>37</v>
      </c>
      <c r="W79" s="27" t="s">
        <v>364</v>
      </c>
      <c r="X79" s="27" t="s">
        <v>304</v>
      </c>
    </row>
    <row r="80" spans="1:24" s="1" customFormat="1" ht="111" customHeight="1" x14ac:dyDescent="0.25">
      <c r="A80" s="11">
        <v>77</v>
      </c>
      <c r="B80" s="148"/>
      <c r="C80" s="148"/>
      <c r="D80" s="178"/>
      <c r="E80" s="11" t="s">
        <v>31</v>
      </c>
      <c r="F80" s="168"/>
      <c r="G80" s="21" t="s">
        <v>582</v>
      </c>
      <c r="H80" s="22" t="s">
        <v>49</v>
      </c>
      <c r="I80" s="22" t="s">
        <v>583</v>
      </c>
      <c r="J80" s="28" t="s">
        <v>50</v>
      </c>
      <c r="K80" s="28" t="s">
        <v>51</v>
      </c>
      <c r="L80" s="22" t="s">
        <v>52</v>
      </c>
      <c r="M80" s="15">
        <v>2</v>
      </c>
      <c r="N80" s="15">
        <v>2</v>
      </c>
      <c r="O80" s="15">
        <f t="shared" si="47"/>
        <v>4</v>
      </c>
      <c r="P80" s="15">
        <v>10</v>
      </c>
      <c r="Q80" s="11">
        <f t="shared" si="48"/>
        <v>40</v>
      </c>
      <c r="R80" s="16" t="str">
        <f t="shared" si="49"/>
        <v>III</v>
      </c>
      <c r="S80" s="16" t="str">
        <f t="shared" si="51"/>
        <v>RIESGO MEJORABLE</v>
      </c>
      <c r="T80" s="23" t="s">
        <v>45</v>
      </c>
      <c r="U80" s="23" t="s">
        <v>45</v>
      </c>
      <c r="V80" s="29" t="s">
        <v>53</v>
      </c>
      <c r="W80" s="30" t="s">
        <v>54</v>
      </c>
      <c r="X80" s="17" t="s">
        <v>48</v>
      </c>
    </row>
    <row r="81" spans="1:24" s="1" customFormat="1" ht="111" customHeight="1" x14ac:dyDescent="0.25">
      <c r="A81" s="11">
        <v>78</v>
      </c>
      <c r="B81" s="148"/>
      <c r="C81" s="148"/>
      <c r="D81" s="178"/>
      <c r="E81" s="11" t="s">
        <v>31</v>
      </c>
      <c r="F81" s="20" t="s">
        <v>55</v>
      </c>
      <c r="G81" s="31" t="s">
        <v>584</v>
      </c>
      <c r="H81" s="28" t="s">
        <v>56</v>
      </c>
      <c r="I81" s="22" t="s">
        <v>585</v>
      </c>
      <c r="J81" s="14" t="s">
        <v>42</v>
      </c>
      <c r="K81" s="14" t="s">
        <v>42</v>
      </c>
      <c r="L81" s="28" t="s">
        <v>605</v>
      </c>
      <c r="M81" s="15">
        <v>2</v>
      </c>
      <c r="N81" s="15">
        <v>3</v>
      </c>
      <c r="O81" s="15">
        <f t="shared" si="47"/>
        <v>6</v>
      </c>
      <c r="P81" s="15">
        <v>10</v>
      </c>
      <c r="Q81" s="11">
        <f t="shared" si="48"/>
        <v>60</v>
      </c>
      <c r="R81" s="16" t="str">
        <f t="shared" si="49"/>
        <v>III</v>
      </c>
      <c r="S81" s="16" t="str">
        <f t="shared" si="51"/>
        <v>RIESGO MEJORABLE</v>
      </c>
      <c r="T81" s="23" t="s">
        <v>45</v>
      </c>
      <c r="U81" s="23" t="s">
        <v>45</v>
      </c>
      <c r="V81" s="17" t="s">
        <v>48</v>
      </c>
      <c r="W81" s="30" t="s">
        <v>58</v>
      </c>
      <c r="X81" s="17" t="s">
        <v>48</v>
      </c>
    </row>
    <row r="82" spans="1:24" s="1" customFormat="1" ht="111" customHeight="1" x14ac:dyDescent="0.25">
      <c r="A82" s="11">
        <v>79</v>
      </c>
      <c r="B82" s="148"/>
      <c r="C82" s="148"/>
      <c r="D82" s="178"/>
      <c r="E82" s="11" t="s">
        <v>31</v>
      </c>
      <c r="F82" s="166" t="s">
        <v>59</v>
      </c>
      <c r="G82" s="50" t="s">
        <v>257</v>
      </c>
      <c r="H82" s="17" t="s">
        <v>382</v>
      </c>
      <c r="I82" s="17" t="s">
        <v>383</v>
      </c>
      <c r="J82" s="17" t="s">
        <v>549</v>
      </c>
      <c r="K82" s="17" t="s">
        <v>612</v>
      </c>
      <c r="L82" s="17" t="s">
        <v>63</v>
      </c>
      <c r="M82" s="11">
        <v>2</v>
      </c>
      <c r="N82" s="11">
        <v>4</v>
      </c>
      <c r="O82" s="11">
        <f>M82*N82</f>
        <v>8</v>
      </c>
      <c r="P82" s="17">
        <v>10</v>
      </c>
      <c r="Q82" s="11">
        <f t="shared" si="48"/>
        <v>80</v>
      </c>
      <c r="R82" s="16" t="str">
        <f>IF(AND(Q82&gt;=0,Q82&lt;=20),"IV",IF(AND(Q82&lt;=120,Q82&gt;=40),"III",IF(AND(Q82&gt;=150,Q82&lt;=500),"II",IF(AND(Q82&gt;=600,Q82&lt;=4000),"I"))))</f>
        <v>III</v>
      </c>
      <c r="S82" s="16" t="str">
        <f>IF(AND(Q82&gt;=0,Q82&lt;=20),"RIESGO ACEPTABLE",IF(AND(Q82&gt;=40,Q82&lt;=120),"RIESGO MEJORABLE",IF(AND(Q82&gt;=150,Q82&lt;=500),"RIESGO ACEPTABLE CON CONTROL ESPECIFICO",IF(AND(Q82&gt;=600,Q82&lt;=4000),"RIESGO NO ACEPTABLE"))))</f>
        <v>RIESGO MEJORABLE</v>
      </c>
      <c r="T82" s="17" t="s">
        <v>37</v>
      </c>
      <c r="U82" s="17" t="s">
        <v>37</v>
      </c>
      <c r="V82" s="17" t="s">
        <v>64</v>
      </c>
      <c r="W82" s="17" t="s">
        <v>384</v>
      </c>
      <c r="X82" s="17" t="s">
        <v>48</v>
      </c>
    </row>
    <row r="83" spans="1:24" s="1" customFormat="1" ht="111" customHeight="1" x14ac:dyDescent="0.25">
      <c r="A83" s="11">
        <v>80</v>
      </c>
      <c r="B83" s="148"/>
      <c r="C83" s="148"/>
      <c r="D83" s="178"/>
      <c r="E83" s="11" t="s">
        <v>31</v>
      </c>
      <c r="F83" s="168"/>
      <c r="G83" s="33" t="s">
        <v>66</v>
      </c>
      <c r="H83" s="17" t="s">
        <v>385</v>
      </c>
      <c r="I83" s="17" t="s">
        <v>623</v>
      </c>
      <c r="J83" s="17" t="s">
        <v>42</v>
      </c>
      <c r="K83" s="17" t="s">
        <v>612</v>
      </c>
      <c r="L83" s="17" t="s">
        <v>63</v>
      </c>
      <c r="M83" s="11">
        <v>2</v>
      </c>
      <c r="N83" s="11">
        <v>4</v>
      </c>
      <c r="O83" s="11">
        <f t="shared" ref="O83:O86" si="52">M83*N83</f>
        <v>8</v>
      </c>
      <c r="P83" s="17">
        <v>10</v>
      </c>
      <c r="Q83" s="11">
        <f t="shared" si="48"/>
        <v>80</v>
      </c>
      <c r="R83" s="16" t="str">
        <f t="shared" ref="R83:R86" si="53">IF(AND(Q83&gt;=0,Q83&lt;=20),"IV",IF(AND(Q83&lt;=120,Q83&gt;=40),"III",IF(AND(Q83&gt;=150,Q83&lt;=500),"II",IF(AND(Q83&gt;=600,Q83&lt;=4000),"I"))))</f>
        <v>III</v>
      </c>
      <c r="S83" s="16" t="str">
        <f t="shared" ref="S83:S86" si="54">IF(AND(Q83&gt;=0,Q83&lt;=20),"RIESGO ACEPTABLE",IF(AND(Q83&gt;=40,Q83&lt;=120),"RIESGO MEJORABLE",IF(AND(Q83&gt;=150,Q83&lt;=500),"RIESGO ACEPTABLE CON CONTROL ESPECIFICO",IF(AND(Q83&gt;=600,Q83&lt;=4000),"RIESGO NO ACEPTABLE"))))</f>
        <v>RIESGO MEJORABLE</v>
      </c>
      <c r="T83" s="17" t="s">
        <v>37</v>
      </c>
      <c r="U83" s="17" t="s">
        <v>37</v>
      </c>
      <c r="V83" s="17" t="s">
        <v>64</v>
      </c>
      <c r="W83" s="17" t="s">
        <v>384</v>
      </c>
      <c r="X83" s="17" t="s">
        <v>48</v>
      </c>
    </row>
    <row r="84" spans="1:24" s="1" customFormat="1" ht="111" customHeight="1" x14ac:dyDescent="0.25">
      <c r="A84" s="11">
        <v>81</v>
      </c>
      <c r="B84" s="148"/>
      <c r="C84" s="148"/>
      <c r="D84" s="178"/>
      <c r="E84" s="27" t="s">
        <v>31</v>
      </c>
      <c r="F84" s="34" t="s">
        <v>388</v>
      </c>
      <c r="G84" s="41" t="s">
        <v>289</v>
      </c>
      <c r="H84" s="36" t="s">
        <v>378</v>
      </c>
      <c r="I84" s="36" t="s">
        <v>386</v>
      </c>
      <c r="J84" s="27" t="s">
        <v>82</v>
      </c>
      <c r="K84" s="27" t="s">
        <v>389</v>
      </c>
      <c r="L84" s="27" t="s">
        <v>82</v>
      </c>
      <c r="M84" s="11">
        <v>2</v>
      </c>
      <c r="N84" s="11">
        <v>4</v>
      </c>
      <c r="O84" s="11">
        <f t="shared" si="52"/>
        <v>8</v>
      </c>
      <c r="P84" s="17">
        <v>10</v>
      </c>
      <c r="Q84" s="11">
        <f t="shared" si="48"/>
        <v>80</v>
      </c>
      <c r="R84" s="16" t="str">
        <f t="shared" si="53"/>
        <v>III</v>
      </c>
      <c r="S84" s="16" t="str">
        <f t="shared" si="54"/>
        <v>RIESGO MEJORABLE</v>
      </c>
      <c r="T84" s="27" t="s">
        <v>304</v>
      </c>
      <c r="U84" s="27" t="s">
        <v>304</v>
      </c>
      <c r="V84" s="27" t="s">
        <v>304</v>
      </c>
      <c r="W84" s="27" t="s">
        <v>381</v>
      </c>
      <c r="X84" s="27" t="s">
        <v>304</v>
      </c>
    </row>
    <row r="85" spans="1:24" s="1" customFormat="1" ht="111" customHeight="1" x14ac:dyDescent="0.25">
      <c r="A85" s="11">
        <v>82</v>
      </c>
      <c r="B85" s="148"/>
      <c r="C85" s="148"/>
      <c r="D85" s="178"/>
      <c r="E85" s="11" t="s">
        <v>31</v>
      </c>
      <c r="F85" s="169" t="s">
        <v>68</v>
      </c>
      <c r="G85" s="13" t="s">
        <v>69</v>
      </c>
      <c r="H85" s="14" t="s">
        <v>390</v>
      </c>
      <c r="I85" s="17" t="s">
        <v>589</v>
      </c>
      <c r="J85" s="17" t="s">
        <v>42</v>
      </c>
      <c r="K85" s="17" t="s">
        <v>553</v>
      </c>
      <c r="L85" s="17" t="s">
        <v>42</v>
      </c>
      <c r="M85" s="11">
        <v>2</v>
      </c>
      <c r="N85" s="11">
        <v>2</v>
      </c>
      <c r="O85" s="11">
        <f t="shared" si="52"/>
        <v>4</v>
      </c>
      <c r="P85" s="17">
        <v>25</v>
      </c>
      <c r="Q85" s="11">
        <f t="shared" si="48"/>
        <v>100</v>
      </c>
      <c r="R85" s="16" t="str">
        <f t="shared" si="53"/>
        <v>III</v>
      </c>
      <c r="S85" s="16" t="str">
        <f t="shared" si="54"/>
        <v>RIESGO MEJORABLE</v>
      </c>
      <c r="T85" s="17" t="s">
        <v>37</v>
      </c>
      <c r="U85" s="17" t="s">
        <v>37</v>
      </c>
      <c r="V85" s="17" t="s">
        <v>72</v>
      </c>
      <c r="W85" s="17" t="s">
        <v>37</v>
      </c>
      <c r="X85" s="17" t="s">
        <v>37</v>
      </c>
    </row>
    <row r="86" spans="1:24" s="1" customFormat="1" ht="111" customHeight="1" x14ac:dyDescent="0.25">
      <c r="A86" s="11">
        <v>83</v>
      </c>
      <c r="B86" s="148"/>
      <c r="C86" s="148"/>
      <c r="D86" s="178"/>
      <c r="E86" s="11" t="s">
        <v>31</v>
      </c>
      <c r="F86" s="170"/>
      <c r="G86" s="13" t="s">
        <v>73</v>
      </c>
      <c r="H86" s="14" t="s">
        <v>74</v>
      </c>
      <c r="I86" s="17" t="s">
        <v>590</v>
      </c>
      <c r="J86" s="17" t="s">
        <v>75</v>
      </c>
      <c r="K86" s="17" t="s">
        <v>554</v>
      </c>
      <c r="L86" s="11" t="s">
        <v>76</v>
      </c>
      <c r="M86" s="11">
        <v>2</v>
      </c>
      <c r="N86" s="11">
        <v>2</v>
      </c>
      <c r="O86" s="11">
        <f t="shared" si="52"/>
        <v>4</v>
      </c>
      <c r="P86" s="17">
        <v>10</v>
      </c>
      <c r="Q86" s="11">
        <f t="shared" si="48"/>
        <v>40</v>
      </c>
      <c r="R86" s="16" t="str">
        <f t="shared" si="53"/>
        <v>III</v>
      </c>
      <c r="S86" s="16" t="str">
        <f t="shared" si="54"/>
        <v>RIESGO MEJORABLE</v>
      </c>
      <c r="T86" s="17" t="s">
        <v>37</v>
      </c>
      <c r="U86" s="17" t="s">
        <v>37</v>
      </c>
      <c r="V86" s="17" t="s">
        <v>37</v>
      </c>
      <c r="W86" s="17" t="s">
        <v>77</v>
      </c>
      <c r="X86" s="17" t="s">
        <v>37</v>
      </c>
    </row>
    <row r="87" spans="1:24" s="1" customFormat="1" ht="111" customHeight="1" x14ac:dyDescent="0.25">
      <c r="A87" s="11">
        <v>84</v>
      </c>
      <c r="B87" s="148"/>
      <c r="C87" s="148"/>
      <c r="D87" s="178"/>
      <c r="E87" s="11" t="s">
        <v>31</v>
      </c>
      <c r="F87" s="171"/>
      <c r="G87" s="13" t="s">
        <v>81</v>
      </c>
      <c r="H87" s="14" t="s">
        <v>79</v>
      </c>
      <c r="I87" s="17" t="s">
        <v>591</v>
      </c>
      <c r="J87" s="11" t="s">
        <v>82</v>
      </c>
      <c r="K87" s="17" t="s">
        <v>42</v>
      </c>
      <c r="L87" s="11" t="s">
        <v>555</v>
      </c>
      <c r="M87" s="11">
        <v>4</v>
      </c>
      <c r="N87" s="11">
        <v>1</v>
      </c>
      <c r="O87" s="11">
        <f>M87*N87</f>
        <v>4</v>
      </c>
      <c r="P87" s="17">
        <v>10</v>
      </c>
      <c r="Q87" s="11">
        <f t="shared" si="48"/>
        <v>40</v>
      </c>
      <c r="R87" s="16" t="str">
        <f>IF(AND(Q87&gt;=0,Q87&lt;=20),"IV",IF(AND(Q87&lt;=120,Q87&gt;=40),"III",IF(AND(Q87&gt;=150,Q87&lt;=500),"II",IF(AND(Q87&gt;=600,Q87&lt;=4000),"I"))))</f>
        <v>III</v>
      </c>
      <c r="S87" s="16" t="str">
        <f>IF(AND(Q87&gt;=0,Q87&lt;=20),"RIESGO ACEPTABLE",IF(AND(Q87&gt;=40,Q87&lt;=120),"RIESGO MEJORABLE",IF(AND(Q87&gt;=150,Q87&lt;=500),"RIESGO ACEPTABLE CON CONTROL ESPECIFICO",IF(AND(Q87&gt;=600,Q87&lt;=4000),"RIESGO NO ACEPTABLE"))))</f>
        <v>RIESGO MEJORABLE</v>
      </c>
      <c r="T87" s="17" t="s">
        <v>37</v>
      </c>
      <c r="U87" s="17" t="s">
        <v>37</v>
      </c>
      <c r="V87" s="17" t="s">
        <v>37</v>
      </c>
      <c r="W87" s="17" t="s">
        <v>84</v>
      </c>
      <c r="X87" s="17" t="s">
        <v>37</v>
      </c>
    </row>
    <row r="88" spans="1:24" s="1" customFormat="1" ht="111" customHeight="1" x14ac:dyDescent="0.25">
      <c r="A88" s="11">
        <v>85</v>
      </c>
      <c r="B88" s="148"/>
      <c r="C88" s="148" t="s">
        <v>113</v>
      </c>
      <c r="D88" s="178" t="s">
        <v>114</v>
      </c>
      <c r="E88" s="11" t="s">
        <v>31</v>
      </c>
      <c r="F88" s="172" t="s">
        <v>32</v>
      </c>
      <c r="G88" s="164" t="s">
        <v>335</v>
      </c>
      <c r="H88" s="14" t="s">
        <v>34</v>
      </c>
      <c r="I88" s="14" t="s">
        <v>599</v>
      </c>
      <c r="J88" s="14" t="s">
        <v>551</v>
      </c>
      <c r="K88" s="14" t="s">
        <v>552</v>
      </c>
      <c r="L88" s="14" t="s">
        <v>329</v>
      </c>
      <c r="M88" s="15">
        <v>2</v>
      </c>
      <c r="N88" s="15">
        <v>1</v>
      </c>
      <c r="O88" s="15">
        <f t="shared" ref="O88:O93" si="55">M88*N88</f>
        <v>2</v>
      </c>
      <c r="P88" s="15">
        <v>10</v>
      </c>
      <c r="Q88" s="11">
        <f t="shared" ref="Q88:Q99" si="56">O88*P88</f>
        <v>20</v>
      </c>
      <c r="R88" s="16" t="str">
        <f t="shared" ref="R88:R93" si="57">IF(AND(Q88&gt;=0,Q88&lt;=20),"IV",IF(AND(Q88&lt;=120,Q88&gt;=40),"III",IF(AND(Q88&gt;=150,Q88&lt;=500),"II",IF(AND(Q88&gt;=600,Q88&lt;=4000),"I"))))</f>
        <v>IV</v>
      </c>
      <c r="S88" s="16" t="str">
        <f t="shared" ref="S88:S89" si="58">IF(AND(Q88&gt;=0,Q88&lt;=20),"RIESGO ACEPTABLE",IF(AND(Q88&gt;=40,Q88&lt;=120),"RIESGO MEJORABLE",IF(AND(Q88&gt;=150,Q88&lt;=500),"RIESGO ACEPTABLE CON CONTROL ESPECIFICO",IF(AND(Q88&gt;=600,Q88&lt;=4000),"RIESGO NO ACEPTABLE"))))</f>
        <v>RIESGO ACEPTABLE</v>
      </c>
      <c r="T88" s="17" t="s">
        <v>37</v>
      </c>
      <c r="U88" s="17" t="s">
        <v>37</v>
      </c>
      <c r="V88" s="18" t="s">
        <v>38</v>
      </c>
      <c r="W88" s="18" t="s">
        <v>602</v>
      </c>
      <c r="X88" s="17" t="s">
        <v>39</v>
      </c>
    </row>
    <row r="89" spans="1:24" s="1" customFormat="1" ht="111" customHeight="1" x14ac:dyDescent="0.25">
      <c r="A89" s="11">
        <v>86</v>
      </c>
      <c r="B89" s="148"/>
      <c r="C89" s="148"/>
      <c r="D89" s="178"/>
      <c r="E89" s="49" t="s">
        <v>31</v>
      </c>
      <c r="F89" s="173"/>
      <c r="G89" s="165"/>
      <c r="H89" s="14" t="s">
        <v>378</v>
      </c>
      <c r="I89" s="14" t="s">
        <v>336</v>
      </c>
      <c r="J89" s="14" t="s">
        <v>82</v>
      </c>
      <c r="K89" s="14" t="s">
        <v>380</v>
      </c>
      <c r="L89" s="14" t="s">
        <v>379</v>
      </c>
      <c r="M89" s="15">
        <v>2</v>
      </c>
      <c r="N89" s="15">
        <v>1</v>
      </c>
      <c r="O89" s="15">
        <f t="shared" si="55"/>
        <v>2</v>
      </c>
      <c r="P89" s="15">
        <v>10</v>
      </c>
      <c r="Q89" s="11">
        <f t="shared" si="56"/>
        <v>20</v>
      </c>
      <c r="R89" s="16" t="str">
        <f t="shared" si="57"/>
        <v>IV</v>
      </c>
      <c r="S89" s="16" t="str">
        <f t="shared" si="58"/>
        <v>RIESGO ACEPTABLE</v>
      </c>
      <c r="T89" s="27" t="s">
        <v>304</v>
      </c>
      <c r="U89" s="27" t="s">
        <v>304</v>
      </c>
      <c r="V89" s="27" t="s">
        <v>304</v>
      </c>
      <c r="W89" s="27" t="s">
        <v>381</v>
      </c>
      <c r="X89" s="27" t="s">
        <v>304</v>
      </c>
    </row>
    <row r="90" spans="1:24" s="1" customFormat="1" ht="111" customHeight="1" x14ac:dyDescent="0.25">
      <c r="A90" s="11">
        <v>87</v>
      </c>
      <c r="B90" s="148"/>
      <c r="C90" s="148"/>
      <c r="D90" s="178"/>
      <c r="E90" s="11" t="s">
        <v>31</v>
      </c>
      <c r="F90" s="166" t="s">
        <v>40</v>
      </c>
      <c r="G90" s="21" t="s">
        <v>580</v>
      </c>
      <c r="H90" s="22" t="s">
        <v>41</v>
      </c>
      <c r="I90" s="22" t="s">
        <v>581</v>
      </c>
      <c r="J90" s="14" t="s">
        <v>42</v>
      </c>
      <c r="K90" s="14" t="s">
        <v>43</v>
      </c>
      <c r="L90" s="22" t="s">
        <v>44</v>
      </c>
      <c r="M90" s="15">
        <v>2</v>
      </c>
      <c r="N90" s="15">
        <v>2</v>
      </c>
      <c r="O90" s="15">
        <f t="shared" si="55"/>
        <v>4</v>
      </c>
      <c r="P90" s="15">
        <v>25</v>
      </c>
      <c r="Q90" s="11">
        <f t="shared" si="56"/>
        <v>100</v>
      </c>
      <c r="R90" s="16" t="str">
        <f t="shared" si="57"/>
        <v>III</v>
      </c>
      <c r="S90" s="16" t="str">
        <f>IF(AND(Q90&gt;=0,Q90&lt;=20),"RIESGO ACEPTABLE",IF(AND(Q90&gt;=40,Q90&lt;=120),"RIESGO MEJORABLE",IF(AND(Q90&gt;=150,Q90&lt;=500),"RIESGO ACEPTABLE CON CONTROL ESPECIFICO",IF(AND(Q90&gt;=600,Q90&lt;=4000),"RIESGO NO ACEPTABLE"))))</f>
        <v>RIESGO MEJORABLE</v>
      </c>
      <c r="T90" s="23" t="s">
        <v>45</v>
      </c>
      <c r="U90" s="23" t="s">
        <v>45</v>
      </c>
      <c r="V90" s="24" t="s">
        <v>46</v>
      </c>
      <c r="W90" s="25" t="s">
        <v>47</v>
      </c>
      <c r="X90" s="17" t="s">
        <v>48</v>
      </c>
    </row>
    <row r="91" spans="1:24" s="1" customFormat="1" ht="111" customHeight="1" x14ac:dyDescent="0.25">
      <c r="A91" s="11">
        <v>88</v>
      </c>
      <c r="B91" s="148"/>
      <c r="C91" s="148"/>
      <c r="D91" s="178"/>
      <c r="E91" s="11" t="s">
        <v>31</v>
      </c>
      <c r="F91" s="167"/>
      <c r="G91" s="26" t="s">
        <v>275</v>
      </c>
      <c r="H91" s="22" t="s">
        <v>603</v>
      </c>
      <c r="I91" s="22" t="s">
        <v>362</v>
      </c>
      <c r="J91" s="27" t="s">
        <v>82</v>
      </c>
      <c r="K91" s="27" t="s">
        <v>604</v>
      </c>
      <c r="L91" s="27" t="s">
        <v>363</v>
      </c>
      <c r="M91" s="15">
        <v>2</v>
      </c>
      <c r="N91" s="15">
        <v>1</v>
      </c>
      <c r="O91" s="15">
        <f t="shared" si="55"/>
        <v>2</v>
      </c>
      <c r="P91" s="15">
        <v>10</v>
      </c>
      <c r="Q91" s="11">
        <f t="shared" si="56"/>
        <v>20</v>
      </c>
      <c r="R91" s="16" t="str">
        <f t="shared" si="57"/>
        <v>IV</v>
      </c>
      <c r="S91" s="16" t="str">
        <f t="shared" ref="S91:S93" si="59">IF(AND(Q91&gt;=0,Q91&lt;=20),"RIESGO ACEPTABLE",IF(AND(Q91&gt;=40,Q91&lt;=120),"RIESGO MEJORABLE",IF(AND(Q91&gt;=150,Q91&lt;=500),"RIESGO ACEPTABLE CON CONTROL ESPECIFICO",IF(AND(Q91&gt;=600,Q91&lt;=4000),"RIESGO NO ACEPTABLE"))))</f>
        <v>RIESGO ACEPTABLE</v>
      </c>
      <c r="T91" s="17" t="s">
        <v>37</v>
      </c>
      <c r="U91" s="17" t="s">
        <v>37</v>
      </c>
      <c r="V91" s="17" t="s">
        <v>37</v>
      </c>
      <c r="W91" s="27" t="s">
        <v>364</v>
      </c>
      <c r="X91" s="27" t="s">
        <v>304</v>
      </c>
    </row>
    <row r="92" spans="1:24" s="1" customFormat="1" ht="111" customHeight="1" x14ac:dyDescent="0.25">
      <c r="A92" s="11">
        <v>89</v>
      </c>
      <c r="B92" s="148"/>
      <c r="C92" s="148"/>
      <c r="D92" s="178"/>
      <c r="E92" s="11" t="s">
        <v>31</v>
      </c>
      <c r="F92" s="168"/>
      <c r="G92" s="21" t="s">
        <v>582</v>
      </c>
      <c r="H92" s="22" t="s">
        <v>49</v>
      </c>
      <c r="I92" s="22" t="s">
        <v>583</v>
      </c>
      <c r="J92" s="28" t="s">
        <v>50</v>
      </c>
      <c r="K92" s="28" t="s">
        <v>51</v>
      </c>
      <c r="L92" s="22" t="s">
        <v>52</v>
      </c>
      <c r="M92" s="15">
        <v>2</v>
      </c>
      <c r="N92" s="15">
        <v>2</v>
      </c>
      <c r="O92" s="15">
        <f t="shared" si="55"/>
        <v>4</v>
      </c>
      <c r="P92" s="15">
        <v>10</v>
      </c>
      <c r="Q92" s="11">
        <f t="shared" si="56"/>
        <v>40</v>
      </c>
      <c r="R92" s="16" t="str">
        <f t="shared" si="57"/>
        <v>III</v>
      </c>
      <c r="S92" s="16" t="str">
        <f t="shared" si="59"/>
        <v>RIESGO MEJORABLE</v>
      </c>
      <c r="T92" s="23" t="s">
        <v>45</v>
      </c>
      <c r="U92" s="23" t="s">
        <v>45</v>
      </c>
      <c r="V92" s="29" t="s">
        <v>53</v>
      </c>
      <c r="W92" s="30" t="s">
        <v>54</v>
      </c>
      <c r="X92" s="17" t="s">
        <v>48</v>
      </c>
    </row>
    <row r="93" spans="1:24" s="1" customFormat="1" ht="111" customHeight="1" x14ac:dyDescent="0.25">
      <c r="A93" s="11">
        <v>90</v>
      </c>
      <c r="B93" s="148"/>
      <c r="C93" s="148"/>
      <c r="D93" s="178"/>
      <c r="E93" s="11" t="s">
        <v>31</v>
      </c>
      <c r="F93" s="20" t="s">
        <v>55</v>
      </c>
      <c r="G93" s="31" t="s">
        <v>584</v>
      </c>
      <c r="H93" s="28" t="s">
        <v>56</v>
      </c>
      <c r="I93" s="22" t="s">
        <v>585</v>
      </c>
      <c r="J93" s="14" t="s">
        <v>42</v>
      </c>
      <c r="K93" s="14" t="s">
        <v>42</v>
      </c>
      <c r="L93" s="28" t="s">
        <v>605</v>
      </c>
      <c r="M93" s="15">
        <v>2</v>
      </c>
      <c r="N93" s="15">
        <v>3</v>
      </c>
      <c r="O93" s="15">
        <f t="shared" si="55"/>
        <v>6</v>
      </c>
      <c r="P93" s="15">
        <v>10</v>
      </c>
      <c r="Q93" s="11">
        <f t="shared" si="56"/>
        <v>60</v>
      </c>
      <c r="R93" s="16" t="str">
        <f t="shared" si="57"/>
        <v>III</v>
      </c>
      <c r="S93" s="16" t="str">
        <f t="shared" si="59"/>
        <v>RIESGO MEJORABLE</v>
      </c>
      <c r="T93" s="23" t="s">
        <v>45</v>
      </c>
      <c r="U93" s="23" t="s">
        <v>45</v>
      </c>
      <c r="V93" s="17" t="s">
        <v>48</v>
      </c>
      <c r="W93" s="30" t="s">
        <v>58</v>
      </c>
      <c r="X93" s="17" t="s">
        <v>48</v>
      </c>
    </row>
    <row r="94" spans="1:24" s="1" customFormat="1" ht="111" customHeight="1" x14ac:dyDescent="0.25">
      <c r="A94" s="11">
        <v>91</v>
      </c>
      <c r="B94" s="148"/>
      <c r="C94" s="148"/>
      <c r="D94" s="178"/>
      <c r="E94" s="11" t="s">
        <v>31</v>
      </c>
      <c r="F94" s="166" t="s">
        <v>59</v>
      </c>
      <c r="G94" s="50" t="s">
        <v>257</v>
      </c>
      <c r="H94" s="17" t="s">
        <v>382</v>
      </c>
      <c r="I94" s="17" t="s">
        <v>383</v>
      </c>
      <c r="J94" s="17" t="s">
        <v>549</v>
      </c>
      <c r="K94" s="17" t="s">
        <v>612</v>
      </c>
      <c r="L94" s="17" t="s">
        <v>63</v>
      </c>
      <c r="M94" s="11">
        <v>2</v>
      </c>
      <c r="N94" s="11">
        <v>4</v>
      </c>
      <c r="O94" s="11">
        <f>M94*N94</f>
        <v>8</v>
      </c>
      <c r="P94" s="17">
        <v>10</v>
      </c>
      <c r="Q94" s="11">
        <f t="shared" si="56"/>
        <v>80</v>
      </c>
      <c r="R94" s="16" t="str">
        <f>IF(AND(Q94&gt;=0,Q94&lt;=20),"IV",IF(AND(Q94&lt;=120,Q94&gt;=40),"III",IF(AND(Q94&gt;=150,Q94&lt;=500),"II",IF(AND(Q94&gt;=600,Q94&lt;=4000),"I"))))</f>
        <v>III</v>
      </c>
      <c r="S94" s="16" t="str">
        <f>IF(AND(Q94&gt;=0,Q94&lt;=20),"RIESGO ACEPTABLE",IF(AND(Q94&gt;=40,Q94&lt;=120),"RIESGO MEJORABLE",IF(AND(Q94&gt;=150,Q94&lt;=500),"RIESGO ACEPTABLE CON CONTROL ESPECIFICO",IF(AND(Q94&gt;=600,Q94&lt;=4000),"RIESGO NO ACEPTABLE"))))</f>
        <v>RIESGO MEJORABLE</v>
      </c>
      <c r="T94" s="17" t="s">
        <v>37</v>
      </c>
      <c r="U94" s="17" t="s">
        <v>37</v>
      </c>
      <c r="V94" s="17" t="s">
        <v>64</v>
      </c>
      <c r="W94" s="17" t="s">
        <v>384</v>
      </c>
      <c r="X94" s="17" t="s">
        <v>48</v>
      </c>
    </row>
    <row r="95" spans="1:24" s="1" customFormat="1" ht="111" customHeight="1" x14ac:dyDescent="0.25">
      <c r="A95" s="11">
        <v>92</v>
      </c>
      <c r="B95" s="148"/>
      <c r="C95" s="148"/>
      <c r="D95" s="178"/>
      <c r="E95" s="11" t="s">
        <v>31</v>
      </c>
      <c r="F95" s="168"/>
      <c r="G95" s="33" t="s">
        <v>66</v>
      </c>
      <c r="H95" s="17" t="s">
        <v>385</v>
      </c>
      <c r="I95" s="17" t="s">
        <v>623</v>
      </c>
      <c r="J95" s="17" t="s">
        <v>42</v>
      </c>
      <c r="K95" s="17" t="s">
        <v>612</v>
      </c>
      <c r="L95" s="17" t="s">
        <v>63</v>
      </c>
      <c r="M95" s="11">
        <v>2</v>
      </c>
      <c r="N95" s="11">
        <v>4</v>
      </c>
      <c r="O95" s="11">
        <f t="shared" ref="O95:O98" si="60">M95*N95</f>
        <v>8</v>
      </c>
      <c r="P95" s="17">
        <v>10</v>
      </c>
      <c r="Q95" s="11">
        <f t="shared" si="56"/>
        <v>80</v>
      </c>
      <c r="R95" s="16" t="str">
        <f t="shared" ref="R95:R98" si="61">IF(AND(Q95&gt;=0,Q95&lt;=20),"IV",IF(AND(Q95&lt;=120,Q95&gt;=40),"III",IF(AND(Q95&gt;=150,Q95&lt;=500),"II",IF(AND(Q95&gt;=600,Q95&lt;=4000),"I"))))</f>
        <v>III</v>
      </c>
      <c r="S95" s="16" t="str">
        <f t="shared" ref="S95:S98" si="62">IF(AND(Q95&gt;=0,Q95&lt;=20),"RIESGO ACEPTABLE",IF(AND(Q95&gt;=40,Q95&lt;=120),"RIESGO MEJORABLE",IF(AND(Q95&gt;=150,Q95&lt;=500),"RIESGO ACEPTABLE CON CONTROL ESPECIFICO",IF(AND(Q95&gt;=600,Q95&lt;=4000),"RIESGO NO ACEPTABLE"))))</f>
        <v>RIESGO MEJORABLE</v>
      </c>
      <c r="T95" s="17" t="s">
        <v>37</v>
      </c>
      <c r="U95" s="17" t="s">
        <v>37</v>
      </c>
      <c r="V95" s="17" t="s">
        <v>64</v>
      </c>
      <c r="W95" s="17" t="s">
        <v>384</v>
      </c>
      <c r="X95" s="17" t="s">
        <v>48</v>
      </c>
    </row>
    <row r="96" spans="1:24" s="1" customFormat="1" ht="111" customHeight="1" x14ac:dyDescent="0.25">
      <c r="A96" s="11">
        <v>93</v>
      </c>
      <c r="B96" s="148"/>
      <c r="C96" s="148"/>
      <c r="D96" s="178"/>
      <c r="E96" s="27" t="s">
        <v>31</v>
      </c>
      <c r="F96" s="34" t="s">
        <v>388</v>
      </c>
      <c r="G96" s="41" t="s">
        <v>289</v>
      </c>
      <c r="H96" s="36" t="s">
        <v>378</v>
      </c>
      <c r="I96" s="36" t="s">
        <v>386</v>
      </c>
      <c r="J96" s="27" t="s">
        <v>82</v>
      </c>
      <c r="K96" s="27" t="s">
        <v>389</v>
      </c>
      <c r="L96" s="27" t="s">
        <v>82</v>
      </c>
      <c r="M96" s="11">
        <v>2</v>
      </c>
      <c r="N96" s="11">
        <v>4</v>
      </c>
      <c r="O96" s="11">
        <f t="shared" si="60"/>
        <v>8</v>
      </c>
      <c r="P96" s="17">
        <v>10</v>
      </c>
      <c r="Q96" s="11">
        <f t="shared" si="56"/>
        <v>80</v>
      </c>
      <c r="R96" s="16" t="str">
        <f t="shared" si="61"/>
        <v>III</v>
      </c>
      <c r="S96" s="16" t="str">
        <f t="shared" si="62"/>
        <v>RIESGO MEJORABLE</v>
      </c>
      <c r="T96" s="27" t="s">
        <v>304</v>
      </c>
      <c r="U96" s="27" t="s">
        <v>304</v>
      </c>
      <c r="V96" s="27" t="s">
        <v>304</v>
      </c>
      <c r="W96" s="27" t="s">
        <v>381</v>
      </c>
      <c r="X96" s="27" t="s">
        <v>304</v>
      </c>
    </row>
    <row r="97" spans="1:24" s="1" customFormat="1" ht="111" customHeight="1" x14ac:dyDescent="0.25">
      <c r="A97" s="11">
        <v>94</v>
      </c>
      <c r="B97" s="148"/>
      <c r="C97" s="148"/>
      <c r="D97" s="178"/>
      <c r="E97" s="11" t="s">
        <v>31</v>
      </c>
      <c r="F97" s="169" t="s">
        <v>68</v>
      </c>
      <c r="G97" s="13" t="s">
        <v>69</v>
      </c>
      <c r="H97" s="14" t="s">
        <v>390</v>
      </c>
      <c r="I97" s="17" t="s">
        <v>589</v>
      </c>
      <c r="J97" s="17" t="s">
        <v>42</v>
      </c>
      <c r="K97" s="17" t="s">
        <v>553</v>
      </c>
      <c r="L97" s="17" t="s">
        <v>42</v>
      </c>
      <c r="M97" s="11">
        <v>2</v>
      </c>
      <c r="N97" s="11">
        <v>2</v>
      </c>
      <c r="O97" s="11">
        <f t="shared" si="60"/>
        <v>4</v>
      </c>
      <c r="P97" s="17">
        <v>25</v>
      </c>
      <c r="Q97" s="11">
        <f t="shared" si="56"/>
        <v>100</v>
      </c>
      <c r="R97" s="16" t="str">
        <f t="shared" si="61"/>
        <v>III</v>
      </c>
      <c r="S97" s="16" t="str">
        <f t="shared" si="62"/>
        <v>RIESGO MEJORABLE</v>
      </c>
      <c r="T97" s="17" t="s">
        <v>37</v>
      </c>
      <c r="U97" s="17" t="s">
        <v>37</v>
      </c>
      <c r="V97" s="17" t="s">
        <v>72</v>
      </c>
      <c r="W97" s="17" t="s">
        <v>37</v>
      </c>
      <c r="X97" s="17" t="s">
        <v>37</v>
      </c>
    </row>
    <row r="98" spans="1:24" s="1" customFormat="1" ht="111" customHeight="1" x14ac:dyDescent="0.25">
      <c r="A98" s="11">
        <v>95</v>
      </c>
      <c r="B98" s="148"/>
      <c r="C98" s="148"/>
      <c r="D98" s="178"/>
      <c r="E98" s="11" t="s">
        <v>31</v>
      </c>
      <c r="F98" s="170"/>
      <c r="G98" s="13" t="s">
        <v>73</v>
      </c>
      <c r="H98" s="14" t="s">
        <v>74</v>
      </c>
      <c r="I98" s="17" t="s">
        <v>590</v>
      </c>
      <c r="J98" s="17" t="s">
        <v>75</v>
      </c>
      <c r="K98" s="17" t="s">
        <v>554</v>
      </c>
      <c r="L98" s="11" t="s">
        <v>76</v>
      </c>
      <c r="M98" s="11">
        <v>2</v>
      </c>
      <c r="N98" s="11">
        <v>2</v>
      </c>
      <c r="O98" s="11">
        <f t="shared" si="60"/>
        <v>4</v>
      </c>
      <c r="P98" s="17">
        <v>10</v>
      </c>
      <c r="Q98" s="11">
        <f t="shared" si="56"/>
        <v>40</v>
      </c>
      <c r="R98" s="16" t="str">
        <f t="shared" si="61"/>
        <v>III</v>
      </c>
      <c r="S98" s="16" t="str">
        <f t="shared" si="62"/>
        <v>RIESGO MEJORABLE</v>
      </c>
      <c r="T98" s="17" t="s">
        <v>37</v>
      </c>
      <c r="U98" s="17" t="s">
        <v>37</v>
      </c>
      <c r="V98" s="17" t="s">
        <v>37</v>
      </c>
      <c r="W98" s="17" t="s">
        <v>77</v>
      </c>
      <c r="X98" s="17" t="s">
        <v>37</v>
      </c>
    </row>
    <row r="99" spans="1:24" s="1" customFormat="1" ht="111" customHeight="1" x14ac:dyDescent="0.25">
      <c r="A99" s="11">
        <v>96</v>
      </c>
      <c r="B99" s="148"/>
      <c r="C99" s="148"/>
      <c r="D99" s="178"/>
      <c r="E99" s="11" t="s">
        <v>31</v>
      </c>
      <c r="F99" s="171"/>
      <c r="G99" s="13" t="s">
        <v>81</v>
      </c>
      <c r="H99" s="14" t="s">
        <v>79</v>
      </c>
      <c r="I99" s="17" t="s">
        <v>591</v>
      </c>
      <c r="J99" s="11" t="s">
        <v>82</v>
      </c>
      <c r="K99" s="17" t="s">
        <v>42</v>
      </c>
      <c r="L99" s="11" t="s">
        <v>555</v>
      </c>
      <c r="M99" s="11">
        <v>4</v>
      </c>
      <c r="N99" s="11">
        <v>1</v>
      </c>
      <c r="O99" s="11">
        <f>M99*N99</f>
        <v>4</v>
      </c>
      <c r="P99" s="17">
        <v>10</v>
      </c>
      <c r="Q99" s="11">
        <f t="shared" si="56"/>
        <v>40</v>
      </c>
      <c r="R99" s="16" t="str">
        <f>IF(AND(Q99&gt;=0,Q99&lt;=20),"IV",IF(AND(Q99&lt;=120,Q99&gt;=40),"III",IF(AND(Q99&gt;=150,Q99&lt;=500),"II",IF(AND(Q99&gt;=600,Q99&lt;=4000),"I"))))</f>
        <v>III</v>
      </c>
      <c r="S99" s="16" t="str">
        <f>IF(AND(Q99&gt;=0,Q99&lt;=20),"RIESGO ACEPTABLE",IF(AND(Q99&gt;=40,Q99&lt;=120),"RIESGO MEJORABLE",IF(AND(Q99&gt;=150,Q99&lt;=500),"RIESGO ACEPTABLE CON CONTROL ESPECIFICO",IF(AND(Q99&gt;=600,Q99&lt;=4000),"RIESGO NO ACEPTABLE"))))</f>
        <v>RIESGO MEJORABLE</v>
      </c>
      <c r="T99" s="17" t="s">
        <v>37</v>
      </c>
      <c r="U99" s="17" t="s">
        <v>37</v>
      </c>
      <c r="V99" s="17" t="s">
        <v>37</v>
      </c>
      <c r="W99" s="17" t="s">
        <v>84</v>
      </c>
      <c r="X99" s="17" t="s">
        <v>37</v>
      </c>
    </row>
    <row r="100" spans="1:24" ht="75" customHeight="1" x14ac:dyDescent="0.25">
      <c r="A100" s="11">
        <v>97</v>
      </c>
      <c r="B100" s="148" t="s">
        <v>463</v>
      </c>
      <c r="C100" s="149" t="s">
        <v>332</v>
      </c>
      <c r="D100" s="175" t="s">
        <v>372</v>
      </c>
      <c r="E100" s="11" t="s">
        <v>31</v>
      </c>
      <c r="F100" s="34" t="s">
        <v>32</v>
      </c>
      <c r="G100" s="41" t="s">
        <v>335</v>
      </c>
      <c r="H100" s="36" t="s">
        <v>334</v>
      </c>
      <c r="I100" s="36" t="s">
        <v>336</v>
      </c>
      <c r="J100" s="17" t="s">
        <v>42</v>
      </c>
      <c r="K100" s="36" t="s">
        <v>337</v>
      </c>
      <c r="L100" s="17" t="s">
        <v>42</v>
      </c>
      <c r="M100" s="15">
        <v>2</v>
      </c>
      <c r="N100" s="15">
        <v>2</v>
      </c>
      <c r="O100" s="15">
        <f t="shared" ref="O100:O114" si="63">M100*N100</f>
        <v>4</v>
      </c>
      <c r="P100" s="17">
        <v>10</v>
      </c>
      <c r="Q100" s="11">
        <f t="shared" ref="Q100:Q102" si="64">O100*P100</f>
        <v>40</v>
      </c>
      <c r="R100" s="16" t="str">
        <f t="shared" ref="R100:R114" si="65">IF(AND(Q100&gt;=0,Q100&lt;=20),"IV",IF(AND(Q100&lt;=120,Q100&gt;=40),"III",IF(AND(Q100&gt;=150,Q100&lt;=500),"II",IF(AND(Q100&gt;=600,Q100&lt;=4000),"I"))))</f>
        <v>III</v>
      </c>
      <c r="S100" s="16" t="str">
        <f t="shared" ref="S100:S144" si="66">IF(AND(Q100&gt;=0,Q100&lt;=20),"RIESGO ACEPTABLE",IF(AND(Q100&gt;=40,Q100&lt;=120),"RIESGO MEJORABLE",IF(AND(Q100&gt;=150,Q100&lt;=500),"RIESGO ACEPTABLE CON CONTROL ESPECIFICO",IF(AND(Q100&gt;=600,Q100&lt;=4000),"RIESGO NO ACEPTABLE"))))</f>
        <v>RIESGO MEJORABLE</v>
      </c>
      <c r="T100" s="17" t="s">
        <v>37</v>
      </c>
      <c r="U100" s="29" t="s">
        <v>37</v>
      </c>
      <c r="V100" s="30" t="s">
        <v>37</v>
      </c>
      <c r="W100" s="17" t="s">
        <v>37</v>
      </c>
      <c r="X100" s="17" t="s">
        <v>37</v>
      </c>
    </row>
    <row r="101" spans="1:24" ht="105" customHeight="1" x14ac:dyDescent="0.25">
      <c r="A101" s="11">
        <v>98</v>
      </c>
      <c r="B101" s="148"/>
      <c r="C101" s="150"/>
      <c r="D101" s="176"/>
      <c r="E101" s="11" t="s">
        <v>31</v>
      </c>
      <c r="F101" s="34" t="s">
        <v>68</v>
      </c>
      <c r="G101" s="41" t="s">
        <v>323</v>
      </c>
      <c r="H101" s="36" t="s">
        <v>338</v>
      </c>
      <c r="I101" s="36" t="s">
        <v>339</v>
      </c>
      <c r="J101" s="17" t="s">
        <v>42</v>
      </c>
      <c r="K101" s="36" t="s">
        <v>345</v>
      </c>
      <c r="L101" s="36" t="s">
        <v>340</v>
      </c>
      <c r="M101" s="15">
        <v>2</v>
      </c>
      <c r="N101" s="15">
        <v>2</v>
      </c>
      <c r="O101" s="15">
        <f t="shared" si="63"/>
        <v>4</v>
      </c>
      <c r="P101" s="17">
        <v>10</v>
      </c>
      <c r="Q101" s="11">
        <f t="shared" si="64"/>
        <v>40</v>
      </c>
      <c r="R101" s="16" t="str">
        <f t="shared" si="65"/>
        <v>III</v>
      </c>
      <c r="S101" s="16" t="str">
        <f t="shared" si="66"/>
        <v>RIESGO MEJORABLE</v>
      </c>
      <c r="T101" s="17" t="s">
        <v>37</v>
      </c>
      <c r="U101" s="29" t="s">
        <v>37</v>
      </c>
      <c r="V101" s="30" t="s">
        <v>37</v>
      </c>
      <c r="W101" s="30" t="s">
        <v>346</v>
      </c>
      <c r="X101" s="17" t="s">
        <v>37</v>
      </c>
    </row>
    <row r="102" spans="1:24" ht="82.5" x14ac:dyDescent="0.25">
      <c r="A102" s="11">
        <v>99</v>
      </c>
      <c r="B102" s="148"/>
      <c r="C102" s="150"/>
      <c r="D102" s="176"/>
      <c r="E102" s="11" t="s">
        <v>31</v>
      </c>
      <c r="F102" s="34" t="s">
        <v>32</v>
      </c>
      <c r="G102" s="41" t="s">
        <v>296</v>
      </c>
      <c r="H102" s="36" t="s">
        <v>341</v>
      </c>
      <c r="I102" s="36" t="s">
        <v>342</v>
      </c>
      <c r="J102" s="17" t="s">
        <v>42</v>
      </c>
      <c r="K102" s="36" t="s">
        <v>343</v>
      </c>
      <c r="L102" s="17" t="s">
        <v>42</v>
      </c>
      <c r="M102" s="15">
        <v>2</v>
      </c>
      <c r="N102" s="15">
        <v>2</v>
      </c>
      <c r="O102" s="15">
        <f t="shared" si="63"/>
        <v>4</v>
      </c>
      <c r="P102" s="17">
        <v>10</v>
      </c>
      <c r="Q102" s="11">
        <f t="shared" si="64"/>
        <v>40</v>
      </c>
      <c r="R102" s="16" t="str">
        <f t="shared" si="65"/>
        <v>III</v>
      </c>
      <c r="S102" s="16" t="str">
        <f t="shared" si="66"/>
        <v>RIESGO MEJORABLE</v>
      </c>
      <c r="T102" s="17" t="s">
        <v>37</v>
      </c>
      <c r="U102" s="29" t="s">
        <v>37</v>
      </c>
      <c r="V102" s="30" t="s">
        <v>37</v>
      </c>
      <c r="W102" s="30" t="s">
        <v>344</v>
      </c>
      <c r="X102" s="17" t="s">
        <v>37</v>
      </c>
    </row>
    <row r="103" spans="1:24" ht="264" x14ac:dyDescent="0.25">
      <c r="A103" s="11">
        <v>100</v>
      </c>
      <c r="B103" s="148"/>
      <c r="C103" s="150"/>
      <c r="D103" s="176"/>
      <c r="E103" s="11" t="s">
        <v>31</v>
      </c>
      <c r="F103" s="34" t="s">
        <v>85</v>
      </c>
      <c r="G103" s="35" t="s">
        <v>373</v>
      </c>
      <c r="H103" s="36" t="s">
        <v>87</v>
      </c>
      <c r="I103" s="36" t="s">
        <v>592</v>
      </c>
      <c r="J103" s="14" t="s">
        <v>42</v>
      </c>
      <c r="K103" s="36" t="s">
        <v>88</v>
      </c>
      <c r="L103" s="36" t="s">
        <v>89</v>
      </c>
      <c r="M103" s="15">
        <v>2</v>
      </c>
      <c r="N103" s="15">
        <v>2</v>
      </c>
      <c r="O103" s="15">
        <f>M103*N103</f>
        <v>4</v>
      </c>
      <c r="P103" s="17">
        <v>10</v>
      </c>
      <c r="Q103" s="11">
        <f>O103*P103</f>
        <v>40</v>
      </c>
      <c r="R103" s="16" t="str">
        <f>IF(AND(Q103&gt;=0,Q103&lt;=20),"IV",IF(AND(Q103&lt;=120,Q103&gt;=40),"III",IF(AND(Q103&gt;=150,Q103&lt;=500),"II",IF(AND(Q103&gt;=600,Q103&lt;=4000),"I"))))</f>
        <v>III</v>
      </c>
      <c r="S103" s="16" t="str">
        <f t="shared" si="66"/>
        <v>RIESGO MEJORABLE</v>
      </c>
      <c r="T103" s="17" t="s">
        <v>37</v>
      </c>
      <c r="U103" s="29" t="s">
        <v>90</v>
      </c>
      <c r="V103" s="30" t="s">
        <v>37</v>
      </c>
      <c r="W103" s="30" t="s">
        <v>91</v>
      </c>
      <c r="X103" s="17" t="s">
        <v>37</v>
      </c>
    </row>
    <row r="104" spans="1:24" ht="86.25" x14ac:dyDescent="0.25">
      <c r="A104" s="11">
        <v>101</v>
      </c>
      <c r="B104" s="148"/>
      <c r="C104" s="150"/>
      <c r="D104" s="176"/>
      <c r="E104" s="27" t="s">
        <v>78</v>
      </c>
      <c r="F104" s="34" t="s">
        <v>414</v>
      </c>
      <c r="G104" s="41" t="s">
        <v>408</v>
      </c>
      <c r="H104" s="36" t="s">
        <v>407</v>
      </c>
      <c r="I104" s="36" t="s">
        <v>409</v>
      </c>
      <c r="J104" s="17" t="s">
        <v>304</v>
      </c>
      <c r="K104" s="36" t="s">
        <v>411</v>
      </c>
      <c r="L104" s="36" t="s">
        <v>410</v>
      </c>
      <c r="M104" s="15">
        <v>2</v>
      </c>
      <c r="N104" s="15">
        <v>1</v>
      </c>
      <c r="O104" s="15">
        <f t="shared" ref="O104:O105" si="67">M104*N104</f>
        <v>2</v>
      </c>
      <c r="P104" s="17">
        <v>10</v>
      </c>
      <c r="Q104" s="11">
        <f t="shared" ref="Q104:Q105" si="68">O104*P104</f>
        <v>20</v>
      </c>
      <c r="R104" s="16" t="str">
        <f t="shared" ref="R104:R105" si="69">IF(AND(Q104&gt;=0,Q104&lt;=20),"IV",IF(AND(Q104&lt;=120,Q104&gt;=40),"III",IF(AND(Q104&gt;=150,Q104&lt;=500),"II",IF(AND(Q104&gt;=600,Q104&lt;=4000),"I"))))</f>
        <v>IV</v>
      </c>
      <c r="S104" s="16" t="str">
        <f t="shared" si="66"/>
        <v>RIESGO ACEPTABLE</v>
      </c>
      <c r="T104" s="17" t="s">
        <v>37</v>
      </c>
      <c r="U104" s="17" t="s">
        <v>37</v>
      </c>
      <c r="V104" s="30" t="s">
        <v>37</v>
      </c>
      <c r="W104" s="27" t="s">
        <v>412</v>
      </c>
      <c r="X104" s="27" t="s">
        <v>304</v>
      </c>
    </row>
    <row r="105" spans="1:24" ht="99" x14ac:dyDescent="0.25">
      <c r="A105" s="11">
        <v>102</v>
      </c>
      <c r="B105" s="148"/>
      <c r="C105" s="150"/>
      <c r="D105" s="176"/>
      <c r="E105" s="27" t="s">
        <v>31</v>
      </c>
      <c r="F105" s="34" t="s">
        <v>403</v>
      </c>
      <c r="G105" s="41" t="s">
        <v>392</v>
      </c>
      <c r="H105" s="36" t="s">
        <v>400</v>
      </c>
      <c r="I105" s="36" t="s">
        <v>401</v>
      </c>
      <c r="J105" s="17" t="s">
        <v>304</v>
      </c>
      <c r="K105" s="36" t="s">
        <v>304</v>
      </c>
      <c r="L105" s="36" t="s">
        <v>394</v>
      </c>
      <c r="M105" s="15">
        <v>2</v>
      </c>
      <c r="N105" s="15">
        <v>1</v>
      </c>
      <c r="O105" s="15">
        <f t="shared" si="67"/>
        <v>2</v>
      </c>
      <c r="P105" s="17">
        <v>10</v>
      </c>
      <c r="Q105" s="11">
        <f t="shared" si="68"/>
        <v>20</v>
      </c>
      <c r="R105" s="16" t="str">
        <f t="shared" si="69"/>
        <v>IV</v>
      </c>
      <c r="S105" s="16" t="str">
        <f t="shared" si="66"/>
        <v>RIESGO ACEPTABLE</v>
      </c>
      <c r="T105" s="27" t="s">
        <v>304</v>
      </c>
      <c r="U105" s="27" t="s">
        <v>304</v>
      </c>
      <c r="V105" s="30" t="s">
        <v>37</v>
      </c>
      <c r="W105" s="27" t="s">
        <v>402</v>
      </c>
      <c r="X105" s="27" t="s">
        <v>304</v>
      </c>
    </row>
    <row r="106" spans="1:24" ht="99" x14ac:dyDescent="0.25">
      <c r="A106" s="11">
        <v>103</v>
      </c>
      <c r="B106" s="148"/>
      <c r="C106" s="152"/>
      <c r="D106" s="177"/>
      <c r="E106" s="27" t="s">
        <v>31</v>
      </c>
      <c r="F106" s="34" t="s">
        <v>403</v>
      </c>
      <c r="G106" s="35" t="s">
        <v>392</v>
      </c>
      <c r="H106" s="36" t="s">
        <v>391</v>
      </c>
      <c r="I106" s="36" t="s">
        <v>397</v>
      </c>
      <c r="J106" s="14" t="s">
        <v>398</v>
      </c>
      <c r="K106" s="36" t="s">
        <v>393</v>
      </c>
      <c r="L106" s="36" t="s">
        <v>394</v>
      </c>
      <c r="M106" s="15">
        <v>2</v>
      </c>
      <c r="N106" s="15">
        <v>2</v>
      </c>
      <c r="O106" s="15">
        <f>M106*N106</f>
        <v>4</v>
      </c>
      <c r="P106" s="17">
        <v>25</v>
      </c>
      <c r="Q106" s="11">
        <f>O106*P106</f>
        <v>100</v>
      </c>
      <c r="R106" s="16" t="str">
        <f>IF(AND(Q106&gt;=0,Q106&lt;=20),"IV",IF(AND(Q106&lt;=120,Q106&gt;=40),"III",IF(AND(Q106&gt;=150,Q106&lt;=500),"II",IF(AND(Q106&gt;=600,Q106&lt;=4000),"I"))))</f>
        <v>III</v>
      </c>
      <c r="S106" s="16" t="str">
        <f t="shared" si="66"/>
        <v>RIESGO MEJORABLE</v>
      </c>
      <c r="T106" s="27" t="s">
        <v>304</v>
      </c>
      <c r="U106" s="27" t="s">
        <v>395</v>
      </c>
      <c r="V106" s="30" t="s">
        <v>37</v>
      </c>
      <c r="W106" s="27" t="s">
        <v>399</v>
      </c>
      <c r="X106" s="27" t="s">
        <v>304</v>
      </c>
    </row>
    <row r="107" spans="1:24" ht="86.25" x14ac:dyDescent="0.25">
      <c r="A107" s="11">
        <v>104</v>
      </c>
      <c r="B107" s="148"/>
      <c r="C107" s="149" t="s">
        <v>359</v>
      </c>
      <c r="D107" s="154" t="s">
        <v>358</v>
      </c>
      <c r="E107" s="11" t="s">
        <v>78</v>
      </c>
      <c r="F107" s="34" t="s">
        <v>68</v>
      </c>
      <c r="G107" s="13" t="s">
        <v>357</v>
      </c>
      <c r="H107" s="14" t="s">
        <v>354</v>
      </c>
      <c r="I107" s="17" t="s">
        <v>590</v>
      </c>
      <c r="J107" s="17" t="s">
        <v>42</v>
      </c>
      <c r="K107" s="17" t="s">
        <v>42</v>
      </c>
      <c r="L107" s="17" t="s">
        <v>355</v>
      </c>
      <c r="M107" s="15">
        <v>2</v>
      </c>
      <c r="N107" s="15">
        <v>2</v>
      </c>
      <c r="O107" s="15">
        <f t="shared" si="63"/>
        <v>4</v>
      </c>
      <c r="P107" s="17">
        <v>10</v>
      </c>
      <c r="Q107" s="11">
        <f>O107*P107</f>
        <v>40</v>
      </c>
      <c r="R107" s="16" t="str">
        <f t="shared" si="65"/>
        <v>III</v>
      </c>
      <c r="S107" s="16" t="str">
        <f t="shared" si="66"/>
        <v>RIESGO MEJORABLE</v>
      </c>
      <c r="T107" s="17" t="s">
        <v>37</v>
      </c>
      <c r="U107" s="17" t="s">
        <v>37</v>
      </c>
      <c r="V107" s="30" t="s">
        <v>37</v>
      </c>
      <c r="W107" s="159" t="s">
        <v>606</v>
      </c>
      <c r="X107" s="17" t="s">
        <v>356</v>
      </c>
    </row>
    <row r="108" spans="1:24" ht="56.25" x14ac:dyDescent="0.25">
      <c r="A108" s="11">
        <v>105</v>
      </c>
      <c r="B108" s="148"/>
      <c r="C108" s="150"/>
      <c r="D108" s="155"/>
      <c r="E108" s="11" t="s">
        <v>78</v>
      </c>
      <c r="F108" s="34" t="s">
        <v>59</v>
      </c>
      <c r="G108" s="41" t="s">
        <v>302</v>
      </c>
      <c r="H108" s="36" t="s">
        <v>308</v>
      </c>
      <c r="I108" s="36" t="s">
        <v>303</v>
      </c>
      <c r="J108" s="14" t="s">
        <v>37</v>
      </c>
      <c r="K108" s="36" t="s">
        <v>607</v>
      </c>
      <c r="L108" s="36" t="s">
        <v>305</v>
      </c>
      <c r="M108" s="15">
        <v>2</v>
      </c>
      <c r="N108" s="15">
        <v>2</v>
      </c>
      <c r="O108" s="15">
        <f t="shared" si="63"/>
        <v>4</v>
      </c>
      <c r="P108" s="17">
        <v>25</v>
      </c>
      <c r="Q108" s="11">
        <f>O108*P108</f>
        <v>100</v>
      </c>
      <c r="R108" s="16" t="str">
        <f t="shared" si="65"/>
        <v>III</v>
      </c>
      <c r="S108" s="16" t="str">
        <f t="shared" si="66"/>
        <v>RIESGO MEJORABLE</v>
      </c>
      <c r="T108" s="17" t="s">
        <v>37</v>
      </c>
      <c r="U108" s="29" t="s">
        <v>37</v>
      </c>
      <c r="V108" s="30" t="s">
        <v>37</v>
      </c>
      <c r="W108" s="160"/>
      <c r="X108" s="17" t="s">
        <v>310</v>
      </c>
    </row>
    <row r="109" spans="1:24" ht="132" x14ac:dyDescent="0.25">
      <c r="A109" s="11">
        <v>106</v>
      </c>
      <c r="B109" s="148"/>
      <c r="C109" s="149" t="s">
        <v>311</v>
      </c>
      <c r="D109" s="153" t="s">
        <v>312</v>
      </c>
      <c r="E109" s="11" t="s">
        <v>31</v>
      </c>
      <c r="F109" s="34" t="s">
        <v>55</v>
      </c>
      <c r="G109" s="41" t="s">
        <v>277</v>
      </c>
      <c r="H109" s="36" t="s">
        <v>608</v>
      </c>
      <c r="I109" s="36" t="s">
        <v>314</v>
      </c>
      <c r="J109" s="14" t="s">
        <v>315</v>
      </c>
      <c r="K109" s="36" t="s">
        <v>541</v>
      </c>
      <c r="L109" s="36" t="s">
        <v>609</v>
      </c>
      <c r="M109" s="27">
        <v>2</v>
      </c>
      <c r="N109" s="27">
        <v>3</v>
      </c>
      <c r="O109" s="15">
        <f t="shared" si="63"/>
        <v>6</v>
      </c>
      <c r="P109" s="27">
        <v>10</v>
      </c>
      <c r="Q109" s="11">
        <f t="shared" ref="Q109:Q113" si="70">O109*P109</f>
        <v>60</v>
      </c>
      <c r="R109" s="16" t="str">
        <f t="shared" si="65"/>
        <v>III</v>
      </c>
      <c r="S109" s="16" t="str">
        <f t="shared" si="66"/>
        <v>RIESGO MEJORABLE</v>
      </c>
      <c r="T109" s="17" t="s">
        <v>37</v>
      </c>
      <c r="U109" s="29" t="s">
        <v>37</v>
      </c>
      <c r="V109" s="30" t="s">
        <v>37</v>
      </c>
      <c r="W109" s="42" t="s">
        <v>328</v>
      </c>
      <c r="X109" s="17" t="s">
        <v>37</v>
      </c>
    </row>
    <row r="110" spans="1:24" ht="115.5" x14ac:dyDescent="0.25">
      <c r="A110" s="11">
        <v>107</v>
      </c>
      <c r="B110" s="148"/>
      <c r="C110" s="150"/>
      <c r="D110" s="153"/>
      <c r="E110" s="11" t="s">
        <v>31</v>
      </c>
      <c r="F110" s="34" t="s">
        <v>59</v>
      </c>
      <c r="G110" s="41" t="s">
        <v>257</v>
      </c>
      <c r="H110" s="36" t="s">
        <v>316</v>
      </c>
      <c r="I110" s="36" t="s">
        <v>317</v>
      </c>
      <c r="J110" s="14" t="s">
        <v>318</v>
      </c>
      <c r="K110" s="36" t="s">
        <v>544</v>
      </c>
      <c r="L110" s="36" t="s">
        <v>610</v>
      </c>
      <c r="M110" s="27">
        <v>2</v>
      </c>
      <c r="N110" s="27">
        <v>3</v>
      </c>
      <c r="O110" s="15">
        <f t="shared" si="63"/>
        <v>6</v>
      </c>
      <c r="P110" s="27">
        <v>10</v>
      </c>
      <c r="Q110" s="11">
        <f t="shared" si="70"/>
        <v>60</v>
      </c>
      <c r="R110" s="16" t="str">
        <f t="shared" si="65"/>
        <v>III</v>
      </c>
      <c r="S110" s="16" t="str">
        <f t="shared" si="66"/>
        <v>RIESGO MEJORABLE</v>
      </c>
      <c r="T110" s="17" t="s">
        <v>37</v>
      </c>
      <c r="U110" s="29" t="s">
        <v>37</v>
      </c>
      <c r="V110" s="30" t="s">
        <v>37</v>
      </c>
      <c r="W110" s="27" t="s">
        <v>319</v>
      </c>
      <c r="X110" s="17" t="s">
        <v>37</v>
      </c>
    </row>
    <row r="111" spans="1:24" ht="70.5" x14ac:dyDescent="0.25">
      <c r="A111" s="11">
        <v>108</v>
      </c>
      <c r="B111" s="148"/>
      <c r="C111" s="150"/>
      <c r="D111" s="153"/>
      <c r="E111" s="11" t="s">
        <v>31</v>
      </c>
      <c r="F111" s="34" t="s">
        <v>59</v>
      </c>
      <c r="G111" s="41" t="s">
        <v>271</v>
      </c>
      <c r="H111" s="36" t="s">
        <v>611</v>
      </c>
      <c r="I111" s="36" t="s">
        <v>321</v>
      </c>
      <c r="J111" s="14" t="s">
        <v>318</v>
      </c>
      <c r="K111" s="36" t="s">
        <v>544</v>
      </c>
      <c r="L111" s="36" t="s">
        <v>610</v>
      </c>
      <c r="M111" s="27">
        <v>2</v>
      </c>
      <c r="N111" s="27">
        <v>3</v>
      </c>
      <c r="O111" s="15">
        <f t="shared" si="63"/>
        <v>6</v>
      </c>
      <c r="P111" s="27">
        <v>10</v>
      </c>
      <c r="Q111" s="11">
        <f t="shared" si="70"/>
        <v>60</v>
      </c>
      <c r="R111" s="16" t="str">
        <f t="shared" si="65"/>
        <v>III</v>
      </c>
      <c r="S111" s="16" t="str">
        <f t="shared" si="66"/>
        <v>RIESGO MEJORABLE</v>
      </c>
      <c r="T111" s="17" t="s">
        <v>37</v>
      </c>
      <c r="U111" s="29" t="s">
        <v>37</v>
      </c>
      <c r="V111" s="30" t="s">
        <v>37</v>
      </c>
      <c r="W111" s="27" t="s">
        <v>319</v>
      </c>
      <c r="X111" s="17" t="s">
        <v>37</v>
      </c>
    </row>
    <row r="112" spans="1:24" ht="132" x14ac:dyDescent="0.25">
      <c r="A112" s="11">
        <v>109</v>
      </c>
      <c r="B112" s="148"/>
      <c r="C112" s="150"/>
      <c r="D112" s="153"/>
      <c r="E112" s="11" t="s">
        <v>31</v>
      </c>
      <c r="F112" s="34" t="s">
        <v>68</v>
      </c>
      <c r="G112" s="41" t="s">
        <v>323</v>
      </c>
      <c r="H112" s="36" t="s">
        <v>322</v>
      </c>
      <c r="I112" s="36" t="s">
        <v>324</v>
      </c>
      <c r="J112" s="14" t="s">
        <v>318</v>
      </c>
      <c r="K112" s="14" t="s">
        <v>318</v>
      </c>
      <c r="L112" s="36" t="s">
        <v>610</v>
      </c>
      <c r="M112" s="27">
        <v>1</v>
      </c>
      <c r="N112" s="27">
        <v>3</v>
      </c>
      <c r="O112" s="15">
        <f t="shared" si="63"/>
        <v>3</v>
      </c>
      <c r="P112" s="27">
        <v>25</v>
      </c>
      <c r="Q112" s="11">
        <f t="shared" si="70"/>
        <v>75</v>
      </c>
      <c r="R112" s="16" t="str">
        <f t="shared" si="65"/>
        <v>III</v>
      </c>
      <c r="S112" s="16" t="str">
        <f t="shared" si="66"/>
        <v>RIESGO MEJORABLE</v>
      </c>
      <c r="T112" s="17" t="s">
        <v>37</v>
      </c>
      <c r="U112" s="29" t="s">
        <v>37</v>
      </c>
      <c r="V112" s="30" t="s">
        <v>37</v>
      </c>
      <c r="W112" s="27" t="s">
        <v>325</v>
      </c>
      <c r="X112" s="17" t="s">
        <v>37</v>
      </c>
    </row>
    <row r="113" spans="1:24" ht="132" x14ac:dyDescent="0.25">
      <c r="A113" s="11">
        <v>110</v>
      </c>
      <c r="B113" s="148"/>
      <c r="C113" s="152"/>
      <c r="D113" s="153"/>
      <c r="E113" s="11" t="s">
        <v>31</v>
      </c>
      <c r="F113" s="34" t="s">
        <v>59</v>
      </c>
      <c r="G113" s="41" t="s">
        <v>327</v>
      </c>
      <c r="H113" s="36" t="s">
        <v>326</v>
      </c>
      <c r="I113" s="36" t="s">
        <v>314</v>
      </c>
      <c r="J113" s="14" t="s">
        <v>318</v>
      </c>
      <c r="K113" s="36" t="s">
        <v>545</v>
      </c>
      <c r="L113" s="36" t="s">
        <v>610</v>
      </c>
      <c r="M113" s="27">
        <v>2</v>
      </c>
      <c r="N113" s="27">
        <v>1</v>
      </c>
      <c r="O113" s="15">
        <f t="shared" si="63"/>
        <v>2</v>
      </c>
      <c r="P113" s="27">
        <v>10</v>
      </c>
      <c r="Q113" s="11">
        <f t="shared" si="70"/>
        <v>20</v>
      </c>
      <c r="R113" s="16" t="str">
        <f t="shared" si="65"/>
        <v>IV</v>
      </c>
      <c r="S113" s="16" t="str">
        <f t="shared" si="66"/>
        <v>RIESGO ACEPTABLE</v>
      </c>
      <c r="T113" s="17" t="s">
        <v>37</v>
      </c>
      <c r="U113" s="29" t="s">
        <v>37</v>
      </c>
      <c r="V113" s="30" t="s">
        <v>37</v>
      </c>
      <c r="W113" s="42" t="s">
        <v>328</v>
      </c>
      <c r="X113" s="17" t="s">
        <v>37</v>
      </c>
    </row>
    <row r="114" spans="1:24" ht="207.75" x14ac:dyDescent="0.25">
      <c r="A114" s="11">
        <v>111</v>
      </c>
      <c r="B114" s="148"/>
      <c r="C114" s="43" t="s">
        <v>353</v>
      </c>
      <c r="D114" s="17" t="s">
        <v>350</v>
      </c>
      <c r="E114" s="11" t="s">
        <v>78</v>
      </c>
      <c r="F114" s="34" t="s">
        <v>368</v>
      </c>
      <c r="G114" s="37" t="s">
        <v>285</v>
      </c>
      <c r="H114" s="14" t="s">
        <v>594</v>
      </c>
      <c r="I114" s="17" t="s">
        <v>595</v>
      </c>
      <c r="J114" s="27" t="s">
        <v>304</v>
      </c>
      <c r="K114" s="44" t="s">
        <v>348</v>
      </c>
      <c r="L114" s="45" t="s">
        <v>349</v>
      </c>
      <c r="M114" s="11">
        <v>1</v>
      </c>
      <c r="N114" s="11">
        <v>1</v>
      </c>
      <c r="O114" s="11">
        <f t="shared" si="63"/>
        <v>1</v>
      </c>
      <c r="P114" s="17">
        <v>10</v>
      </c>
      <c r="Q114" s="11">
        <f t="shared" ref="Q114:Q144" si="71">O114*P114</f>
        <v>10</v>
      </c>
      <c r="R114" s="16" t="str">
        <f t="shared" si="65"/>
        <v>IV</v>
      </c>
      <c r="S114" s="16" t="str">
        <f t="shared" si="66"/>
        <v>RIESGO ACEPTABLE</v>
      </c>
      <c r="T114" s="17" t="s">
        <v>37</v>
      </c>
      <c r="U114" s="29" t="s">
        <v>37</v>
      </c>
      <c r="V114" s="30" t="s">
        <v>37</v>
      </c>
      <c r="W114" s="17" t="s">
        <v>351</v>
      </c>
      <c r="X114" s="17" t="s">
        <v>37</v>
      </c>
    </row>
    <row r="115" spans="1:24" s="4" customFormat="1" ht="151.5" customHeight="1" x14ac:dyDescent="0.25">
      <c r="A115" s="11">
        <v>112</v>
      </c>
      <c r="B115" s="148"/>
      <c r="C115" s="153" t="s">
        <v>540</v>
      </c>
      <c r="D115" s="159" t="s">
        <v>624</v>
      </c>
      <c r="E115" s="51" t="s">
        <v>31</v>
      </c>
      <c r="F115" s="34" t="s">
        <v>32</v>
      </c>
      <c r="G115" s="52" t="s">
        <v>418</v>
      </c>
      <c r="H115" s="53" t="s">
        <v>464</v>
      </c>
      <c r="I115" s="54" t="s">
        <v>465</v>
      </c>
      <c r="J115" s="51" t="s">
        <v>304</v>
      </c>
      <c r="K115" s="55" t="s">
        <v>42</v>
      </c>
      <c r="L115" s="56" t="s">
        <v>82</v>
      </c>
      <c r="M115" s="51">
        <v>2</v>
      </c>
      <c r="N115" s="51">
        <v>3</v>
      </c>
      <c r="O115" s="57">
        <f t="shared" ref="O115:O144" si="72">IF(AND(M115="",N115=""),"",M115*N115)</f>
        <v>6</v>
      </c>
      <c r="P115" s="51">
        <v>10</v>
      </c>
      <c r="Q115" s="57">
        <f t="shared" si="71"/>
        <v>60</v>
      </c>
      <c r="R115" s="57" t="str">
        <f t="shared" ref="R115:R144" si="73">IF(Q115&lt;=20,"4",IF(AND(Q115&gt;=21,Q115&lt;=120),"3",IF(AND(Q115&gt;=121,Q115&lt;=500),"2",IF(Q115&gt;=501,"1"))))</f>
        <v>3</v>
      </c>
      <c r="S115" s="58" t="str">
        <f t="shared" si="66"/>
        <v>RIESGO MEJORABLE</v>
      </c>
      <c r="T115" s="54" t="s">
        <v>37</v>
      </c>
      <c r="U115" s="54" t="s">
        <v>37</v>
      </c>
      <c r="V115" s="59" t="s">
        <v>37</v>
      </c>
      <c r="W115" s="51" t="s">
        <v>557</v>
      </c>
      <c r="X115" s="54" t="s">
        <v>556</v>
      </c>
    </row>
    <row r="116" spans="1:24" s="3" customFormat="1" ht="126.75" customHeight="1" x14ac:dyDescent="0.25">
      <c r="A116" s="11">
        <v>113</v>
      </c>
      <c r="B116" s="148"/>
      <c r="C116" s="153"/>
      <c r="D116" s="174"/>
      <c r="E116" s="27" t="s">
        <v>31</v>
      </c>
      <c r="F116" s="34" t="s">
        <v>32</v>
      </c>
      <c r="G116" s="37" t="s">
        <v>335</v>
      </c>
      <c r="H116" s="14" t="s">
        <v>467</v>
      </c>
      <c r="I116" s="17" t="s">
        <v>468</v>
      </c>
      <c r="J116" s="27" t="s">
        <v>304</v>
      </c>
      <c r="K116" s="44" t="s">
        <v>304</v>
      </c>
      <c r="L116" s="45" t="s">
        <v>82</v>
      </c>
      <c r="M116" s="27">
        <v>2</v>
      </c>
      <c r="N116" s="27">
        <v>2</v>
      </c>
      <c r="O116" s="60">
        <f t="shared" si="72"/>
        <v>4</v>
      </c>
      <c r="P116" s="27">
        <v>10</v>
      </c>
      <c r="Q116" s="60">
        <f t="shared" si="71"/>
        <v>40</v>
      </c>
      <c r="R116" s="60" t="str">
        <f t="shared" si="73"/>
        <v>3</v>
      </c>
      <c r="S116" s="16" t="str">
        <f t="shared" si="66"/>
        <v>RIESGO MEJORABLE</v>
      </c>
      <c r="T116" s="17" t="s">
        <v>37</v>
      </c>
      <c r="U116" s="17" t="s">
        <v>37</v>
      </c>
      <c r="V116" s="30" t="s">
        <v>37</v>
      </c>
      <c r="W116" s="27" t="s">
        <v>558</v>
      </c>
      <c r="X116" s="17" t="s">
        <v>556</v>
      </c>
    </row>
    <row r="117" spans="1:24" s="3" customFormat="1" ht="66" x14ac:dyDescent="0.25">
      <c r="A117" s="11">
        <v>114</v>
      </c>
      <c r="B117" s="148"/>
      <c r="C117" s="153"/>
      <c r="D117" s="174"/>
      <c r="E117" s="27" t="s">
        <v>31</v>
      </c>
      <c r="F117" s="34" t="s">
        <v>32</v>
      </c>
      <c r="G117" s="37" t="s">
        <v>296</v>
      </c>
      <c r="H117" s="14" t="s">
        <v>469</v>
      </c>
      <c r="I117" s="17" t="s">
        <v>424</v>
      </c>
      <c r="J117" s="27" t="s">
        <v>304</v>
      </c>
      <c r="K117" s="44" t="s">
        <v>470</v>
      </c>
      <c r="L117" s="45" t="s">
        <v>82</v>
      </c>
      <c r="M117" s="27">
        <v>2</v>
      </c>
      <c r="N117" s="27">
        <v>2</v>
      </c>
      <c r="O117" s="60">
        <f t="shared" si="72"/>
        <v>4</v>
      </c>
      <c r="P117" s="27">
        <v>10</v>
      </c>
      <c r="Q117" s="60">
        <f t="shared" si="71"/>
        <v>40</v>
      </c>
      <c r="R117" s="60" t="str">
        <f t="shared" si="73"/>
        <v>3</v>
      </c>
      <c r="S117" s="16" t="str">
        <f t="shared" si="66"/>
        <v>RIESGO MEJORABLE</v>
      </c>
      <c r="T117" s="17" t="s">
        <v>37</v>
      </c>
      <c r="U117" s="17" t="s">
        <v>37</v>
      </c>
      <c r="V117" s="30" t="s">
        <v>37</v>
      </c>
      <c r="W117" s="27" t="s">
        <v>558</v>
      </c>
      <c r="X117" s="17" t="s">
        <v>559</v>
      </c>
    </row>
    <row r="118" spans="1:24" s="3" customFormat="1" ht="82.5" x14ac:dyDescent="0.25">
      <c r="A118" s="11">
        <v>115</v>
      </c>
      <c r="B118" s="148"/>
      <c r="C118" s="153"/>
      <c r="D118" s="174"/>
      <c r="E118" s="27" t="s">
        <v>78</v>
      </c>
      <c r="F118" s="34" t="s">
        <v>40</v>
      </c>
      <c r="G118" s="37" t="s">
        <v>254</v>
      </c>
      <c r="H118" s="14" t="s">
        <v>471</v>
      </c>
      <c r="I118" s="17" t="s">
        <v>472</v>
      </c>
      <c r="J118" s="27" t="s">
        <v>304</v>
      </c>
      <c r="K118" s="61" t="s">
        <v>42</v>
      </c>
      <c r="L118" s="62" t="s">
        <v>561</v>
      </c>
      <c r="M118" s="27">
        <v>1</v>
      </c>
      <c r="N118" s="27">
        <v>2</v>
      </c>
      <c r="O118" s="60">
        <f t="shared" si="72"/>
        <v>2</v>
      </c>
      <c r="P118" s="27">
        <v>10</v>
      </c>
      <c r="Q118" s="60">
        <f t="shared" si="71"/>
        <v>20</v>
      </c>
      <c r="R118" s="60" t="str">
        <f t="shared" si="73"/>
        <v>4</v>
      </c>
      <c r="S118" s="16" t="str">
        <f t="shared" si="66"/>
        <v>RIESGO ACEPTABLE</v>
      </c>
      <c r="T118" s="17" t="s">
        <v>37</v>
      </c>
      <c r="U118" s="17" t="s">
        <v>37</v>
      </c>
      <c r="V118" s="30" t="s">
        <v>37</v>
      </c>
      <c r="W118" s="44" t="s">
        <v>466</v>
      </c>
      <c r="X118" s="45" t="s">
        <v>560</v>
      </c>
    </row>
    <row r="119" spans="1:24" s="3" customFormat="1" ht="132" x14ac:dyDescent="0.25">
      <c r="A119" s="11">
        <v>116</v>
      </c>
      <c r="B119" s="148"/>
      <c r="C119" s="153"/>
      <c r="D119" s="174"/>
      <c r="E119" s="27" t="s">
        <v>31</v>
      </c>
      <c r="F119" s="34" t="s">
        <v>40</v>
      </c>
      <c r="G119" s="37" t="s">
        <v>474</v>
      </c>
      <c r="H119" s="14" t="s">
        <v>473</v>
      </c>
      <c r="I119" s="17" t="s">
        <v>475</v>
      </c>
      <c r="J119" s="27" t="s">
        <v>304</v>
      </c>
      <c r="K119" s="44" t="s">
        <v>42</v>
      </c>
      <c r="L119" s="62" t="s">
        <v>562</v>
      </c>
      <c r="M119" s="27">
        <v>1</v>
      </c>
      <c r="N119" s="27">
        <v>2</v>
      </c>
      <c r="O119" s="60">
        <f t="shared" si="72"/>
        <v>2</v>
      </c>
      <c r="P119" s="27">
        <v>10</v>
      </c>
      <c r="Q119" s="60">
        <f t="shared" si="71"/>
        <v>20</v>
      </c>
      <c r="R119" s="60" t="str">
        <f t="shared" si="73"/>
        <v>4</v>
      </c>
      <c r="S119" s="16" t="str">
        <f t="shared" si="66"/>
        <v>RIESGO ACEPTABLE</v>
      </c>
      <c r="T119" s="17" t="s">
        <v>37</v>
      </c>
      <c r="U119" s="17" t="s">
        <v>37</v>
      </c>
      <c r="V119" s="30" t="s">
        <v>37</v>
      </c>
      <c r="W119" s="44" t="s">
        <v>466</v>
      </c>
      <c r="X119" s="17" t="s">
        <v>37</v>
      </c>
    </row>
    <row r="120" spans="1:24" s="3" customFormat="1" ht="165" x14ac:dyDescent="0.25">
      <c r="A120" s="11">
        <v>117</v>
      </c>
      <c r="B120" s="148"/>
      <c r="C120" s="153"/>
      <c r="D120" s="174"/>
      <c r="E120" s="27" t="s">
        <v>31</v>
      </c>
      <c r="F120" s="34" t="s">
        <v>40</v>
      </c>
      <c r="G120" s="37" t="s">
        <v>275</v>
      </c>
      <c r="H120" s="14" t="s">
        <v>476</v>
      </c>
      <c r="I120" s="17" t="s">
        <v>477</v>
      </c>
      <c r="J120" s="27" t="s">
        <v>304</v>
      </c>
      <c r="K120" s="44" t="s">
        <v>42</v>
      </c>
      <c r="L120" s="45" t="s">
        <v>563</v>
      </c>
      <c r="M120" s="27">
        <v>1</v>
      </c>
      <c r="N120" s="27">
        <v>2</v>
      </c>
      <c r="O120" s="60">
        <f t="shared" si="72"/>
        <v>2</v>
      </c>
      <c r="P120" s="27">
        <v>10</v>
      </c>
      <c r="Q120" s="60">
        <f t="shared" si="71"/>
        <v>20</v>
      </c>
      <c r="R120" s="60" t="str">
        <f t="shared" si="73"/>
        <v>4</v>
      </c>
      <c r="S120" s="16" t="str">
        <f t="shared" si="66"/>
        <v>RIESGO ACEPTABLE</v>
      </c>
      <c r="T120" s="17" t="s">
        <v>37</v>
      </c>
      <c r="U120" s="17" t="s">
        <v>37</v>
      </c>
      <c r="V120" s="30" t="s">
        <v>37</v>
      </c>
      <c r="W120" s="44" t="s">
        <v>466</v>
      </c>
      <c r="X120" s="17" t="s">
        <v>37</v>
      </c>
    </row>
    <row r="121" spans="1:24" s="3" customFormat="1" ht="66" x14ac:dyDescent="0.25">
      <c r="A121" s="11">
        <v>118</v>
      </c>
      <c r="B121" s="148"/>
      <c r="C121" s="153"/>
      <c r="D121" s="174"/>
      <c r="E121" s="27" t="s">
        <v>31</v>
      </c>
      <c r="F121" s="34" t="s">
        <v>40</v>
      </c>
      <c r="G121" s="37" t="s">
        <v>479</v>
      </c>
      <c r="H121" s="14" t="s">
        <v>478</v>
      </c>
      <c r="I121" s="17" t="s">
        <v>480</v>
      </c>
      <c r="J121" s="27" t="s">
        <v>304</v>
      </c>
      <c r="K121" s="44" t="s">
        <v>42</v>
      </c>
      <c r="L121" s="45" t="s">
        <v>565</v>
      </c>
      <c r="M121" s="27">
        <v>1</v>
      </c>
      <c r="N121" s="27">
        <v>1</v>
      </c>
      <c r="O121" s="60">
        <f t="shared" si="72"/>
        <v>1</v>
      </c>
      <c r="P121" s="27">
        <v>10</v>
      </c>
      <c r="Q121" s="60">
        <f t="shared" si="71"/>
        <v>10</v>
      </c>
      <c r="R121" s="60" t="str">
        <f t="shared" si="73"/>
        <v>4</v>
      </c>
      <c r="S121" s="16" t="str">
        <f t="shared" si="66"/>
        <v>RIESGO ACEPTABLE</v>
      </c>
      <c r="T121" s="17" t="s">
        <v>37</v>
      </c>
      <c r="U121" s="17" t="s">
        <v>37</v>
      </c>
      <c r="V121" s="30" t="s">
        <v>37</v>
      </c>
      <c r="W121" s="44" t="s">
        <v>466</v>
      </c>
      <c r="X121" s="17" t="s">
        <v>37</v>
      </c>
    </row>
    <row r="122" spans="1:24" s="3" customFormat="1" ht="99" x14ac:dyDescent="0.25">
      <c r="A122" s="11">
        <v>119</v>
      </c>
      <c r="B122" s="148"/>
      <c r="C122" s="153"/>
      <c r="D122" s="174"/>
      <c r="E122" s="27" t="s">
        <v>31</v>
      </c>
      <c r="F122" s="34" t="s">
        <v>40</v>
      </c>
      <c r="G122" s="37" t="s">
        <v>294</v>
      </c>
      <c r="H122" s="14" t="s">
        <v>481</v>
      </c>
      <c r="I122" s="17" t="s">
        <v>482</v>
      </c>
      <c r="J122" s="27" t="s">
        <v>304</v>
      </c>
      <c r="K122" s="44" t="s">
        <v>42</v>
      </c>
      <c r="L122" s="45" t="s">
        <v>565</v>
      </c>
      <c r="M122" s="27">
        <v>1</v>
      </c>
      <c r="N122" s="27">
        <v>2</v>
      </c>
      <c r="O122" s="60">
        <f t="shared" si="72"/>
        <v>2</v>
      </c>
      <c r="P122" s="27">
        <v>10</v>
      </c>
      <c r="Q122" s="60">
        <f t="shared" si="71"/>
        <v>20</v>
      </c>
      <c r="R122" s="60" t="str">
        <f t="shared" si="73"/>
        <v>4</v>
      </c>
      <c r="S122" s="16" t="str">
        <f t="shared" si="66"/>
        <v>RIESGO ACEPTABLE</v>
      </c>
      <c r="T122" s="17" t="s">
        <v>37</v>
      </c>
      <c r="U122" s="17" t="s">
        <v>37</v>
      </c>
      <c r="V122" s="30" t="s">
        <v>37</v>
      </c>
      <c r="W122" s="44" t="s">
        <v>483</v>
      </c>
      <c r="X122" s="45" t="s">
        <v>564</v>
      </c>
    </row>
    <row r="123" spans="1:24" s="3" customFormat="1" ht="69" customHeight="1" x14ac:dyDescent="0.25">
      <c r="A123" s="11">
        <v>120</v>
      </c>
      <c r="B123" s="148"/>
      <c r="C123" s="153"/>
      <c r="D123" s="174"/>
      <c r="E123" s="27" t="s">
        <v>78</v>
      </c>
      <c r="F123" s="34" t="s">
        <v>388</v>
      </c>
      <c r="G123" s="37" t="s">
        <v>485</v>
      </c>
      <c r="H123" s="14" t="s">
        <v>484</v>
      </c>
      <c r="I123" s="17" t="s">
        <v>486</v>
      </c>
      <c r="J123" s="27" t="s">
        <v>304</v>
      </c>
      <c r="K123" s="44" t="s">
        <v>42</v>
      </c>
      <c r="L123" s="45" t="s">
        <v>565</v>
      </c>
      <c r="M123" s="27">
        <v>2</v>
      </c>
      <c r="N123" s="27">
        <v>1</v>
      </c>
      <c r="O123" s="60">
        <f t="shared" si="72"/>
        <v>2</v>
      </c>
      <c r="P123" s="27">
        <v>10</v>
      </c>
      <c r="Q123" s="60">
        <f t="shared" si="71"/>
        <v>20</v>
      </c>
      <c r="R123" s="60" t="str">
        <f t="shared" si="73"/>
        <v>4</v>
      </c>
      <c r="S123" s="16" t="str">
        <f t="shared" si="66"/>
        <v>RIESGO ACEPTABLE</v>
      </c>
      <c r="T123" s="17" t="s">
        <v>37</v>
      </c>
      <c r="U123" s="17" t="s">
        <v>37</v>
      </c>
      <c r="V123" s="30" t="s">
        <v>37</v>
      </c>
      <c r="W123" s="44" t="s">
        <v>487</v>
      </c>
      <c r="X123" s="45" t="s">
        <v>488</v>
      </c>
    </row>
    <row r="124" spans="1:24" s="3" customFormat="1" ht="66" x14ac:dyDescent="0.25">
      <c r="A124" s="11">
        <v>121</v>
      </c>
      <c r="B124" s="148"/>
      <c r="C124" s="153"/>
      <c r="D124" s="174"/>
      <c r="E124" s="27" t="s">
        <v>31</v>
      </c>
      <c r="F124" s="34" t="s">
        <v>388</v>
      </c>
      <c r="G124" s="37" t="s">
        <v>430</v>
      </c>
      <c r="H124" s="14" t="s">
        <v>489</v>
      </c>
      <c r="I124" s="17" t="s">
        <v>431</v>
      </c>
      <c r="J124" s="27" t="s">
        <v>304</v>
      </c>
      <c r="K124" s="44" t="s">
        <v>42</v>
      </c>
      <c r="L124" s="45" t="s">
        <v>565</v>
      </c>
      <c r="M124" s="27">
        <v>1</v>
      </c>
      <c r="N124" s="27">
        <v>2</v>
      </c>
      <c r="O124" s="60">
        <f t="shared" si="72"/>
        <v>2</v>
      </c>
      <c r="P124" s="27">
        <v>10</v>
      </c>
      <c r="Q124" s="60">
        <f t="shared" si="71"/>
        <v>20</v>
      </c>
      <c r="R124" s="60" t="str">
        <f t="shared" si="73"/>
        <v>4</v>
      </c>
      <c r="S124" s="16" t="str">
        <f t="shared" si="66"/>
        <v>RIESGO ACEPTABLE</v>
      </c>
      <c r="T124" s="17" t="s">
        <v>37</v>
      </c>
      <c r="U124" s="17" t="s">
        <v>37</v>
      </c>
      <c r="V124" s="30" t="s">
        <v>37</v>
      </c>
      <c r="W124" s="44" t="s">
        <v>487</v>
      </c>
      <c r="X124" s="45" t="s">
        <v>614</v>
      </c>
    </row>
    <row r="125" spans="1:24" s="3" customFormat="1" ht="82.5" x14ac:dyDescent="0.25">
      <c r="A125" s="11">
        <v>122</v>
      </c>
      <c r="B125" s="148"/>
      <c r="C125" s="153"/>
      <c r="D125" s="174"/>
      <c r="E125" s="27" t="s">
        <v>78</v>
      </c>
      <c r="F125" s="34" t="s">
        <v>388</v>
      </c>
      <c r="G125" s="37" t="s">
        <v>276</v>
      </c>
      <c r="H125" s="14" t="s">
        <v>490</v>
      </c>
      <c r="I125" s="17" t="s">
        <v>431</v>
      </c>
      <c r="J125" s="27" t="s">
        <v>304</v>
      </c>
      <c r="K125" s="44" t="s">
        <v>42</v>
      </c>
      <c r="L125" s="45" t="s">
        <v>565</v>
      </c>
      <c r="M125" s="27">
        <v>2</v>
      </c>
      <c r="N125" s="27">
        <v>1</v>
      </c>
      <c r="O125" s="60">
        <f t="shared" si="72"/>
        <v>2</v>
      </c>
      <c r="P125" s="27">
        <v>10</v>
      </c>
      <c r="Q125" s="60">
        <f t="shared" si="71"/>
        <v>20</v>
      </c>
      <c r="R125" s="60" t="str">
        <f t="shared" si="73"/>
        <v>4</v>
      </c>
      <c r="S125" s="16" t="str">
        <f t="shared" si="66"/>
        <v>RIESGO ACEPTABLE</v>
      </c>
      <c r="T125" s="17" t="s">
        <v>37</v>
      </c>
      <c r="U125" s="17" t="s">
        <v>37</v>
      </c>
      <c r="V125" s="30" t="s">
        <v>37</v>
      </c>
      <c r="W125" s="44" t="s">
        <v>487</v>
      </c>
      <c r="X125" s="45" t="s">
        <v>491</v>
      </c>
    </row>
    <row r="126" spans="1:24" s="3" customFormat="1" ht="82.5" x14ac:dyDescent="0.25">
      <c r="A126" s="11">
        <v>123</v>
      </c>
      <c r="B126" s="148"/>
      <c r="C126" s="153"/>
      <c r="D126" s="174"/>
      <c r="E126" s="27" t="s">
        <v>78</v>
      </c>
      <c r="F126" s="34" t="s">
        <v>388</v>
      </c>
      <c r="G126" s="37" t="s">
        <v>283</v>
      </c>
      <c r="H126" s="14" t="s">
        <v>492</v>
      </c>
      <c r="I126" s="17" t="s">
        <v>493</v>
      </c>
      <c r="J126" s="27" t="s">
        <v>304</v>
      </c>
      <c r="K126" s="44" t="s">
        <v>42</v>
      </c>
      <c r="L126" s="45" t="s">
        <v>565</v>
      </c>
      <c r="M126" s="27">
        <v>2</v>
      </c>
      <c r="N126" s="27">
        <v>1</v>
      </c>
      <c r="O126" s="60">
        <f t="shared" si="72"/>
        <v>2</v>
      </c>
      <c r="P126" s="27">
        <v>10</v>
      </c>
      <c r="Q126" s="60">
        <f t="shared" si="71"/>
        <v>20</v>
      </c>
      <c r="R126" s="60" t="str">
        <f t="shared" si="73"/>
        <v>4</v>
      </c>
      <c r="S126" s="16" t="str">
        <f t="shared" si="66"/>
        <v>RIESGO ACEPTABLE</v>
      </c>
      <c r="T126" s="17" t="s">
        <v>37</v>
      </c>
      <c r="U126" s="17" t="s">
        <v>37</v>
      </c>
      <c r="V126" s="30" t="s">
        <v>37</v>
      </c>
      <c r="W126" s="44" t="s">
        <v>487</v>
      </c>
      <c r="X126" s="45" t="s">
        <v>491</v>
      </c>
    </row>
    <row r="127" spans="1:24" s="3" customFormat="1" ht="88.5" customHeight="1" x14ac:dyDescent="0.25">
      <c r="A127" s="11">
        <v>124</v>
      </c>
      <c r="B127" s="148"/>
      <c r="C127" s="153"/>
      <c r="D127" s="174"/>
      <c r="E127" s="27" t="s">
        <v>31</v>
      </c>
      <c r="F127" s="34" t="s">
        <v>388</v>
      </c>
      <c r="G127" s="37" t="s">
        <v>289</v>
      </c>
      <c r="H127" s="14" t="s">
        <v>494</v>
      </c>
      <c r="I127" s="17" t="s">
        <v>495</v>
      </c>
      <c r="J127" s="27" t="s">
        <v>304</v>
      </c>
      <c r="K127" s="44" t="s">
        <v>42</v>
      </c>
      <c r="L127" s="45" t="s">
        <v>565</v>
      </c>
      <c r="M127" s="27">
        <v>2</v>
      </c>
      <c r="N127" s="27">
        <v>2</v>
      </c>
      <c r="O127" s="60">
        <f t="shared" si="72"/>
        <v>4</v>
      </c>
      <c r="P127" s="27">
        <v>10</v>
      </c>
      <c r="Q127" s="60">
        <f t="shared" si="71"/>
        <v>40</v>
      </c>
      <c r="R127" s="60" t="str">
        <f t="shared" si="73"/>
        <v>3</v>
      </c>
      <c r="S127" s="16" t="str">
        <f t="shared" si="66"/>
        <v>RIESGO MEJORABLE</v>
      </c>
      <c r="T127" s="17" t="s">
        <v>37</v>
      </c>
      <c r="U127" s="17" t="s">
        <v>37</v>
      </c>
      <c r="V127" s="30" t="s">
        <v>37</v>
      </c>
      <c r="W127" s="44" t="s">
        <v>487</v>
      </c>
      <c r="X127" s="45" t="s">
        <v>491</v>
      </c>
    </row>
    <row r="128" spans="1:24" s="3" customFormat="1" ht="115.5" x14ac:dyDescent="0.25">
      <c r="A128" s="11">
        <v>125</v>
      </c>
      <c r="B128" s="148"/>
      <c r="C128" s="153"/>
      <c r="D128" s="174"/>
      <c r="E128" s="27" t="s">
        <v>31</v>
      </c>
      <c r="F128" s="34" t="s">
        <v>55</v>
      </c>
      <c r="G128" s="37" t="s">
        <v>277</v>
      </c>
      <c r="H128" s="14" t="s">
        <v>496</v>
      </c>
      <c r="I128" s="17" t="s">
        <v>497</v>
      </c>
      <c r="J128" s="27" t="s">
        <v>304</v>
      </c>
      <c r="K128" s="44" t="s">
        <v>566</v>
      </c>
      <c r="L128" s="45" t="s">
        <v>304</v>
      </c>
      <c r="M128" s="27">
        <v>1</v>
      </c>
      <c r="N128" s="27">
        <v>2</v>
      </c>
      <c r="O128" s="60">
        <f t="shared" si="72"/>
        <v>2</v>
      </c>
      <c r="P128" s="27">
        <v>10</v>
      </c>
      <c r="Q128" s="60">
        <f t="shared" si="71"/>
        <v>20</v>
      </c>
      <c r="R128" s="60" t="str">
        <f t="shared" si="73"/>
        <v>4</v>
      </c>
      <c r="S128" s="16" t="str">
        <f t="shared" si="66"/>
        <v>RIESGO ACEPTABLE</v>
      </c>
      <c r="T128" s="17" t="s">
        <v>37</v>
      </c>
      <c r="U128" s="17" t="s">
        <v>37</v>
      </c>
      <c r="V128" s="30" t="s">
        <v>37</v>
      </c>
      <c r="W128" s="44" t="s">
        <v>487</v>
      </c>
      <c r="X128" s="17" t="s">
        <v>37</v>
      </c>
    </row>
    <row r="129" spans="1:24" s="3" customFormat="1" ht="82.5" x14ac:dyDescent="0.25">
      <c r="A129" s="11">
        <v>126</v>
      </c>
      <c r="B129" s="148"/>
      <c r="C129" s="153"/>
      <c r="D129" s="174"/>
      <c r="E129" s="27" t="s">
        <v>78</v>
      </c>
      <c r="F129" s="34" t="s">
        <v>55</v>
      </c>
      <c r="G129" s="37" t="s">
        <v>327</v>
      </c>
      <c r="H129" s="14" t="s">
        <v>498</v>
      </c>
      <c r="I129" s="17" t="s">
        <v>499</v>
      </c>
      <c r="J129" s="27" t="s">
        <v>304</v>
      </c>
      <c r="K129" s="44" t="s">
        <v>566</v>
      </c>
      <c r="L129" s="45" t="s">
        <v>304</v>
      </c>
      <c r="M129" s="27">
        <v>1</v>
      </c>
      <c r="N129" s="27">
        <v>1</v>
      </c>
      <c r="O129" s="60">
        <f t="shared" si="72"/>
        <v>1</v>
      </c>
      <c r="P129" s="27">
        <v>10</v>
      </c>
      <c r="Q129" s="60">
        <f t="shared" si="71"/>
        <v>10</v>
      </c>
      <c r="R129" s="60" t="str">
        <f t="shared" si="73"/>
        <v>4</v>
      </c>
      <c r="S129" s="16" t="str">
        <f t="shared" si="66"/>
        <v>RIESGO ACEPTABLE</v>
      </c>
      <c r="T129" s="17" t="s">
        <v>37</v>
      </c>
      <c r="U129" s="17" t="s">
        <v>37</v>
      </c>
      <c r="V129" s="30" t="s">
        <v>37</v>
      </c>
      <c r="W129" s="44" t="s">
        <v>487</v>
      </c>
      <c r="X129" s="17" t="s">
        <v>37</v>
      </c>
    </row>
    <row r="130" spans="1:24" s="3" customFormat="1" ht="99" x14ac:dyDescent="0.25">
      <c r="A130" s="11">
        <v>127</v>
      </c>
      <c r="B130" s="148"/>
      <c r="C130" s="153"/>
      <c r="D130" s="174"/>
      <c r="E130" s="27" t="s">
        <v>31</v>
      </c>
      <c r="F130" s="34" t="s">
        <v>59</v>
      </c>
      <c r="G130" s="37" t="s">
        <v>257</v>
      </c>
      <c r="H130" s="14" t="s">
        <v>500</v>
      </c>
      <c r="I130" s="17" t="s">
        <v>383</v>
      </c>
      <c r="J130" s="27" t="s">
        <v>304</v>
      </c>
      <c r="K130" s="44" t="s">
        <v>567</v>
      </c>
      <c r="L130" s="45" t="s">
        <v>501</v>
      </c>
      <c r="M130" s="27">
        <v>1</v>
      </c>
      <c r="N130" s="27">
        <v>2</v>
      </c>
      <c r="O130" s="60">
        <f t="shared" si="72"/>
        <v>2</v>
      </c>
      <c r="P130" s="27">
        <v>10</v>
      </c>
      <c r="Q130" s="60">
        <f t="shared" si="71"/>
        <v>20</v>
      </c>
      <c r="R130" s="60" t="str">
        <f t="shared" si="73"/>
        <v>4</v>
      </c>
      <c r="S130" s="16" t="str">
        <f t="shared" si="66"/>
        <v>RIESGO ACEPTABLE</v>
      </c>
      <c r="T130" s="17" t="s">
        <v>37</v>
      </c>
      <c r="U130" s="17" t="s">
        <v>37</v>
      </c>
      <c r="V130" s="30" t="s">
        <v>37</v>
      </c>
      <c r="W130" s="44" t="s">
        <v>487</v>
      </c>
      <c r="X130" s="17" t="s">
        <v>37</v>
      </c>
    </row>
    <row r="131" spans="1:24" s="3" customFormat="1" ht="82.5" x14ac:dyDescent="0.25">
      <c r="A131" s="11">
        <v>128</v>
      </c>
      <c r="B131" s="148"/>
      <c r="C131" s="153"/>
      <c r="D131" s="174"/>
      <c r="E131" s="27" t="s">
        <v>31</v>
      </c>
      <c r="F131" s="34" t="s">
        <v>59</v>
      </c>
      <c r="G131" s="37" t="s">
        <v>257</v>
      </c>
      <c r="H131" s="14" t="s">
        <v>460</v>
      </c>
      <c r="I131" s="17" t="s">
        <v>383</v>
      </c>
      <c r="J131" s="27" t="s">
        <v>304</v>
      </c>
      <c r="K131" s="44" t="s">
        <v>567</v>
      </c>
      <c r="L131" s="45" t="s">
        <v>461</v>
      </c>
      <c r="M131" s="27">
        <v>1</v>
      </c>
      <c r="N131" s="27">
        <v>2</v>
      </c>
      <c r="O131" s="60">
        <f t="shared" si="72"/>
        <v>2</v>
      </c>
      <c r="P131" s="27">
        <v>10</v>
      </c>
      <c r="Q131" s="60">
        <f t="shared" si="71"/>
        <v>20</v>
      </c>
      <c r="R131" s="60" t="str">
        <f t="shared" si="73"/>
        <v>4</v>
      </c>
      <c r="S131" s="16" t="str">
        <f t="shared" si="66"/>
        <v>RIESGO ACEPTABLE</v>
      </c>
      <c r="T131" s="17" t="s">
        <v>37</v>
      </c>
      <c r="U131" s="17" t="s">
        <v>37</v>
      </c>
      <c r="V131" s="30" t="s">
        <v>37</v>
      </c>
      <c r="W131" s="44" t="s">
        <v>487</v>
      </c>
      <c r="X131" s="17" t="s">
        <v>37</v>
      </c>
    </row>
    <row r="132" spans="1:24" s="3" customFormat="1" ht="82.5" x14ac:dyDescent="0.25">
      <c r="A132" s="11">
        <v>129</v>
      </c>
      <c r="B132" s="148"/>
      <c r="C132" s="153"/>
      <c r="D132" s="174"/>
      <c r="E132" s="27" t="s">
        <v>31</v>
      </c>
      <c r="F132" s="34" t="s">
        <v>59</v>
      </c>
      <c r="G132" s="37" t="s">
        <v>302</v>
      </c>
      <c r="H132" s="14" t="s">
        <v>502</v>
      </c>
      <c r="I132" s="17" t="s">
        <v>383</v>
      </c>
      <c r="J132" s="27" t="s">
        <v>304</v>
      </c>
      <c r="K132" s="44" t="s">
        <v>567</v>
      </c>
      <c r="L132" s="45" t="s">
        <v>503</v>
      </c>
      <c r="M132" s="27">
        <v>2</v>
      </c>
      <c r="N132" s="27">
        <v>1</v>
      </c>
      <c r="O132" s="60">
        <f t="shared" si="72"/>
        <v>2</v>
      </c>
      <c r="P132" s="27">
        <v>10</v>
      </c>
      <c r="Q132" s="60">
        <f t="shared" si="71"/>
        <v>20</v>
      </c>
      <c r="R132" s="60" t="str">
        <f t="shared" si="73"/>
        <v>4</v>
      </c>
      <c r="S132" s="16" t="str">
        <f t="shared" si="66"/>
        <v>RIESGO ACEPTABLE</v>
      </c>
      <c r="T132" s="17" t="s">
        <v>37</v>
      </c>
      <c r="U132" s="17" t="s">
        <v>37</v>
      </c>
      <c r="V132" s="17" t="s">
        <v>37</v>
      </c>
      <c r="W132" s="44" t="s">
        <v>487</v>
      </c>
      <c r="X132" s="17" t="s">
        <v>37</v>
      </c>
    </row>
    <row r="133" spans="1:24" s="3" customFormat="1" ht="82.5" x14ac:dyDescent="0.25">
      <c r="A133" s="11">
        <v>130</v>
      </c>
      <c r="B133" s="148"/>
      <c r="C133" s="153"/>
      <c r="D133" s="174"/>
      <c r="E133" s="27" t="s">
        <v>31</v>
      </c>
      <c r="F133" s="34" t="s">
        <v>59</v>
      </c>
      <c r="G133" s="37" t="s">
        <v>505</v>
      </c>
      <c r="H133" s="14" t="s">
        <v>504</v>
      </c>
      <c r="I133" s="17" t="s">
        <v>383</v>
      </c>
      <c r="J133" s="27" t="s">
        <v>304</v>
      </c>
      <c r="K133" s="44" t="s">
        <v>567</v>
      </c>
      <c r="L133" s="45" t="s">
        <v>501</v>
      </c>
      <c r="M133" s="27">
        <v>2</v>
      </c>
      <c r="N133" s="27">
        <v>2</v>
      </c>
      <c r="O133" s="60">
        <f t="shared" si="72"/>
        <v>4</v>
      </c>
      <c r="P133" s="27">
        <v>10</v>
      </c>
      <c r="Q133" s="60">
        <f t="shared" si="71"/>
        <v>40</v>
      </c>
      <c r="R133" s="60" t="str">
        <f t="shared" si="73"/>
        <v>3</v>
      </c>
      <c r="S133" s="16" t="str">
        <f t="shared" si="66"/>
        <v>RIESGO MEJORABLE</v>
      </c>
      <c r="T133" s="17" t="s">
        <v>37</v>
      </c>
      <c r="U133" s="17" t="s">
        <v>37</v>
      </c>
      <c r="V133" s="17" t="s">
        <v>37</v>
      </c>
      <c r="W133" s="44" t="s">
        <v>487</v>
      </c>
      <c r="X133" s="17" t="s">
        <v>37</v>
      </c>
    </row>
    <row r="134" spans="1:24" s="3" customFormat="1" ht="99" x14ac:dyDescent="0.25">
      <c r="A134" s="11">
        <v>131</v>
      </c>
      <c r="B134" s="148"/>
      <c r="C134" s="153"/>
      <c r="D134" s="174"/>
      <c r="E134" s="27" t="s">
        <v>31</v>
      </c>
      <c r="F134" s="34" t="s">
        <v>59</v>
      </c>
      <c r="G134" s="37" t="s">
        <v>257</v>
      </c>
      <c r="H134" s="14" t="s">
        <v>568</v>
      </c>
      <c r="I134" s="17" t="s">
        <v>317</v>
      </c>
      <c r="J134" s="27" t="s">
        <v>506</v>
      </c>
      <c r="K134" s="44" t="s">
        <v>569</v>
      </c>
      <c r="L134" s="45" t="s">
        <v>507</v>
      </c>
      <c r="M134" s="27">
        <v>2</v>
      </c>
      <c r="N134" s="60">
        <v>2</v>
      </c>
      <c r="O134" s="60">
        <f t="shared" si="72"/>
        <v>4</v>
      </c>
      <c r="P134" s="27">
        <v>10</v>
      </c>
      <c r="Q134" s="60">
        <f t="shared" si="71"/>
        <v>40</v>
      </c>
      <c r="R134" s="60" t="str">
        <f t="shared" si="73"/>
        <v>3</v>
      </c>
      <c r="S134" s="16" t="str">
        <f t="shared" si="66"/>
        <v>RIESGO MEJORABLE</v>
      </c>
      <c r="T134" s="17" t="s">
        <v>37</v>
      </c>
      <c r="U134" s="17" t="s">
        <v>37</v>
      </c>
      <c r="V134" s="17" t="s">
        <v>37</v>
      </c>
      <c r="W134" s="44" t="s">
        <v>487</v>
      </c>
      <c r="X134" s="17" t="s">
        <v>37</v>
      </c>
    </row>
    <row r="135" spans="1:24" s="3" customFormat="1" ht="99" x14ac:dyDescent="0.25">
      <c r="A135" s="11">
        <v>132</v>
      </c>
      <c r="B135" s="148"/>
      <c r="C135" s="153"/>
      <c r="D135" s="174"/>
      <c r="E135" s="27" t="s">
        <v>78</v>
      </c>
      <c r="F135" s="34" t="s">
        <v>436</v>
      </c>
      <c r="G135" s="37" t="s">
        <v>435</v>
      </c>
      <c r="H135" s="14" t="s">
        <v>508</v>
      </c>
      <c r="I135" s="17" t="s">
        <v>509</v>
      </c>
      <c r="J135" s="27" t="s">
        <v>304</v>
      </c>
      <c r="K135" s="44" t="s">
        <v>42</v>
      </c>
      <c r="L135" s="45" t="s">
        <v>82</v>
      </c>
      <c r="M135" s="27"/>
      <c r="N135" s="27">
        <v>1</v>
      </c>
      <c r="O135" s="60">
        <f t="shared" si="72"/>
        <v>0</v>
      </c>
      <c r="P135" s="27">
        <v>100</v>
      </c>
      <c r="Q135" s="60">
        <f t="shared" si="71"/>
        <v>0</v>
      </c>
      <c r="R135" s="60" t="str">
        <f t="shared" si="73"/>
        <v>4</v>
      </c>
      <c r="S135" s="16" t="str">
        <f t="shared" si="66"/>
        <v>RIESGO ACEPTABLE</v>
      </c>
      <c r="T135" s="17" t="s">
        <v>37</v>
      </c>
      <c r="U135" s="17" t="s">
        <v>37</v>
      </c>
      <c r="V135" s="17" t="s">
        <v>37</v>
      </c>
      <c r="W135" s="44" t="s">
        <v>487</v>
      </c>
      <c r="X135" s="17" t="s">
        <v>37</v>
      </c>
    </row>
    <row r="136" spans="1:24" s="3" customFormat="1" ht="379.5" x14ac:dyDescent="0.25">
      <c r="A136" s="11">
        <v>133</v>
      </c>
      <c r="B136" s="148"/>
      <c r="C136" s="153"/>
      <c r="D136" s="174"/>
      <c r="E136" s="27" t="s">
        <v>31</v>
      </c>
      <c r="F136" s="34" t="s">
        <v>439</v>
      </c>
      <c r="G136" s="37" t="s">
        <v>323</v>
      </c>
      <c r="H136" s="14" t="s">
        <v>510</v>
      </c>
      <c r="I136" s="17" t="s">
        <v>511</v>
      </c>
      <c r="J136" s="27" t="s">
        <v>304</v>
      </c>
      <c r="K136" s="44" t="s">
        <v>42</v>
      </c>
      <c r="L136" s="61" t="s">
        <v>570</v>
      </c>
      <c r="M136" s="27">
        <v>2</v>
      </c>
      <c r="N136" s="27">
        <v>2</v>
      </c>
      <c r="O136" s="60">
        <f t="shared" si="72"/>
        <v>4</v>
      </c>
      <c r="P136" s="27">
        <v>25</v>
      </c>
      <c r="Q136" s="60">
        <f t="shared" si="71"/>
        <v>100</v>
      </c>
      <c r="R136" s="60" t="str">
        <f t="shared" si="73"/>
        <v>3</v>
      </c>
      <c r="S136" s="16" t="str">
        <f t="shared" si="66"/>
        <v>RIESGO MEJORABLE</v>
      </c>
      <c r="T136" s="17" t="s">
        <v>37</v>
      </c>
      <c r="U136" s="17" t="s">
        <v>37</v>
      </c>
      <c r="V136" s="17" t="s">
        <v>37</v>
      </c>
      <c r="W136" s="27" t="s">
        <v>466</v>
      </c>
      <c r="X136" s="45" t="s">
        <v>512</v>
      </c>
    </row>
    <row r="137" spans="1:24" s="3" customFormat="1" ht="99" x14ac:dyDescent="0.25">
      <c r="A137" s="11">
        <v>134</v>
      </c>
      <c r="B137" s="148"/>
      <c r="C137" s="153"/>
      <c r="D137" s="174"/>
      <c r="E137" s="27" t="s">
        <v>78</v>
      </c>
      <c r="F137" s="34" t="s">
        <v>514</v>
      </c>
      <c r="G137" s="37" t="s">
        <v>408</v>
      </c>
      <c r="H137" s="14" t="s">
        <v>513</v>
      </c>
      <c r="I137" s="17" t="s">
        <v>409</v>
      </c>
      <c r="J137" s="27" t="s">
        <v>304</v>
      </c>
      <c r="K137" s="44" t="s">
        <v>42</v>
      </c>
      <c r="L137" s="45" t="s">
        <v>304</v>
      </c>
      <c r="M137" s="27">
        <v>1</v>
      </c>
      <c r="N137" s="27">
        <v>1</v>
      </c>
      <c r="O137" s="60">
        <f t="shared" si="72"/>
        <v>1</v>
      </c>
      <c r="P137" s="27">
        <v>10</v>
      </c>
      <c r="Q137" s="60">
        <f t="shared" si="71"/>
        <v>10</v>
      </c>
      <c r="R137" s="60" t="str">
        <f t="shared" si="73"/>
        <v>4</v>
      </c>
      <c r="S137" s="16" t="str">
        <f t="shared" si="66"/>
        <v>RIESGO ACEPTABLE</v>
      </c>
      <c r="T137" s="17" t="s">
        <v>37</v>
      </c>
      <c r="U137" s="17" t="s">
        <v>37</v>
      </c>
      <c r="V137" s="17" t="s">
        <v>37</v>
      </c>
      <c r="W137" s="27" t="s">
        <v>466</v>
      </c>
      <c r="X137" s="17" t="s">
        <v>37</v>
      </c>
    </row>
    <row r="138" spans="1:24" s="3" customFormat="1" ht="247.5" x14ac:dyDescent="0.25">
      <c r="A138" s="11">
        <v>135</v>
      </c>
      <c r="B138" s="148"/>
      <c r="C138" s="153"/>
      <c r="D138" s="174"/>
      <c r="E138" s="27" t="s">
        <v>31</v>
      </c>
      <c r="F138" s="34" t="s">
        <v>517</v>
      </c>
      <c r="G138" s="37" t="s">
        <v>516</v>
      </c>
      <c r="H138" s="14" t="s">
        <v>515</v>
      </c>
      <c r="I138" s="17" t="s">
        <v>518</v>
      </c>
      <c r="J138" s="27" t="s">
        <v>519</v>
      </c>
      <c r="K138" s="44" t="s">
        <v>571</v>
      </c>
      <c r="L138" s="45" t="s">
        <v>572</v>
      </c>
      <c r="M138" s="27">
        <v>2</v>
      </c>
      <c r="N138" s="27">
        <v>3</v>
      </c>
      <c r="O138" s="60">
        <f t="shared" si="72"/>
        <v>6</v>
      </c>
      <c r="P138" s="27">
        <v>25</v>
      </c>
      <c r="Q138" s="60">
        <f t="shared" si="71"/>
        <v>150</v>
      </c>
      <c r="R138" s="60" t="str">
        <f t="shared" si="73"/>
        <v>2</v>
      </c>
      <c r="S138" s="16" t="str">
        <f t="shared" si="66"/>
        <v>RIESGO ACEPTABLE CON CONTROL ESPECIFICO</v>
      </c>
      <c r="T138" s="17" t="s">
        <v>37</v>
      </c>
      <c r="U138" s="17" t="s">
        <v>37</v>
      </c>
      <c r="V138" s="17" t="s">
        <v>37</v>
      </c>
      <c r="W138" s="27" t="s">
        <v>520</v>
      </c>
      <c r="X138" s="17" t="s">
        <v>37</v>
      </c>
    </row>
    <row r="139" spans="1:24" s="3" customFormat="1" ht="181.5" x14ac:dyDescent="0.25">
      <c r="A139" s="11">
        <v>136</v>
      </c>
      <c r="B139" s="148"/>
      <c r="C139" s="153"/>
      <c r="D139" s="174"/>
      <c r="E139" s="27" t="s">
        <v>31</v>
      </c>
      <c r="F139" s="34" t="s">
        <v>446</v>
      </c>
      <c r="G139" s="37" t="s">
        <v>445</v>
      </c>
      <c r="H139" s="14" t="s">
        <v>521</v>
      </c>
      <c r="I139" s="17" t="s">
        <v>522</v>
      </c>
      <c r="J139" s="27" t="s">
        <v>304</v>
      </c>
      <c r="K139" s="61" t="s">
        <v>42</v>
      </c>
      <c r="L139" s="62" t="s">
        <v>42</v>
      </c>
      <c r="M139" s="27">
        <v>2</v>
      </c>
      <c r="N139" s="27">
        <v>2</v>
      </c>
      <c r="O139" s="60">
        <f t="shared" si="72"/>
        <v>4</v>
      </c>
      <c r="P139" s="27">
        <v>25</v>
      </c>
      <c r="Q139" s="60">
        <f t="shared" si="71"/>
        <v>100</v>
      </c>
      <c r="R139" s="60" t="str">
        <f t="shared" si="73"/>
        <v>3</v>
      </c>
      <c r="S139" s="16" t="str">
        <f t="shared" si="66"/>
        <v>RIESGO MEJORABLE</v>
      </c>
      <c r="T139" s="17" t="s">
        <v>37</v>
      </c>
      <c r="U139" s="17" t="s">
        <v>37</v>
      </c>
      <c r="V139" s="17" t="s">
        <v>37</v>
      </c>
      <c r="W139" s="44" t="s">
        <v>523</v>
      </c>
      <c r="X139" s="17" t="s">
        <v>37</v>
      </c>
    </row>
    <row r="140" spans="1:24" s="3" customFormat="1" ht="106.5" customHeight="1" x14ac:dyDescent="0.25">
      <c r="A140" s="11">
        <v>137</v>
      </c>
      <c r="B140" s="148"/>
      <c r="C140" s="153"/>
      <c r="D140" s="174"/>
      <c r="E140" s="27" t="s">
        <v>78</v>
      </c>
      <c r="F140" s="34" t="s">
        <v>524</v>
      </c>
      <c r="G140" s="37" t="s">
        <v>297</v>
      </c>
      <c r="H140" s="14" t="s">
        <v>573</v>
      </c>
      <c r="I140" s="17" t="s">
        <v>525</v>
      </c>
      <c r="J140" s="27" t="s">
        <v>82</v>
      </c>
      <c r="K140" s="44" t="s">
        <v>42</v>
      </c>
      <c r="L140" s="45" t="s">
        <v>304</v>
      </c>
      <c r="M140" s="27">
        <v>1</v>
      </c>
      <c r="N140" s="27">
        <v>1</v>
      </c>
      <c r="O140" s="60">
        <f t="shared" si="72"/>
        <v>1</v>
      </c>
      <c r="P140" s="27">
        <v>10</v>
      </c>
      <c r="Q140" s="60">
        <f t="shared" si="71"/>
        <v>10</v>
      </c>
      <c r="R140" s="60" t="str">
        <f t="shared" si="73"/>
        <v>4</v>
      </c>
      <c r="S140" s="16" t="str">
        <f t="shared" si="66"/>
        <v>RIESGO ACEPTABLE</v>
      </c>
      <c r="T140" s="17" t="s">
        <v>37</v>
      </c>
      <c r="U140" s="17" t="s">
        <v>37</v>
      </c>
      <c r="V140" s="17" t="s">
        <v>37</v>
      </c>
      <c r="W140" s="27" t="s">
        <v>466</v>
      </c>
      <c r="X140" s="17" t="s">
        <v>37</v>
      </c>
    </row>
    <row r="141" spans="1:24" s="3" customFormat="1" ht="66" x14ac:dyDescent="0.25">
      <c r="A141" s="11">
        <v>138</v>
      </c>
      <c r="B141" s="148"/>
      <c r="C141" s="153"/>
      <c r="D141" s="174"/>
      <c r="E141" s="27" t="s">
        <v>78</v>
      </c>
      <c r="F141" s="34" t="s">
        <v>528</v>
      </c>
      <c r="G141" s="37" t="s">
        <v>527</v>
      </c>
      <c r="H141" s="14" t="s">
        <v>526</v>
      </c>
      <c r="I141" s="17" t="s">
        <v>529</v>
      </c>
      <c r="J141" s="27" t="s">
        <v>304</v>
      </c>
      <c r="K141" s="44" t="s">
        <v>574</v>
      </c>
      <c r="L141" s="45" t="s">
        <v>575</v>
      </c>
      <c r="M141" s="27">
        <v>1</v>
      </c>
      <c r="N141" s="27">
        <v>1</v>
      </c>
      <c r="O141" s="60">
        <f t="shared" si="72"/>
        <v>1</v>
      </c>
      <c r="P141" s="27">
        <v>10</v>
      </c>
      <c r="Q141" s="60">
        <f t="shared" si="71"/>
        <v>10</v>
      </c>
      <c r="R141" s="60" t="str">
        <f t="shared" si="73"/>
        <v>4</v>
      </c>
      <c r="S141" s="16" t="str">
        <f t="shared" si="66"/>
        <v>RIESGO ACEPTABLE</v>
      </c>
      <c r="T141" s="17" t="s">
        <v>37</v>
      </c>
      <c r="U141" s="17" t="s">
        <v>37</v>
      </c>
      <c r="V141" s="17" t="s">
        <v>37</v>
      </c>
      <c r="W141" s="27" t="s">
        <v>530</v>
      </c>
      <c r="X141" s="17" t="s">
        <v>37</v>
      </c>
    </row>
    <row r="142" spans="1:24" s="3" customFormat="1" ht="82.5" x14ac:dyDescent="0.25">
      <c r="A142" s="11">
        <v>139</v>
      </c>
      <c r="B142" s="148"/>
      <c r="C142" s="153"/>
      <c r="D142" s="174"/>
      <c r="E142" s="27" t="s">
        <v>78</v>
      </c>
      <c r="F142" s="34" t="s">
        <v>528</v>
      </c>
      <c r="G142" s="37" t="s">
        <v>532</v>
      </c>
      <c r="H142" s="14" t="s">
        <v>531</v>
      </c>
      <c r="I142" s="17" t="s">
        <v>533</v>
      </c>
      <c r="J142" s="27" t="s">
        <v>304</v>
      </c>
      <c r="K142" s="44" t="s">
        <v>574</v>
      </c>
      <c r="L142" s="45" t="s">
        <v>575</v>
      </c>
      <c r="M142" s="27">
        <v>1</v>
      </c>
      <c r="N142" s="27">
        <v>1</v>
      </c>
      <c r="O142" s="60">
        <f t="shared" si="72"/>
        <v>1</v>
      </c>
      <c r="P142" s="27">
        <v>10</v>
      </c>
      <c r="Q142" s="60">
        <f t="shared" si="71"/>
        <v>10</v>
      </c>
      <c r="R142" s="60" t="str">
        <f t="shared" si="73"/>
        <v>4</v>
      </c>
      <c r="S142" s="16" t="str">
        <f t="shared" si="66"/>
        <v>RIESGO ACEPTABLE</v>
      </c>
      <c r="T142" s="17" t="s">
        <v>37</v>
      </c>
      <c r="U142" s="17" t="s">
        <v>37</v>
      </c>
      <c r="V142" s="17" t="s">
        <v>37</v>
      </c>
      <c r="W142" s="27" t="s">
        <v>530</v>
      </c>
      <c r="X142" s="17" t="s">
        <v>37</v>
      </c>
    </row>
    <row r="143" spans="1:24" s="3" customFormat="1" ht="72" customHeight="1" x14ac:dyDescent="0.25">
      <c r="A143" s="11">
        <v>140</v>
      </c>
      <c r="B143" s="148"/>
      <c r="C143" s="153"/>
      <c r="D143" s="174"/>
      <c r="E143" s="27" t="s">
        <v>78</v>
      </c>
      <c r="F143" s="34" t="s">
        <v>528</v>
      </c>
      <c r="G143" s="37" t="s">
        <v>535</v>
      </c>
      <c r="H143" s="14" t="s">
        <v>534</v>
      </c>
      <c r="I143" s="17" t="s">
        <v>536</v>
      </c>
      <c r="J143" s="27" t="s">
        <v>304</v>
      </c>
      <c r="K143" s="44" t="s">
        <v>574</v>
      </c>
      <c r="L143" s="45" t="s">
        <v>575</v>
      </c>
      <c r="M143" s="27">
        <v>1</v>
      </c>
      <c r="N143" s="27">
        <v>1</v>
      </c>
      <c r="O143" s="60">
        <f t="shared" si="72"/>
        <v>1</v>
      </c>
      <c r="P143" s="27">
        <v>10</v>
      </c>
      <c r="Q143" s="60">
        <f t="shared" si="71"/>
        <v>10</v>
      </c>
      <c r="R143" s="60" t="str">
        <f t="shared" si="73"/>
        <v>4</v>
      </c>
      <c r="S143" s="16" t="str">
        <f t="shared" si="66"/>
        <v>RIESGO ACEPTABLE</v>
      </c>
      <c r="T143" s="17" t="s">
        <v>37</v>
      </c>
      <c r="U143" s="17" t="s">
        <v>37</v>
      </c>
      <c r="V143" s="17" t="s">
        <v>37</v>
      </c>
      <c r="W143" s="27" t="s">
        <v>530</v>
      </c>
      <c r="X143" s="17" t="s">
        <v>37</v>
      </c>
    </row>
    <row r="144" spans="1:24" s="3" customFormat="1" ht="96" customHeight="1" x14ac:dyDescent="0.25">
      <c r="A144" s="11">
        <v>141</v>
      </c>
      <c r="B144" s="148"/>
      <c r="C144" s="153"/>
      <c r="D144" s="160"/>
      <c r="E144" s="27" t="s">
        <v>78</v>
      </c>
      <c r="F144" s="34" t="s">
        <v>528</v>
      </c>
      <c r="G144" s="37" t="s">
        <v>538</v>
      </c>
      <c r="H144" s="14" t="s">
        <v>537</v>
      </c>
      <c r="I144" s="17" t="s">
        <v>539</v>
      </c>
      <c r="J144" s="27" t="s">
        <v>304</v>
      </c>
      <c r="K144" s="44" t="s">
        <v>574</v>
      </c>
      <c r="L144" s="45" t="s">
        <v>575</v>
      </c>
      <c r="M144" s="27">
        <v>1</v>
      </c>
      <c r="N144" s="27">
        <v>1</v>
      </c>
      <c r="O144" s="60">
        <f t="shared" si="72"/>
        <v>1</v>
      </c>
      <c r="P144" s="27">
        <v>10</v>
      </c>
      <c r="Q144" s="60">
        <f t="shared" si="71"/>
        <v>10</v>
      </c>
      <c r="R144" s="60" t="str">
        <f t="shared" si="73"/>
        <v>4</v>
      </c>
      <c r="S144" s="16" t="str">
        <f t="shared" si="66"/>
        <v>RIESGO ACEPTABLE</v>
      </c>
      <c r="T144" s="17" t="s">
        <v>37</v>
      </c>
      <c r="U144" s="17" t="s">
        <v>37</v>
      </c>
      <c r="V144" s="17" t="s">
        <v>37</v>
      </c>
      <c r="W144" s="27" t="s">
        <v>530</v>
      </c>
      <c r="X144" s="17" t="s">
        <v>37</v>
      </c>
    </row>
  </sheetData>
  <mergeCells count="77">
    <mergeCell ref="B4:B99"/>
    <mergeCell ref="C4:C15"/>
    <mergeCell ref="D4:D15"/>
    <mergeCell ref="C16:C27"/>
    <mergeCell ref="B1:X1"/>
    <mergeCell ref="B2:B3"/>
    <mergeCell ref="C2:C3"/>
    <mergeCell ref="D2:D3"/>
    <mergeCell ref="E2:E3"/>
    <mergeCell ref="F2:I2"/>
    <mergeCell ref="J2:L2"/>
    <mergeCell ref="M2:R2"/>
    <mergeCell ref="D16:D27"/>
    <mergeCell ref="F25:F27"/>
    <mergeCell ref="C28:C39"/>
    <mergeCell ref="D28:D39"/>
    <mergeCell ref="C40:C51"/>
    <mergeCell ref="D40:D51"/>
    <mergeCell ref="F28:F29"/>
    <mergeCell ref="F40:F41"/>
    <mergeCell ref="F78:F80"/>
    <mergeCell ref="F82:F83"/>
    <mergeCell ref="F85:F87"/>
    <mergeCell ref="F88:F89"/>
    <mergeCell ref="C52:C63"/>
    <mergeCell ref="D52:D63"/>
    <mergeCell ref="C64:C75"/>
    <mergeCell ref="D64:D75"/>
    <mergeCell ref="F54:F56"/>
    <mergeCell ref="F58:F59"/>
    <mergeCell ref="F61:F63"/>
    <mergeCell ref="F64:F65"/>
    <mergeCell ref="C100:C106"/>
    <mergeCell ref="D100:D106"/>
    <mergeCell ref="C107:C108"/>
    <mergeCell ref="D107:D108"/>
    <mergeCell ref="C76:C87"/>
    <mergeCell ref="D76:D87"/>
    <mergeCell ref="C88:C99"/>
    <mergeCell ref="D88:D99"/>
    <mergeCell ref="W107:W108"/>
    <mergeCell ref="C109:C113"/>
    <mergeCell ref="D109:D113"/>
    <mergeCell ref="A2:A3"/>
    <mergeCell ref="C115:C144"/>
    <mergeCell ref="D115:D144"/>
    <mergeCell ref="B100:B144"/>
    <mergeCell ref="F4:F5"/>
    <mergeCell ref="G4:G5"/>
    <mergeCell ref="F6:F8"/>
    <mergeCell ref="F10:F11"/>
    <mergeCell ref="F13:F15"/>
    <mergeCell ref="F16:F17"/>
    <mergeCell ref="G16:G17"/>
    <mergeCell ref="F18:F20"/>
    <mergeCell ref="F22:F23"/>
    <mergeCell ref="G52:G53"/>
    <mergeCell ref="G28:G29"/>
    <mergeCell ref="F30:F32"/>
    <mergeCell ref="F34:F35"/>
    <mergeCell ref="F37:F39"/>
    <mergeCell ref="G88:G89"/>
    <mergeCell ref="F90:F92"/>
    <mergeCell ref="F94:F95"/>
    <mergeCell ref="F97:F99"/>
    <mergeCell ref="T2:X2"/>
    <mergeCell ref="G64:G65"/>
    <mergeCell ref="F66:F68"/>
    <mergeCell ref="F70:F71"/>
    <mergeCell ref="F73:F75"/>
    <mergeCell ref="F76:F77"/>
    <mergeCell ref="G76:G77"/>
    <mergeCell ref="G40:G41"/>
    <mergeCell ref="F42:F44"/>
    <mergeCell ref="F46:F47"/>
    <mergeCell ref="F49:F51"/>
    <mergeCell ref="F52:F53"/>
  </mergeCells>
  <conditionalFormatting sqref="R4:R114">
    <cfRule type="cellIs" dxfId="174" priority="36" operator="equal">
      <formula xml:space="preserve"> "MUY ALTO"</formula>
    </cfRule>
    <cfRule type="cellIs" dxfId="173" priority="35" operator="equal">
      <formula xml:space="preserve"> "ALTO"</formula>
    </cfRule>
    <cfRule type="cellIs" dxfId="172" priority="34" operator="equal">
      <formula xml:space="preserve"> "MEDIO"</formula>
    </cfRule>
    <cfRule type="cellIs" dxfId="171" priority="33" operator="equal">
      <formula xml:space="preserve"> "BAJO"</formula>
    </cfRule>
  </conditionalFormatting>
  <conditionalFormatting sqref="R103 R106">
    <cfRule type="cellIs" dxfId="170" priority="51" operator="equal">
      <formula xml:space="preserve"> "ALTO"</formula>
    </cfRule>
    <cfRule type="cellIs" dxfId="169" priority="50" operator="equal">
      <formula xml:space="preserve"> "MEDIO"</formula>
    </cfRule>
    <cfRule type="cellIs" dxfId="168" priority="49" operator="equal">
      <formula xml:space="preserve"> "BAJO"</formula>
    </cfRule>
    <cfRule type="cellIs" dxfId="167" priority="52" operator="equal">
      <formula xml:space="preserve"> "MUY ALTO"</formula>
    </cfRule>
  </conditionalFormatting>
  <conditionalFormatting sqref="S4:S144">
    <cfRule type="cellIs" dxfId="166" priority="44" operator="equal">
      <formula xml:space="preserve"> "RIESGO NO ACEPTABLE"</formula>
    </cfRule>
    <cfRule type="cellIs" dxfId="165" priority="43" operator="equal">
      <formula xml:space="preserve"> "RIESGO MEJORABLE"</formula>
    </cfRule>
    <cfRule type="cellIs" dxfId="164" priority="42" operator="equal">
      <formula xml:space="preserve"> "RIESGO ACEPTABLE"</formula>
    </cfRule>
    <cfRule type="containsText" dxfId="163" priority="41" operator="containsText" text="RIESGO ACEPTABLE CON CONTROL ESPECIFICO">
      <formula>NOT(ISERROR(SEARCH("RIESGO ACEPTABLE CON CONTROL ESPECIFICO",S4)))</formula>
    </cfRule>
  </conditionalFormatting>
  <conditionalFormatting sqref="S7">
    <cfRule type="cellIs" dxfId="162" priority="38" operator="equal">
      <formula xml:space="preserve"> "RIESGO ACEPTABLE"</formula>
    </cfRule>
    <cfRule type="cellIs" dxfId="161" priority="40" operator="equal">
      <formula xml:space="preserve"> "RIESGO NO ACEPTABLE"</formula>
    </cfRule>
    <cfRule type="cellIs" dxfId="160" priority="39" operator="equal">
      <formula xml:space="preserve"> "RIESGO MEJORABLE"</formula>
    </cfRule>
  </conditionalFormatting>
  <conditionalFormatting sqref="S19">
    <cfRule type="cellIs" dxfId="158" priority="31" operator="equal">
      <formula xml:space="preserve"> "RIESGO MEJORABLE"</formula>
    </cfRule>
    <cfRule type="cellIs" dxfId="157" priority="32" operator="equal">
      <formula xml:space="preserve"> "RIESGO NO ACEPTABLE"</formula>
    </cfRule>
    <cfRule type="cellIs" dxfId="156" priority="30" operator="equal">
      <formula xml:space="preserve"> "RIESGO ACEPTABLE"</formula>
    </cfRule>
  </conditionalFormatting>
  <conditionalFormatting sqref="S31">
    <cfRule type="cellIs" dxfId="153" priority="26" operator="equal">
      <formula xml:space="preserve"> "RIESGO ACEPTABLE"</formula>
    </cfRule>
    <cfRule type="cellIs" dxfId="152" priority="27" operator="equal">
      <formula xml:space="preserve"> "RIESGO MEJORABLE"</formula>
    </cfRule>
    <cfRule type="cellIs" dxfId="151" priority="28" operator="equal">
      <formula xml:space="preserve"> "RIESGO NO ACEPTABLE"</formula>
    </cfRule>
  </conditionalFormatting>
  <conditionalFormatting sqref="S43">
    <cfRule type="cellIs" dxfId="150" priority="20" operator="equal">
      <formula xml:space="preserve"> "RIESGO NO ACEPTABLE"</formula>
    </cfRule>
    <cfRule type="cellIs" dxfId="149" priority="19" operator="equal">
      <formula xml:space="preserve"> "RIESGO MEJORABLE"</formula>
    </cfRule>
    <cfRule type="cellIs" dxfId="147" priority="18" operator="equal">
      <formula xml:space="preserve"> "RIESGO ACEPTABLE"</formula>
    </cfRule>
  </conditionalFormatting>
  <conditionalFormatting sqref="S55">
    <cfRule type="cellIs" dxfId="146" priority="16" operator="equal">
      <formula xml:space="preserve"> "RIESGO NO ACEPTABLE"</formula>
    </cfRule>
    <cfRule type="cellIs" dxfId="145" priority="15" operator="equal">
      <formula xml:space="preserve"> "RIESGO MEJORABLE"</formula>
    </cfRule>
    <cfRule type="cellIs" dxfId="144" priority="14" operator="equal">
      <formula xml:space="preserve"> "RIESGO ACEPTABLE"</formula>
    </cfRule>
  </conditionalFormatting>
  <conditionalFormatting sqref="S67">
    <cfRule type="cellIs" dxfId="142" priority="12" operator="equal">
      <formula xml:space="preserve"> "RIESGO NO ACEPTABLE"</formula>
    </cfRule>
    <cfRule type="cellIs" dxfId="141" priority="10" operator="equal">
      <formula xml:space="preserve"> "RIESGO ACEPTABLE"</formula>
    </cfRule>
    <cfRule type="cellIs" dxfId="139" priority="11" operator="equal">
      <formula xml:space="preserve"> "RIESGO MEJORABLE"</formula>
    </cfRule>
  </conditionalFormatting>
  <conditionalFormatting sqref="S79">
    <cfRule type="cellIs" dxfId="138" priority="8" operator="equal">
      <formula xml:space="preserve"> "RIESGO NO ACEPTABLE"</formula>
    </cfRule>
    <cfRule type="cellIs" dxfId="137" priority="7" operator="equal">
      <formula xml:space="preserve"> "RIESGO MEJORABLE"</formula>
    </cfRule>
    <cfRule type="cellIs" dxfId="136" priority="6" operator="equal">
      <formula xml:space="preserve"> "RIESGO ACEPTABLE"</formula>
    </cfRule>
  </conditionalFormatting>
  <conditionalFormatting sqref="S91">
    <cfRule type="cellIs" dxfId="133" priority="4" operator="equal">
      <formula xml:space="preserve"> "RIESGO NO ACEPTABLE"</formula>
    </cfRule>
    <cfRule type="cellIs" dxfId="132" priority="3" operator="equal">
      <formula xml:space="preserve"> "RIESGO MEJORABLE"</formula>
    </cfRule>
    <cfRule type="cellIs" dxfId="131" priority="2" operator="equal">
      <formula xml:space="preserve"> "RIESGO ACEPTABLE"</formula>
    </cfRule>
  </conditionalFormatting>
  <dataValidations count="8">
    <dataValidation type="list" allowBlank="1" showInputMessage="1" showErrorMessage="1" sqref="P76:P81 P4:P9 P16:P21 P28:P33 P40:P45 P52:P57 P64:P69 P88:P93" xr:uid="{00000000-0002-0000-0200-000000000000}">
      <formula1>"10,25,60,100"</formula1>
    </dataValidation>
    <dataValidation type="list" allowBlank="1" showInputMessage="1" showErrorMessage="1" sqref="N64:N69 N4:N9 N28:N33 N16:N21 N76:N81 N40:N45 N52:N57 N100:N108 N88:N93" xr:uid="{00000000-0002-0000-0200-000001000000}">
      <formula1>"1,2,3,4"</formula1>
    </dataValidation>
    <dataValidation type="list" allowBlank="1" showInputMessage="1" showErrorMessage="1" sqref="M64:M69 M4:M9 M28:M33 M16:M21 M76:M81 M40:M45 M52:M57 M100:M108 M88:M93" xr:uid="{00000000-0002-0000-0200-000002000000}">
      <formula1>"2,6,10"</formula1>
    </dataValidation>
    <dataValidation type="list" allowBlank="1" showInputMessage="1" showErrorMessage="1" sqref="E108:E113 E100:E106 E12 E5 E24 E17 E36 E29 E48 E41 E60 E53 E72 E65 E84 E77 E96 E89 E115:E144" xr:uid="{0B8B1E60-DB2A-45C4-98E9-389FBD7C5FAB}">
      <formula1>"SI,NO"</formula1>
    </dataValidation>
    <dataValidation type="list" allowBlank="1" showErrorMessage="1" sqref="N109:N113 N115:N133 N135:N144" xr:uid="{668ECF59-5BEB-488C-B674-9A9C2901B04D}">
      <formula1>"1,2,3,4"</formula1>
    </dataValidation>
    <dataValidation type="list" allowBlank="1" showErrorMessage="1" sqref="M109:M113" xr:uid="{CF6B3F8E-86F8-49CF-9225-0DBCD0EF78E9}">
      <formula1>"1,2,4,6"</formula1>
    </dataValidation>
    <dataValidation type="list" allowBlank="1" showErrorMessage="1" sqref="P109:P113 P115:P144" xr:uid="{A3E56C6D-68C6-40C3-9D79-2F35B2F3822E}">
      <formula1>"10,25,60,100"</formula1>
    </dataValidation>
    <dataValidation type="list" allowBlank="1" showErrorMessage="1" sqref="M115:M144" xr:uid="{0849B6CD-7C60-4E5D-BB85-B17EB37BE72A}">
      <formula1>"1,2,6,10"</formula1>
    </dataValidation>
  </dataValidations>
  <pageMargins left="0.70866141732283472" right="0.70866141732283472" top="0.74803149606299213" bottom="0.74803149606299213" header="0.31496062992125984" footer="0.31496062992125984"/>
  <pageSetup scale="17" orientation="portrait" r:id="rId1"/>
  <headerFooter>
    <oddFooter>&amp;LProcesos Misionales</oddFooter>
  </headerFooter>
  <extLst>
    <ext xmlns:x14="http://schemas.microsoft.com/office/spreadsheetml/2009/9/main" uri="{78C0D931-6437-407d-A8EE-F0AAD7539E65}">
      <x14:conditionalFormattings>
        <x14:conditionalFormatting xmlns:xm="http://schemas.microsoft.com/office/excel/2006/main">
          <x14:cfRule type="containsText" priority="37" operator="containsText" text="RIESGO ACEPTABLE CON CONTROL ESPECIFICO" id="{563279CC-22B1-4A31-949C-660DDF2B3732}">
            <xm:f>NOT(ISERROR(SEARCH("RIESGO ACEPTABLE CON CONTROL ESPECIFICO",'https://d.docs.live.net/641814060f020b37/Matriz IPEREC/[Matriz IPEREC.xlsx]ÁREAS MADS'!#REF!)))</xm:f>
            <x14:dxf>
              <fill>
                <patternFill>
                  <bgColor rgb="FFFFC000"/>
                </patternFill>
              </fill>
            </x14:dxf>
          </x14:cfRule>
          <xm:sqref>S7</xm:sqref>
        </x14:conditionalFormatting>
        <x14:conditionalFormatting xmlns:xm="http://schemas.microsoft.com/office/excel/2006/main">
          <x14:cfRule type="containsText" priority="29" operator="containsText" text="RIESGO ACEPTABLE CON CONTROL ESPECIFICO" id="{4252498B-659E-4775-B195-5FAA1635CB8D}">
            <xm:f>NOT(ISERROR(SEARCH("RIESGO ACEPTABLE CON CONTROL ESPECIFICO",'https://d.docs.live.net/641814060f020b37/Matriz IPEREC/[Matriz IPEREC.xlsx]ÁREAS MADS'!#REF!)))</xm:f>
            <x14:dxf>
              <fill>
                <patternFill>
                  <bgColor rgb="FFFFC000"/>
                </patternFill>
              </fill>
            </x14:dxf>
          </x14:cfRule>
          <xm:sqref>S19</xm:sqref>
        </x14:conditionalFormatting>
        <x14:conditionalFormatting xmlns:xm="http://schemas.microsoft.com/office/excel/2006/main">
          <x14:cfRule type="containsText" priority="25" operator="containsText" text="RIESGO ACEPTABLE CON CONTROL ESPECIFICO" id="{32811AEC-1C2B-443E-AD3A-F412DF0E2CA0}">
            <xm:f>NOT(ISERROR(SEARCH("RIESGO ACEPTABLE CON CONTROL ESPECIFICO",'https://d.docs.live.net/641814060f020b37/Matriz IPEREC/[Matriz IPEREC.xlsx]ÁREAS MADS'!#REF!)))</xm:f>
            <x14:dxf>
              <fill>
                <patternFill>
                  <bgColor rgb="FFFFC000"/>
                </patternFill>
              </fill>
            </x14:dxf>
          </x14:cfRule>
          <xm:sqref>S31</xm:sqref>
        </x14:conditionalFormatting>
        <x14:conditionalFormatting xmlns:xm="http://schemas.microsoft.com/office/excel/2006/main">
          <x14:cfRule type="containsText" priority="17" operator="containsText" text="RIESGO ACEPTABLE CON CONTROL ESPECIFICO" id="{D5593303-8DAB-4203-BF8B-4E1670FB6E3F}">
            <xm:f>NOT(ISERROR(SEARCH("RIESGO ACEPTABLE CON CONTROL ESPECIFICO",'https://d.docs.live.net/641814060f020b37/Matriz IPEREC/[Matriz IPEREC.xlsx]ÁREAS MADS'!#REF!)))</xm:f>
            <x14:dxf>
              <fill>
                <patternFill>
                  <bgColor rgb="FFFFC000"/>
                </patternFill>
              </fill>
            </x14:dxf>
          </x14:cfRule>
          <xm:sqref>S43</xm:sqref>
        </x14:conditionalFormatting>
        <x14:conditionalFormatting xmlns:xm="http://schemas.microsoft.com/office/excel/2006/main">
          <x14:cfRule type="containsText" priority="13" operator="containsText" text="RIESGO ACEPTABLE CON CONTROL ESPECIFICO" id="{5EF775D9-1576-4476-BDF3-87E4E35D8DEC}">
            <xm:f>NOT(ISERROR(SEARCH("RIESGO ACEPTABLE CON CONTROL ESPECIFICO",'https://d.docs.live.net/641814060f020b37/Matriz IPEREC/[Matriz IPEREC.xlsx]ÁREAS MADS'!#REF!)))</xm:f>
            <x14:dxf>
              <fill>
                <patternFill>
                  <bgColor rgb="FFFFC000"/>
                </patternFill>
              </fill>
            </x14:dxf>
          </x14:cfRule>
          <xm:sqref>S55</xm:sqref>
        </x14:conditionalFormatting>
        <x14:conditionalFormatting xmlns:xm="http://schemas.microsoft.com/office/excel/2006/main">
          <x14:cfRule type="containsText" priority="9" operator="containsText" text="RIESGO ACEPTABLE CON CONTROL ESPECIFICO" id="{528BACCE-5CA4-4C25-8267-C8D97248649A}">
            <xm:f>NOT(ISERROR(SEARCH("RIESGO ACEPTABLE CON CONTROL ESPECIFICO",'https://d.docs.live.net/641814060f020b37/Matriz IPEREC/[Matriz IPEREC.xlsx]ÁREAS MADS'!#REF!)))</xm:f>
            <x14:dxf>
              <fill>
                <patternFill>
                  <bgColor rgb="FFFFC000"/>
                </patternFill>
              </fill>
            </x14:dxf>
          </x14:cfRule>
          <xm:sqref>S67</xm:sqref>
        </x14:conditionalFormatting>
        <x14:conditionalFormatting xmlns:xm="http://schemas.microsoft.com/office/excel/2006/main">
          <x14:cfRule type="containsText" priority="5" operator="containsText" text="RIESGO ACEPTABLE CON CONTROL ESPECIFICO" id="{293CFCD1-25F6-47EC-BD27-DE1D58353C55}">
            <xm:f>NOT(ISERROR(SEARCH("RIESGO ACEPTABLE CON CONTROL ESPECIFICO",'https://d.docs.live.net/641814060f020b37/Matriz IPEREC/[Matriz IPEREC.xlsx]ÁREAS MADS'!#REF!)))</xm:f>
            <x14:dxf>
              <fill>
                <patternFill>
                  <bgColor rgb="FFFFC000"/>
                </patternFill>
              </fill>
            </x14:dxf>
          </x14:cfRule>
          <xm:sqref>S79</xm:sqref>
        </x14:conditionalFormatting>
        <x14:conditionalFormatting xmlns:xm="http://schemas.microsoft.com/office/excel/2006/main">
          <x14:cfRule type="containsText" priority="1" operator="containsText" text="RIESGO ACEPTABLE CON CONTROL ESPECIFICO" id="{765DFF3F-B916-477A-BD8D-C3F2F7BF9BF7}">
            <xm:f>NOT(ISERROR(SEARCH("RIESGO ACEPTABLE CON CONTROL ESPECIFICO",'https://d.docs.live.net/641814060f020b37/Matriz IPEREC/[Matriz IPEREC.xlsx]ÁREAS MADS'!#REF!)))</xm:f>
            <x14:dxf>
              <fill>
                <patternFill>
                  <bgColor rgb="FFFFC000"/>
                </patternFill>
              </fill>
            </x14:dxf>
          </x14:cfRule>
          <xm:sqref>S91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7619"/>
  </sheetPr>
  <dimension ref="A1:X132"/>
  <sheetViews>
    <sheetView showGridLines="0" view="pageBreakPreview" zoomScale="60" zoomScaleNormal="50" workbookViewId="0">
      <pane ySplit="3" topLeftCell="A4" activePane="bottomLeft" state="frozen"/>
      <selection pane="bottomLeft" activeCell="G4" sqref="G4:G5"/>
    </sheetView>
  </sheetViews>
  <sheetFormatPr baseColWidth="10" defaultColWidth="11.42578125" defaultRowHeight="15" x14ac:dyDescent="0.25"/>
  <cols>
    <col min="1" max="1" width="6" customWidth="1"/>
    <col min="2" max="2" width="14.85546875" customWidth="1"/>
    <col min="3" max="3" width="17.42578125" customWidth="1"/>
    <col min="4" max="4" width="46.28515625" customWidth="1"/>
    <col min="5" max="5" width="5.85546875" customWidth="1"/>
    <col min="6" max="7" width="26.42578125" customWidth="1"/>
    <col min="8" max="8" width="31.7109375" customWidth="1"/>
    <col min="9" max="9" width="31.85546875" customWidth="1"/>
    <col min="10" max="10" width="35.42578125" customWidth="1"/>
    <col min="11" max="11" width="38.42578125" customWidth="1"/>
    <col min="12" max="12" width="42.42578125" customWidth="1"/>
    <col min="13" max="15" width="7.42578125" customWidth="1"/>
    <col min="16" max="18" width="7.28515625" customWidth="1"/>
    <col min="19" max="19" width="19.140625" customWidth="1"/>
    <col min="20" max="21" width="14.42578125" customWidth="1"/>
    <col min="22" max="22" width="44.42578125" customWidth="1"/>
    <col min="23" max="23" width="64.42578125" customWidth="1"/>
    <col min="24" max="24" width="29.42578125" customWidth="1"/>
  </cols>
  <sheetData>
    <row r="1" spans="1:24" s="9" customFormat="1" ht="84.75" customHeight="1" x14ac:dyDescent="0.3">
      <c r="B1" s="161" t="s">
        <v>2</v>
      </c>
      <c r="C1" s="161"/>
      <c r="D1" s="161"/>
      <c r="E1" s="161"/>
      <c r="F1" s="161"/>
      <c r="G1" s="161"/>
      <c r="H1" s="161"/>
      <c r="I1" s="161"/>
      <c r="J1" s="161"/>
      <c r="K1" s="161"/>
      <c r="L1" s="161"/>
      <c r="M1" s="161"/>
      <c r="N1" s="161"/>
      <c r="O1" s="161"/>
      <c r="P1" s="161"/>
      <c r="Q1" s="161"/>
      <c r="R1" s="161"/>
      <c r="S1" s="161"/>
      <c r="T1" s="161"/>
      <c r="U1" s="161"/>
      <c r="V1" s="161"/>
      <c r="W1" s="161"/>
      <c r="X1" s="161"/>
    </row>
    <row r="2" spans="1:24" s="9" customFormat="1" ht="60.75" customHeight="1" x14ac:dyDescent="0.3">
      <c r="A2" s="158" t="s">
        <v>306</v>
      </c>
      <c r="B2" s="158" t="s">
        <v>3</v>
      </c>
      <c r="C2" s="158" t="s">
        <v>4</v>
      </c>
      <c r="D2" s="158" t="s">
        <v>5</v>
      </c>
      <c r="E2" s="162" t="s">
        <v>6</v>
      </c>
      <c r="F2" s="163" t="s">
        <v>7</v>
      </c>
      <c r="G2" s="163"/>
      <c r="H2" s="163"/>
      <c r="I2" s="163"/>
      <c r="J2" s="163" t="s">
        <v>8</v>
      </c>
      <c r="K2" s="163"/>
      <c r="L2" s="163"/>
      <c r="M2" s="163" t="s">
        <v>9</v>
      </c>
      <c r="N2" s="163"/>
      <c r="O2" s="163"/>
      <c r="P2" s="163"/>
      <c r="Q2" s="163"/>
      <c r="R2" s="163"/>
      <c r="S2" s="46" t="s">
        <v>10</v>
      </c>
      <c r="T2" s="163" t="s">
        <v>11</v>
      </c>
      <c r="U2" s="163"/>
      <c r="V2" s="163"/>
      <c r="W2" s="163"/>
      <c r="X2" s="163"/>
    </row>
    <row r="3" spans="1:24" s="10" customFormat="1" ht="131.25" customHeight="1" x14ac:dyDescent="0.3">
      <c r="A3" s="158"/>
      <c r="B3" s="158"/>
      <c r="C3" s="158"/>
      <c r="D3" s="158"/>
      <c r="E3" s="162"/>
      <c r="F3" s="47" t="s">
        <v>12</v>
      </c>
      <c r="G3" s="47" t="s">
        <v>13</v>
      </c>
      <c r="H3" s="47" t="s">
        <v>14</v>
      </c>
      <c r="I3" s="47" t="s">
        <v>15</v>
      </c>
      <c r="J3" s="47" t="s">
        <v>13</v>
      </c>
      <c r="K3" s="47" t="s">
        <v>16</v>
      </c>
      <c r="L3" s="47" t="s">
        <v>17</v>
      </c>
      <c r="M3" s="47" t="s">
        <v>18</v>
      </c>
      <c r="N3" s="47" t="s">
        <v>19</v>
      </c>
      <c r="O3" s="47" t="s">
        <v>20</v>
      </c>
      <c r="P3" s="47" t="s">
        <v>21</v>
      </c>
      <c r="Q3" s="47" t="s">
        <v>22</v>
      </c>
      <c r="R3" s="47" t="s">
        <v>23</v>
      </c>
      <c r="S3" s="48" t="s">
        <v>24</v>
      </c>
      <c r="T3" s="47" t="s">
        <v>25</v>
      </c>
      <c r="U3" s="47" t="s">
        <v>26</v>
      </c>
      <c r="V3" s="47" t="s">
        <v>27</v>
      </c>
      <c r="W3" s="47" t="s">
        <v>28</v>
      </c>
      <c r="X3" s="47" t="s">
        <v>29</v>
      </c>
    </row>
    <row r="4" spans="1:24" s="1" customFormat="1" ht="159.75" customHeight="1" x14ac:dyDescent="0.25">
      <c r="A4" s="11">
        <v>1</v>
      </c>
      <c r="B4" s="148" t="s">
        <v>115</v>
      </c>
      <c r="C4" s="148" t="s">
        <v>116</v>
      </c>
      <c r="D4" s="151" t="s">
        <v>117</v>
      </c>
      <c r="E4" s="11" t="s">
        <v>31</v>
      </c>
      <c r="F4" s="172" t="s">
        <v>32</v>
      </c>
      <c r="G4" s="164" t="s">
        <v>335</v>
      </c>
      <c r="H4" s="14" t="s">
        <v>34</v>
      </c>
      <c r="I4" s="14" t="s">
        <v>599</v>
      </c>
      <c r="J4" s="14" t="s">
        <v>347</v>
      </c>
      <c r="K4" s="14" t="s">
        <v>36</v>
      </c>
      <c r="L4" s="14" t="s">
        <v>329</v>
      </c>
      <c r="M4" s="15">
        <v>2</v>
      </c>
      <c r="N4" s="15">
        <v>1</v>
      </c>
      <c r="O4" s="15">
        <f t="shared" ref="O4:O9" si="0">M4*N4</f>
        <v>2</v>
      </c>
      <c r="P4" s="15">
        <v>10</v>
      </c>
      <c r="Q4" s="11">
        <f t="shared" ref="Q4:Q14" si="1">O4*P4</f>
        <v>20</v>
      </c>
      <c r="R4" s="16" t="str">
        <f t="shared" ref="R4:R9" si="2">IF(AND(Q4&gt;=0,Q4&lt;=20),"IV",IF(AND(Q4&lt;=120,Q4&gt;=40),"III",IF(AND(Q4&gt;=150,Q4&lt;=500),"II",IF(AND(Q4&gt;=600,Q4&lt;=4000),"I"))))</f>
        <v>IV</v>
      </c>
      <c r="S4" s="16" t="str">
        <f t="shared" ref="S4:S5" si="3">IF(AND(Q4&gt;=0,Q4&lt;=20),"RIESGO ACEPTABLE",IF(AND(Q4&gt;=40,Q4&lt;=120),"RIESGO MEJORABLE",IF(AND(Q4&gt;=150,Q4&lt;=500),"RIESGO ACEPTABLE CON CONTROL ESPECIFICO",IF(AND(Q4&gt;=600,Q4&lt;=4000),"RIESGO NO ACEPTABLE"))))</f>
        <v>RIESGO ACEPTABLE</v>
      </c>
      <c r="T4" s="17" t="s">
        <v>37</v>
      </c>
      <c r="U4" s="17" t="s">
        <v>37</v>
      </c>
      <c r="V4" s="18" t="s">
        <v>38</v>
      </c>
      <c r="W4" s="18" t="s">
        <v>602</v>
      </c>
      <c r="X4" s="17" t="s">
        <v>39</v>
      </c>
    </row>
    <row r="5" spans="1:24" s="1" customFormat="1" ht="111" customHeight="1" x14ac:dyDescent="0.25">
      <c r="A5" s="11">
        <v>2</v>
      </c>
      <c r="B5" s="148"/>
      <c r="C5" s="148"/>
      <c r="D5" s="151"/>
      <c r="E5" s="49" t="s">
        <v>31</v>
      </c>
      <c r="F5" s="173"/>
      <c r="G5" s="165"/>
      <c r="H5" s="14" t="s">
        <v>378</v>
      </c>
      <c r="I5" s="14" t="s">
        <v>336</v>
      </c>
      <c r="J5" s="14" t="s">
        <v>304</v>
      </c>
      <c r="K5" s="14" t="s">
        <v>380</v>
      </c>
      <c r="L5" s="14" t="s">
        <v>379</v>
      </c>
      <c r="M5" s="15">
        <v>2</v>
      </c>
      <c r="N5" s="15">
        <v>1</v>
      </c>
      <c r="O5" s="15">
        <f t="shared" si="0"/>
        <v>2</v>
      </c>
      <c r="P5" s="15">
        <v>10</v>
      </c>
      <c r="Q5" s="11">
        <f t="shared" si="1"/>
        <v>20</v>
      </c>
      <c r="R5" s="16" t="str">
        <f t="shared" si="2"/>
        <v>IV</v>
      </c>
      <c r="S5" s="16" t="str">
        <f t="shared" si="3"/>
        <v>RIESGO ACEPTABLE</v>
      </c>
      <c r="T5" s="27" t="s">
        <v>304</v>
      </c>
      <c r="U5" s="27" t="s">
        <v>304</v>
      </c>
      <c r="V5" s="27" t="s">
        <v>304</v>
      </c>
      <c r="W5" s="27" t="s">
        <v>381</v>
      </c>
      <c r="X5" s="27" t="s">
        <v>304</v>
      </c>
    </row>
    <row r="6" spans="1:24" s="1" customFormat="1" ht="111" customHeight="1" x14ac:dyDescent="0.25">
      <c r="A6" s="11">
        <v>3</v>
      </c>
      <c r="B6" s="148"/>
      <c r="C6" s="148"/>
      <c r="D6" s="151"/>
      <c r="E6" s="11" t="s">
        <v>31</v>
      </c>
      <c r="F6" s="156" t="s">
        <v>40</v>
      </c>
      <c r="G6" s="21" t="s">
        <v>580</v>
      </c>
      <c r="H6" s="22" t="s">
        <v>41</v>
      </c>
      <c r="I6" s="22" t="s">
        <v>581</v>
      </c>
      <c r="J6" s="14" t="s">
        <v>42</v>
      </c>
      <c r="K6" s="14" t="s">
        <v>43</v>
      </c>
      <c r="L6" s="22" t="s">
        <v>44</v>
      </c>
      <c r="M6" s="15">
        <v>2</v>
      </c>
      <c r="N6" s="15">
        <v>2</v>
      </c>
      <c r="O6" s="15">
        <f t="shared" si="0"/>
        <v>4</v>
      </c>
      <c r="P6" s="15">
        <v>25</v>
      </c>
      <c r="Q6" s="11">
        <f t="shared" si="1"/>
        <v>100</v>
      </c>
      <c r="R6" s="16" t="str">
        <f t="shared" si="2"/>
        <v>III</v>
      </c>
      <c r="S6" s="16" t="str">
        <f>IF(AND(Q6&gt;=0,Q6&lt;=20),"RIESGO ACEPTABLE",IF(AND(Q6&gt;=40,Q6&lt;=120),"RIESGO MEJORABLE",IF(AND(Q6&gt;=150,Q6&lt;=500),"RIESGO ACEPTABLE CON CONTROL ESPECIFICO",IF(AND(Q6&gt;=600,Q6&lt;=4000),"RIESGO NO ACEPTABLE"))))</f>
        <v>RIESGO MEJORABLE</v>
      </c>
      <c r="T6" s="23" t="s">
        <v>45</v>
      </c>
      <c r="U6" s="23" t="s">
        <v>45</v>
      </c>
      <c r="V6" s="24" t="s">
        <v>46</v>
      </c>
      <c r="W6" s="25" t="s">
        <v>47</v>
      </c>
      <c r="X6" s="17" t="s">
        <v>48</v>
      </c>
    </row>
    <row r="7" spans="1:24" s="1" customFormat="1" ht="111" customHeight="1" x14ac:dyDescent="0.25">
      <c r="A7" s="11">
        <v>4</v>
      </c>
      <c r="B7" s="148"/>
      <c r="C7" s="148"/>
      <c r="D7" s="151"/>
      <c r="E7" s="11" t="s">
        <v>31</v>
      </c>
      <c r="F7" s="156"/>
      <c r="G7" s="26" t="s">
        <v>275</v>
      </c>
      <c r="H7" s="22" t="s">
        <v>603</v>
      </c>
      <c r="I7" s="22" t="s">
        <v>362</v>
      </c>
      <c r="J7" s="27" t="s">
        <v>82</v>
      </c>
      <c r="K7" s="27" t="s">
        <v>604</v>
      </c>
      <c r="L7" s="27" t="s">
        <v>363</v>
      </c>
      <c r="M7" s="15">
        <v>2</v>
      </c>
      <c r="N7" s="15">
        <v>1</v>
      </c>
      <c r="O7" s="15">
        <f t="shared" si="0"/>
        <v>2</v>
      </c>
      <c r="P7" s="15">
        <v>10</v>
      </c>
      <c r="Q7" s="11">
        <f t="shared" si="1"/>
        <v>20</v>
      </c>
      <c r="R7" s="16" t="str">
        <f t="shared" si="2"/>
        <v>IV</v>
      </c>
      <c r="S7" s="16" t="str">
        <f t="shared" ref="S7:S9" si="4">IF(AND(Q7&gt;=0,Q7&lt;=20),"RIESGO ACEPTABLE",IF(AND(Q7&gt;=40,Q7&lt;=120),"RIESGO MEJORABLE",IF(AND(Q7&gt;=150,Q7&lt;=500),"RIESGO ACEPTABLE CON CONTROL ESPECIFICO",IF(AND(Q7&gt;=600,Q7&lt;=4000),"RIESGO NO ACEPTABLE"))))</f>
        <v>RIESGO ACEPTABLE</v>
      </c>
      <c r="T7" s="17" t="s">
        <v>37</v>
      </c>
      <c r="U7" s="17" t="s">
        <v>37</v>
      </c>
      <c r="V7" s="17" t="s">
        <v>37</v>
      </c>
      <c r="W7" s="27" t="s">
        <v>364</v>
      </c>
      <c r="X7" s="27" t="s">
        <v>304</v>
      </c>
    </row>
    <row r="8" spans="1:24" s="1" customFormat="1" ht="111" customHeight="1" x14ac:dyDescent="0.25">
      <c r="A8" s="11">
        <v>5</v>
      </c>
      <c r="B8" s="148"/>
      <c r="C8" s="148"/>
      <c r="D8" s="151"/>
      <c r="E8" s="11" t="s">
        <v>31</v>
      </c>
      <c r="F8" s="156"/>
      <c r="G8" s="21" t="s">
        <v>582</v>
      </c>
      <c r="H8" s="22" t="s">
        <v>49</v>
      </c>
      <c r="I8" s="22" t="s">
        <v>583</v>
      </c>
      <c r="J8" s="28" t="s">
        <v>50</v>
      </c>
      <c r="K8" s="28" t="s">
        <v>51</v>
      </c>
      <c r="L8" s="22" t="s">
        <v>52</v>
      </c>
      <c r="M8" s="15">
        <v>2</v>
      </c>
      <c r="N8" s="15">
        <v>2</v>
      </c>
      <c r="O8" s="15">
        <f t="shared" si="0"/>
        <v>4</v>
      </c>
      <c r="P8" s="15">
        <v>10</v>
      </c>
      <c r="Q8" s="11">
        <f t="shared" si="1"/>
        <v>40</v>
      </c>
      <c r="R8" s="16" t="str">
        <f t="shared" si="2"/>
        <v>III</v>
      </c>
      <c r="S8" s="16" t="str">
        <f t="shared" si="4"/>
        <v>RIESGO MEJORABLE</v>
      </c>
      <c r="T8" s="23" t="s">
        <v>45</v>
      </c>
      <c r="U8" s="23" t="s">
        <v>45</v>
      </c>
      <c r="V8" s="29" t="s">
        <v>53</v>
      </c>
      <c r="W8" s="30" t="s">
        <v>54</v>
      </c>
      <c r="X8" s="17" t="s">
        <v>48</v>
      </c>
    </row>
    <row r="9" spans="1:24" s="1" customFormat="1" ht="111" customHeight="1" x14ac:dyDescent="0.25">
      <c r="A9" s="11">
        <v>6</v>
      </c>
      <c r="B9" s="148"/>
      <c r="C9" s="148"/>
      <c r="D9" s="151"/>
      <c r="E9" s="11" t="s">
        <v>31</v>
      </c>
      <c r="F9" s="20" t="s">
        <v>55</v>
      </c>
      <c r="G9" s="31" t="s">
        <v>584</v>
      </c>
      <c r="H9" s="28" t="s">
        <v>56</v>
      </c>
      <c r="I9" s="22" t="s">
        <v>585</v>
      </c>
      <c r="J9" s="14" t="s">
        <v>42</v>
      </c>
      <c r="K9" s="14" t="s">
        <v>42</v>
      </c>
      <c r="L9" s="28" t="s">
        <v>605</v>
      </c>
      <c r="M9" s="15">
        <v>2</v>
      </c>
      <c r="N9" s="15">
        <v>3</v>
      </c>
      <c r="O9" s="15">
        <f t="shared" si="0"/>
        <v>6</v>
      </c>
      <c r="P9" s="15">
        <v>10</v>
      </c>
      <c r="Q9" s="11">
        <f t="shared" si="1"/>
        <v>60</v>
      </c>
      <c r="R9" s="16" t="str">
        <f t="shared" si="2"/>
        <v>III</v>
      </c>
      <c r="S9" s="16" t="str">
        <f t="shared" si="4"/>
        <v>RIESGO MEJORABLE</v>
      </c>
      <c r="T9" s="23" t="s">
        <v>45</v>
      </c>
      <c r="U9" s="23" t="s">
        <v>45</v>
      </c>
      <c r="V9" s="17" t="s">
        <v>48</v>
      </c>
      <c r="W9" s="30" t="s">
        <v>58</v>
      </c>
      <c r="X9" s="17" t="s">
        <v>48</v>
      </c>
    </row>
    <row r="10" spans="1:24" s="1" customFormat="1" ht="111" customHeight="1" x14ac:dyDescent="0.25">
      <c r="A10" s="11">
        <v>7</v>
      </c>
      <c r="B10" s="148"/>
      <c r="C10" s="148"/>
      <c r="D10" s="151"/>
      <c r="E10" s="11" t="s">
        <v>31</v>
      </c>
      <c r="F10" s="156" t="s">
        <v>59</v>
      </c>
      <c r="G10" s="32" t="s">
        <v>586</v>
      </c>
      <c r="H10" s="17" t="s">
        <v>60</v>
      </c>
      <c r="I10" s="17" t="s">
        <v>587</v>
      </c>
      <c r="J10" s="17" t="s">
        <v>61</v>
      </c>
      <c r="K10" s="17" t="s">
        <v>612</v>
      </c>
      <c r="L10" s="17" t="s">
        <v>63</v>
      </c>
      <c r="M10" s="11">
        <v>2</v>
      </c>
      <c r="N10" s="11">
        <v>4</v>
      </c>
      <c r="O10" s="11">
        <f>M10*N10</f>
        <v>8</v>
      </c>
      <c r="P10" s="17">
        <v>25</v>
      </c>
      <c r="Q10" s="11">
        <f t="shared" si="1"/>
        <v>200</v>
      </c>
      <c r="R10" s="16" t="str">
        <f>IF(AND(Q10&gt;=0,Q10&lt;=20),"IV",IF(AND(Q10&lt;=120,Q10&gt;=40),"III",IF(AND(Q10&gt;=150,Q10&lt;=500),"II",IF(AND(Q10&gt;=600,Q10&lt;=4000),"I"))))</f>
        <v>II</v>
      </c>
      <c r="S10" s="16" t="str">
        <f>IF(AND(Q10&gt;=0,Q10&lt;=20),"RIESGO ACEPTABLE",IF(AND(Q10&gt;=40,Q10&lt;=120),"RIESGO MEJORABLE",IF(AND(Q10&gt;=150,Q10&lt;=500),"RIESGO ACEPTABLE CON CONTROL ESPECIFICO",IF(AND(Q10&gt;=600,Q10&lt;=4000),"RIESGO NO ACEPTABLE"))))</f>
        <v>RIESGO ACEPTABLE CON CONTROL ESPECIFICO</v>
      </c>
      <c r="T10" s="17" t="s">
        <v>37</v>
      </c>
      <c r="U10" s="17" t="s">
        <v>37</v>
      </c>
      <c r="V10" s="17" t="s">
        <v>64</v>
      </c>
      <c r="W10" s="17" t="s">
        <v>65</v>
      </c>
      <c r="X10" s="17" t="s">
        <v>48</v>
      </c>
    </row>
    <row r="11" spans="1:24" s="1" customFormat="1" ht="111" customHeight="1" x14ac:dyDescent="0.25">
      <c r="A11" s="11">
        <v>8</v>
      </c>
      <c r="B11" s="148"/>
      <c r="C11" s="148"/>
      <c r="D11" s="151"/>
      <c r="E11" s="11" t="s">
        <v>31</v>
      </c>
      <c r="F11" s="156"/>
      <c r="G11" s="33" t="s">
        <v>66</v>
      </c>
      <c r="H11" s="17" t="s">
        <v>67</v>
      </c>
      <c r="I11" s="17" t="s">
        <v>596</v>
      </c>
      <c r="J11" s="17" t="s">
        <v>42</v>
      </c>
      <c r="K11" s="17" t="s">
        <v>62</v>
      </c>
      <c r="L11" s="17" t="s">
        <v>63</v>
      </c>
      <c r="M11" s="11">
        <v>2</v>
      </c>
      <c r="N11" s="11">
        <v>4</v>
      </c>
      <c r="O11" s="11">
        <f t="shared" ref="O11:O13" si="5">M11*N11</f>
        <v>8</v>
      </c>
      <c r="P11" s="17">
        <v>25</v>
      </c>
      <c r="Q11" s="11">
        <f t="shared" si="1"/>
        <v>200</v>
      </c>
      <c r="R11" s="16" t="str">
        <f t="shared" ref="R11:R13" si="6">IF(AND(Q11&gt;=0,Q11&lt;=20),"IV",IF(AND(Q11&lt;=120,Q11&gt;=40),"III",IF(AND(Q11&gt;=150,Q11&lt;=500),"II",IF(AND(Q11&gt;=600,Q11&lt;=4000),"I"))))</f>
        <v>II</v>
      </c>
      <c r="S11" s="16" t="str">
        <f t="shared" ref="S11:S13" si="7">IF(AND(Q11&gt;=0,Q11&lt;=20),"RIESGO ACEPTABLE",IF(AND(Q11&gt;=40,Q11&lt;=120),"RIESGO MEJORABLE",IF(AND(Q11&gt;=150,Q11&lt;=500),"RIESGO ACEPTABLE CON CONTROL ESPECIFICO",IF(AND(Q11&gt;=600,Q11&lt;=4000),"RIESGO NO ACEPTABLE"))))</f>
        <v>RIESGO ACEPTABLE CON CONTROL ESPECIFICO</v>
      </c>
      <c r="T11" s="17" t="s">
        <v>37</v>
      </c>
      <c r="U11" s="17" t="s">
        <v>37</v>
      </c>
      <c r="V11" s="17" t="s">
        <v>64</v>
      </c>
      <c r="W11" s="17" t="s">
        <v>65</v>
      </c>
      <c r="X11" s="17" t="s">
        <v>48</v>
      </c>
    </row>
    <row r="12" spans="1:24" s="1" customFormat="1" ht="111" customHeight="1" x14ac:dyDescent="0.25">
      <c r="A12" s="11">
        <v>9</v>
      </c>
      <c r="B12" s="148"/>
      <c r="C12" s="148"/>
      <c r="D12" s="151"/>
      <c r="E12" s="11" t="s">
        <v>31</v>
      </c>
      <c r="F12" s="157" t="s">
        <v>68</v>
      </c>
      <c r="G12" s="13" t="s">
        <v>69</v>
      </c>
      <c r="H12" s="14" t="s">
        <v>70</v>
      </c>
      <c r="I12" s="17" t="s">
        <v>589</v>
      </c>
      <c r="J12" s="17" t="s">
        <v>42</v>
      </c>
      <c r="K12" s="17" t="s">
        <v>71</v>
      </c>
      <c r="L12" s="17" t="s">
        <v>42</v>
      </c>
      <c r="M12" s="11">
        <v>2</v>
      </c>
      <c r="N12" s="11">
        <v>2</v>
      </c>
      <c r="O12" s="11">
        <f t="shared" si="5"/>
        <v>4</v>
      </c>
      <c r="P12" s="17">
        <v>25</v>
      </c>
      <c r="Q12" s="11">
        <f t="shared" si="1"/>
        <v>100</v>
      </c>
      <c r="R12" s="16" t="str">
        <f t="shared" si="6"/>
        <v>III</v>
      </c>
      <c r="S12" s="16" t="str">
        <f t="shared" si="7"/>
        <v>RIESGO MEJORABLE</v>
      </c>
      <c r="T12" s="17" t="s">
        <v>37</v>
      </c>
      <c r="U12" s="17" t="s">
        <v>37</v>
      </c>
      <c r="V12" s="17" t="s">
        <v>72</v>
      </c>
      <c r="W12" s="17" t="s">
        <v>37</v>
      </c>
      <c r="X12" s="17" t="s">
        <v>37</v>
      </c>
    </row>
    <row r="13" spans="1:24" s="1" customFormat="1" ht="111" customHeight="1" x14ac:dyDescent="0.25">
      <c r="A13" s="11">
        <v>10</v>
      </c>
      <c r="B13" s="148"/>
      <c r="C13" s="148"/>
      <c r="D13" s="151"/>
      <c r="E13" s="11" t="s">
        <v>31</v>
      </c>
      <c r="F13" s="157"/>
      <c r="G13" s="13" t="s">
        <v>73</v>
      </c>
      <c r="H13" s="14" t="s">
        <v>74</v>
      </c>
      <c r="I13" s="17" t="s">
        <v>590</v>
      </c>
      <c r="J13" s="17" t="s">
        <v>75</v>
      </c>
      <c r="K13" s="17" t="s">
        <v>71</v>
      </c>
      <c r="L13" s="11" t="s">
        <v>76</v>
      </c>
      <c r="M13" s="11">
        <v>2</v>
      </c>
      <c r="N13" s="11">
        <v>2</v>
      </c>
      <c r="O13" s="11">
        <f t="shared" si="5"/>
        <v>4</v>
      </c>
      <c r="P13" s="17">
        <v>10</v>
      </c>
      <c r="Q13" s="11">
        <f t="shared" si="1"/>
        <v>40</v>
      </c>
      <c r="R13" s="16" t="str">
        <f t="shared" si="6"/>
        <v>III</v>
      </c>
      <c r="S13" s="16" t="str">
        <f t="shared" si="7"/>
        <v>RIESGO MEJORABLE</v>
      </c>
      <c r="T13" s="17" t="s">
        <v>37</v>
      </c>
      <c r="U13" s="17" t="s">
        <v>37</v>
      </c>
      <c r="V13" s="17" t="s">
        <v>37</v>
      </c>
      <c r="W13" s="17" t="s">
        <v>77</v>
      </c>
      <c r="X13" s="17" t="s">
        <v>37</v>
      </c>
    </row>
    <row r="14" spans="1:24" s="1" customFormat="1" ht="111" customHeight="1" x14ac:dyDescent="0.25">
      <c r="A14" s="11">
        <v>11</v>
      </c>
      <c r="B14" s="148"/>
      <c r="C14" s="148"/>
      <c r="D14" s="151"/>
      <c r="E14" s="11" t="s">
        <v>31</v>
      </c>
      <c r="F14" s="157"/>
      <c r="G14" s="13" t="s">
        <v>81</v>
      </c>
      <c r="H14" s="14" t="s">
        <v>79</v>
      </c>
      <c r="I14" s="17" t="s">
        <v>591</v>
      </c>
      <c r="J14" s="11" t="s">
        <v>82</v>
      </c>
      <c r="K14" s="17" t="s">
        <v>83</v>
      </c>
      <c r="L14" s="11" t="s">
        <v>82</v>
      </c>
      <c r="M14" s="11">
        <v>4</v>
      </c>
      <c r="N14" s="11">
        <v>1</v>
      </c>
      <c r="O14" s="11">
        <f>M14*N14</f>
        <v>4</v>
      </c>
      <c r="P14" s="17">
        <v>10</v>
      </c>
      <c r="Q14" s="11">
        <f t="shared" si="1"/>
        <v>40</v>
      </c>
      <c r="R14" s="16" t="str">
        <f>IF(AND(Q14&gt;=0,Q14&lt;=20),"IV",IF(AND(Q14&lt;=120,Q14&gt;=40),"III",IF(AND(Q14&gt;=150,Q14&lt;=500),"II",IF(AND(Q14&gt;=600,Q14&lt;=4000),"I"))))</f>
        <v>III</v>
      </c>
      <c r="S14" s="16" t="str">
        <f>IF(AND(Q14&gt;=0,Q14&lt;=20),"RIESGO ACEPTABLE",IF(AND(Q14&gt;=40,Q14&lt;=120),"RIESGO MEJORABLE",IF(AND(Q14&gt;=150,Q14&lt;=500),"RIESGO ACEPTABLE CON CONTROL ESPECIFICO",IF(AND(Q14&gt;=600,Q14&lt;=4000),"RIESGO NO ACEPTABLE"))))</f>
        <v>RIESGO MEJORABLE</v>
      </c>
      <c r="T14" s="17" t="s">
        <v>37</v>
      </c>
      <c r="U14" s="17" t="s">
        <v>37</v>
      </c>
      <c r="V14" s="17" t="s">
        <v>37</v>
      </c>
      <c r="W14" s="17" t="s">
        <v>84</v>
      </c>
      <c r="X14" s="17" t="s">
        <v>37</v>
      </c>
    </row>
    <row r="15" spans="1:24" s="1" customFormat="1" ht="111" customHeight="1" x14ac:dyDescent="0.25">
      <c r="A15" s="11">
        <v>12</v>
      </c>
      <c r="B15" s="149" t="s">
        <v>118</v>
      </c>
      <c r="C15" s="149" t="s">
        <v>374</v>
      </c>
      <c r="D15" s="151" t="s">
        <v>375</v>
      </c>
      <c r="E15" s="11" t="s">
        <v>31</v>
      </c>
      <c r="F15" s="12" t="s">
        <v>32</v>
      </c>
      <c r="G15" s="13" t="s">
        <v>33</v>
      </c>
      <c r="H15" s="14" t="s">
        <v>34</v>
      </c>
      <c r="I15" s="14" t="s">
        <v>599</v>
      </c>
      <c r="J15" s="14" t="s">
        <v>347</v>
      </c>
      <c r="K15" s="14" t="s">
        <v>36</v>
      </c>
      <c r="L15" s="14" t="s">
        <v>329</v>
      </c>
      <c r="M15" s="15">
        <v>2</v>
      </c>
      <c r="N15" s="15">
        <v>1</v>
      </c>
      <c r="O15" s="15">
        <f t="shared" ref="O15:O19" si="8">M15*N15</f>
        <v>2</v>
      </c>
      <c r="P15" s="15">
        <v>10</v>
      </c>
      <c r="Q15" s="11">
        <f t="shared" ref="Q15:Q24" si="9">O15*P15</f>
        <v>20</v>
      </c>
      <c r="R15" s="16" t="str">
        <f t="shared" ref="R15:R19" si="10">IF(AND(Q15&gt;=0,Q15&lt;=20),"IV",IF(AND(Q15&lt;=120,Q15&gt;=40),"III",IF(AND(Q15&gt;=150,Q15&lt;=500),"II",IF(AND(Q15&gt;=600,Q15&lt;=4000),"I"))))</f>
        <v>IV</v>
      </c>
      <c r="S15" s="16" t="str">
        <f t="shared" ref="S15" si="11">IF(AND(Q15&gt;=0,Q15&lt;=20),"RIESGO ACEPTABLE",IF(AND(Q15&gt;=40,Q15&lt;=120),"RIESGO MEJORABLE",IF(AND(Q15&gt;=150,Q15&lt;=500),"RIESGO ACEPTABLE CON CONTROL ESPECIFICO",IF(AND(Q15&gt;=600,Q15&lt;=4000),"RIESGO NO ACEPTABLE"))))</f>
        <v>RIESGO ACEPTABLE</v>
      </c>
      <c r="T15" s="17" t="s">
        <v>37</v>
      </c>
      <c r="U15" s="17" t="s">
        <v>37</v>
      </c>
      <c r="V15" s="18" t="s">
        <v>38</v>
      </c>
      <c r="W15" s="18" t="s">
        <v>602</v>
      </c>
      <c r="X15" s="17" t="s">
        <v>39</v>
      </c>
    </row>
    <row r="16" spans="1:24" s="1" customFormat="1" ht="111" customHeight="1" x14ac:dyDescent="0.25">
      <c r="A16" s="11">
        <v>13</v>
      </c>
      <c r="B16" s="150"/>
      <c r="C16" s="150"/>
      <c r="D16" s="151"/>
      <c r="E16" s="11" t="s">
        <v>31</v>
      </c>
      <c r="F16" s="156" t="s">
        <v>40</v>
      </c>
      <c r="G16" s="21" t="s">
        <v>580</v>
      </c>
      <c r="H16" s="22" t="s">
        <v>41</v>
      </c>
      <c r="I16" s="22" t="s">
        <v>581</v>
      </c>
      <c r="J16" s="14" t="s">
        <v>42</v>
      </c>
      <c r="K16" s="14" t="s">
        <v>43</v>
      </c>
      <c r="L16" s="22" t="s">
        <v>44</v>
      </c>
      <c r="M16" s="15">
        <v>2</v>
      </c>
      <c r="N16" s="15">
        <v>2</v>
      </c>
      <c r="O16" s="15">
        <f t="shared" si="8"/>
        <v>4</v>
      </c>
      <c r="P16" s="15">
        <v>25</v>
      </c>
      <c r="Q16" s="11">
        <f t="shared" si="9"/>
        <v>100</v>
      </c>
      <c r="R16" s="16" t="str">
        <f t="shared" si="10"/>
        <v>III</v>
      </c>
      <c r="S16" s="16" t="str">
        <f>IF(AND(Q16&gt;=0,Q16&lt;=20),"RIESGO ACEPTABLE",IF(AND(Q16&gt;=40,Q16&lt;=120),"RIESGO MEJORABLE",IF(AND(Q16&gt;=150,Q16&lt;=500),"RIESGO ACEPTABLE CON CONTROL ESPECIFICO",IF(AND(Q16&gt;=600,Q16&lt;=4000),"RIESGO NO ACEPTABLE"))))</f>
        <v>RIESGO MEJORABLE</v>
      </c>
      <c r="T16" s="23" t="s">
        <v>45</v>
      </c>
      <c r="U16" s="23" t="s">
        <v>45</v>
      </c>
      <c r="V16" s="24" t="s">
        <v>46</v>
      </c>
      <c r="W16" s="25" t="s">
        <v>47</v>
      </c>
      <c r="X16" s="17" t="s">
        <v>48</v>
      </c>
    </row>
    <row r="17" spans="1:24" s="1" customFormat="1" ht="111" customHeight="1" x14ac:dyDescent="0.25">
      <c r="A17" s="11">
        <v>14</v>
      </c>
      <c r="B17" s="150"/>
      <c r="C17" s="150"/>
      <c r="D17" s="151"/>
      <c r="E17" s="11" t="s">
        <v>31</v>
      </c>
      <c r="F17" s="156"/>
      <c r="G17" s="26" t="s">
        <v>275</v>
      </c>
      <c r="H17" s="22" t="s">
        <v>603</v>
      </c>
      <c r="I17" s="22" t="s">
        <v>362</v>
      </c>
      <c r="J17" s="27" t="s">
        <v>82</v>
      </c>
      <c r="K17" s="27" t="s">
        <v>604</v>
      </c>
      <c r="L17" s="27" t="s">
        <v>363</v>
      </c>
      <c r="M17" s="15">
        <v>2</v>
      </c>
      <c r="N17" s="15">
        <v>1</v>
      </c>
      <c r="O17" s="15">
        <f t="shared" si="8"/>
        <v>2</v>
      </c>
      <c r="P17" s="15">
        <v>10</v>
      </c>
      <c r="Q17" s="11">
        <f t="shared" si="9"/>
        <v>20</v>
      </c>
      <c r="R17" s="16" t="str">
        <f t="shared" si="10"/>
        <v>IV</v>
      </c>
      <c r="S17" s="16" t="str">
        <f t="shared" ref="S17:S19" si="12">IF(AND(Q17&gt;=0,Q17&lt;=20),"RIESGO ACEPTABLE",IF(AND(Q17&gt;=40,Q17&lt;=120),"RIESGO MEJORABLE",IF(AND(Q17&gt;=150,Q17&lt;=500),"RIESGO ACEPTABLE CON CONTROL ESPECIFICO",IF(AND(Q17&gt;=600,Q17&lt;=4000),"RIESGO NO ACEPTABLE"))))</f>
        <v>RIESGO ACEPTABLE</v>
      </c>
      <c r="T17" s="17" t="s">
        <v>37</v>
      </c>
      <c r="U17" s="17" t="s">
        <v>37</v>
      </c>
      <c r="V17" s="17" t="s">
        <v>37</v>
      </c>
      <c r="W17" s="27" t="s">
        <v>364</v>
      </c>
      <c r="X17" s="27" t="s">
        <v>304</v>
      </c>
    </row>
    <row r="18" spans="1:24" s="1" customFormat="1" ht="111" customHeight="1" x14ac:dyDescent="0.25">
      <c r="A18" s="11">
        <v>15</v>
      </c>
      <c r="B18" s="150"/>
      <c r="C18" s="150"/>
      <c r="D18" s="151"/>
      <c r="E18" s="11" t="s">
        <v>31</v>
      </c>
      <c r="F18" s="156"/>
      <c r="G18" s="21" t="s">
        <v>582</v>
      </c>
      <c r="H18" s="22" t="s">
        <v>49</v>
      </c>
      <c r="I18" s="22" t="s">
        <v>583</v>
      </c>
      <c r="J18" s="28" t="s">
        <v>50</v>
      </c>
      <c r="K18" s="28" t="s">
        <v>51</v>
      </c>
      <c r="L18" s="22" t="s">
        <v>52</v>
      </c>
      <c r="M18" s="15">
        <v>2</v>
      </c>
      <c r="N18" s="15">
        <v>2</v>
      </c>
      <c r="O18" s="15">
        <f t="shared" si="8"/>
        <v>4</v>
      </c>
      <c r="P18" s="15">
        <v>10</v>
      </c>
      <c r="Q18" s="11">
        <f t="shared" si="9"/>
        <v>40</v>
      </c>
      <c r="R18" s="16" t="str">
        <f t="shared" si="10"/>
        <v>III</v>
      </c>
      <c r="S18" s="16" t="str">
        <f t="shared" si="12"/>
        <v>RIESGO MEJORABLE</v>
      </c>
      <c r="T18" s="23" t="s">
        <v>45</v>
      </c>
      <c r="U18" s="23" t="s">
        <v>45</v>
      </c>
      <c r="V18" s="29" t="s">
        <v>53</v>
      </c>
      <c r="W18" s="30" t="s">
        <v>54</v>
      </c>
      <c r="X18" s="17" t="s">
        <v>48</v>
      </c>
    </row>
    <row r="19" spans="1:24" s="1" customFormat="1" ht="111" customHeight="1" x14ac:dyDescent="0.25">
      <c r="A19" s="11">
        <v>16</v>
      </c>
      <c r="B19" s="150"/>
      <c r="C19" s="150"/>
      <c r="D19" s="151"/>
      <c r="E19" s="11" t="s">
        <v>31</v>
      </c>
      <c r="F19" s="20" t="s">
        <v>55</v>
      </c>
      <c r="G19" s="31" t="s">
        <v>584</v>
      </c>
      <c r="H19" s="28" t="s">
        <v>56</v>
      </c>
      <c r="I19" s="22" t="s">
        <v>585</v>
      </c>
      <c r="J19" s="14" t="s">
        <v>42</v>
      </c>
      <c r="K19" s="14" t="s">
        <v>42</v>
      </c>
      <c r="L19" s="28" t="s">
        <v>605</v>
      </c>
      <c r="M19" s="15">
        <v>2</v>
      </c>
      <c r="N19" s="15">
        <v>3</v>
      </c>
      <c r="O19" s="15">
        <f t="shared" si="8"/>
        <v>6</v>
      </c>
      <c r="P19" s="15">
        <v>10</v>
      </c>
      <c r="Q19" s="11">
        <f t="shared" si="9"/>
        <v>60</v>
      </c>
      <c r="R19" s="16" t="str">
        <f t="shared" si="10"/>
        <v>III</v>
      </c>
      <c r="S19" s="16" t="str">
        <f t="shared" si="12"/>
        <v>RIESGO MEJORABLE</v>
      </c>
      <c r="T19" s="23" t="s">
        <v>45</v>
      </c>
      <c r="U19" s="23" t="s">
        <v>45</v>
      </c>
      <c r="V19" s="17" t="s">
        <v>48</v>
      </c>
      <c r="W19" s="30" t="s">
        <v>58</v>
      </c>
      <c r="X19" s="17" t="s">
        <v>48</v>
      </c>
    </row>
    <row r="20" spans="1:24" s="1" customFormat="1" ht="111" customHeight="1" x14ac:dyDescent="0.25">
      <c r="A20" s="11">
        <v>17</v>
      </c>
      <c r="B20" s="150"/>
      <c r="C20" s="150"/>
      <c r="D20" s="151"/>
      <c r="E20" s="11" t="s">
        <v>31</v>
      </c>
      <c r="F20" s="156" t="s">
        <v>59</v>
      </c>
      <c r="G20" s="32" t="s">
        <v>586</v>
      </c>
      <c r="H20" s="17" t="s">
        <v>60</v>
      </c>
      <c r="I20" s="17" t="s">
        <v>587</v>
      </c>
      <c r="J20" s="17" t="s">
        <v>61</v>
      </c>
      <c r="K20" s="17" t="s">
        <v>612</v>
      </c>
      <c r="L20" s="17" t="s">
        <v>63</v>
      </c>
      <c r="M20" s="11">
        <v>2</v>
      </c>
      <c r="N20" s="11">
        <v>4</v>
      </c>
      <c r="O20" s="11">
        <f>M20*N20</f>
        <v>8</v>
      </c>
      <c r="P20" s="17">
        <v>25</v>
      </c>
      <c r="Q20" s="11">
        <f t="shared" si="9"/>
        <v>200</v>
      </c>
      <c r="R20" s="16" t="str">
        <f>IF(AND(Q20&gt;=0,Q20&lt;=20),"IV",IF(AND(Q20&lt;=120,Q20&gt;=40),"III",IF(AND(Q20&gt;=150,Q20&lt;=500),"II",IF(AND(Q20&gt;=600,Q20&lt;=4000),"I"))))</f>
        <v>II</v>
      </c>
      <c r="S20" s="16" t="str">
        <f>IF(AND(Q20&gt;=0,Q20&lt;=20),"RIESGO ACEPTABLE",IF(AND(Q20&gt;=40,Q20&lt;=120),"RIESGO MEJORABLE",IF(AND(Q20&gt;=150,Q20&lt;=500),"RIESGO ACEPTABLE CON CONTROL ESPECIFICO",IF(AND(Q20&gt;=600,Q20&lt;=4000),"RIESGO NO ACEPTABLE"))))</f>
        <v>RIESGO ACEPTABLE CON CONTROL ESPECIFICO</v>
      </c>
      <c r="T20" s="17" t="s">
        <v>37</v>
      </c>
      <c r="U20" s="17" t="s">
        <v>37</v>
      </c>
      <c r="V20" s="17" t="s">
        <v>64</v>
      </c>
      <c r="W20" s="17" t="s">
        <v>65</v>
      </c>
      <c r="X20" s="17" t="s">
        <v>48</v>
      </c>
    </row>
    <row r="21" spans="1:24" s="1" customFormat="1" ht="111" customHeight="1" x14ac:dyDescent="0.25">
      <c r="A21" s="11">
        <v>18</v>
      </c>
      <c r="B21" s="150"/>
      <c r="C21" s="150"/>
      <c r="D21" s="151"/>
      <c r="E21" s="11" t="s">
        <v>31</v>
      </c>
      <c r="F21" s="156"/>
      <c r="G21" s="33" t="s">
        <v>66</v>
      </c>
      <c r="H21" s="17" t="s">
        <v>67</v>
      </c>
      <c r="I21" s="17" t="s">
        <v>596</v>
      </c>
      <c r="J21" s="17" t="s">
        <v>42</v>
      </c>
      <c r="K21" s="17" t="s">
        <v>62</v>
      </c>
      <c r="L21" s="17" t="s">
        <v>63</v>
      </c>
      <c r="M21" s="11">
        <v>2</v>
      </c>
      <c r="N21" s="11">
        <v>4</v>
      </c>
      <c r="O21" s="11">
        <f t="shared" ref="O21:O23" si="13">M21*N21</f>
        <v>8</v>
      </c>
      <c r="P21" s="17">
        <v>25</v>
      </c>
      <c r="Q21" s="11">
        <f t="shared" si="9"/>
        <v>200</v>
      </c>
      <c r="R21" s="16" t="str">
        <f t="shared" ref="R21:R23" si="14">IF(AND(Q21&gt;=0,Q21&lt;=20),"IV",IF(AND(Q21&lt;=120,Q21&gt;=40),"III",IF(AND(Q21&gt;=150,Q21&lt;=500),"II",IF(AND(Q21&gt;=600,Q21&lt;=4000),"I"))))</f>
        <v>II</v>
      </c>
      <c r="S21" s="16" t="str">
        <f t="shared" ref="S21:S23" si="15">IF(AND(Q21&gt;=0,Q21&lt;=20),"RIESGO ACEPTABLE",IF(AND(Q21&gt;=40,Q21&lt;=120),"RIESGO MEJORABLE",IF(AND(Q21&gt;=150,Q21&lt;=500),"RIESGO ACEPTABLE CON CONTROL ESPECIFICO",IF(AND(Q21&gt;=600,Q21&lt;=4000),"RIESGO NO ACEPTABLE"))))</f>
        <v>RIESGO ACEPTABLE CON CONTROL ESPECIFICO</v>
      </c>
      <c r="T21" s="17" t="s">
        <v>37</v>
      </c>
      <c r="U21" s="17" t="s">
        <v>37</v>
      </c>
      <c r="V21" s="17" t="s">
        <v>64</v>
      </c>
      <c r="W21" s="17" t="s">
        <v>65</v>
      </c>
      <c r="X21" s="17" t="s">
        <v>48</v>
      </c>
    </row>
    <row r="22" spans="1:24" s="1" customFormat="1" ht="111" customHeight="1" x14ac:dyDescent="0.25">
      <c r="A22" s="11">
        <v>19</v>
      </c>
      <c r="B22" s="150"/>
      <c r="C22" s="150"/>
      <c r="D22" s="151"/>
      <c r="E22" s="11" t="s">
        <v>31</v>
      </c>
      <c r="F22" s="157" t="s">
        <v>68</v>
      </c>
      <c r="G22" s="13" t="s">
        <v>69</v>
      </c>
      <c r="H22" s="14" t="s">
        <v>70</v>
      </c>
      <c r="I22" s="17" t="s">
        <v>589</v>
      </c>
      <c r="J22" s="17" t="s">
        <v>42</v>
      </c>
      <c r="K22" s="17" t="s">
        <v>71</v>
      </c>
      <c r="L22" s="17" t="s">
        <v>42</v>
      </c>
      <c r="M22" s="11">
        <v>2</v>
      </c>
      <c r="N22" s="11">
        <v>2</v>
      </c>
      <c r="O22" s="11">
        <f t="shared" si="13"/>
        <v>4</v>
      </c>
      <c r="P22" s="17">
        <v>25</v>
      </c>
      <c r="Q22" s="11">
        <f t="shared" si="9"/>
        <v>100</v>
      </c>
      <c r="R22" s="16" t="str">
        <f t="shared" si="14"/>
        <v>III</v>
      </c>
      <c r="S22" s="16" t="str">
        <f t="shared" si="15"/>
        <v>RIESGO MEJORABLE</v>
      </c>
      <c r="T22" s="17" t="s">
        <v>37</v>
      </c>
      <c r="U22" s="17" t="s">
        <v>37</v>
      </c>
      <c r="V22" s="17" t="s">
        <v>72</v>
      </c>
      <c r="W22" s="17" t="s">
        <v>37</v>
      </c>
      <c r="X22" s="17" t="s">
        <v>37</v>
      </c>
    </row>
    <row r="23" spans="1:24" s="1" customFormat="1" ht="111" customHeight="1" x14ac:dyDescent="0.25">
      <c r="A23" s="11">
        <v>20</v>
      </c>
      <c r="B23" s="150"/>
      <c r="C23" s="150"/>
      <c r="D23" s="151"/>
      <c r="E23" s="11" t="s">
        <v>31</v>
      </c>
      <c r="F23" s="157"/>
      <c r="G23" s="13" t="s">
        <v>73</v>
      </c>
      <c r="H23" s="14" t="s">
        <v>74</v>
      </c>
      <c r="I23" s="17" t="s">
        <v>590</v>
      </c>
      <c r="J23" s="17" t="s">
        <v>75</v>
      </c>
      <c r="K23" s="17" t="s">
        <v>71</v>
      </c>
      <c r="L23" s="11" t="s">
        <v>76</v>
      </c>
      <c r="M23" s="11">
        <v>2</v>
      </c>
      <c r="N23" s="11">
        <v>2</v>
      </c>
      <c r="O23" s="11">
        <f t="shared" si="13"/>
        <v>4</v>
      </c>
      <c r="P23" s="17">
        <v>10</v>
      </c>
      <c r="Q23" s="11">
        <f t="shared" si="9"/>
        <v>40</v>
      </c>
      <c r="R23" s="16" t="str">
        <f t="shared" si="14"/>
        <v>III</v>
      </c>
      <c r="S23" s="16" t="str">
        <f t="shared" si="15"/>
        <v>RIESGO MEJORABLE</v>
      </c>
      <c r="T23" s="17" t="s">
        <v>37</v>
      </c>
      <c r="U23" s="17" t="s">
        <v>37</v>
      </c>
      <c r="V23" s="17" t="s">
        <v>37</v>
      </c>
      <c r="W23" s="17" t="s">
        <v>77</v>
      </c>
      <c r="X23" s="17" t="s">
        <v>37</v>
      </c>
    </row>
    <row r="24" spans="1:24" s="1" customFormat="1" ht="111" customHeight="1" x14ac:dyDescent="0.25">
      <c r="A24" s="11">
        <v>21</v>
      </c>
      <c r="B24" s="150"/>
      <c r="C24" s="152"/>
      <c r="D24" s="151"/>
      <c r="E24" s="11" t="s">
        <v>31</v>
      </c>
      <c r="F24" s="157"/>
      <c r="G24" s="13" t="s">
        <v>81</v>
      </c>
      <c r="H24" s="14" t="s">
        <v>79</v>
      </c>
      <c r="I24" s="17" t="s">
        <v>591</v>
      </c>
      <c r="J24" s="11" t="s">
        <v>82</v>
      </c>
      <c r="K24" s="17" t="s">
        <v>83</v>
      </c>
      <c r="L24" s="11" t="s">
        <v>82</v>
      </c>
      <c r="M24" s="11">
        <v>4</v>
      </c>
      <c r="N24" s="11">
        <v>1</v>
      </c>
      <c r="O24" s="11">
        <f>M24*N24</f>
        <v>4</v>
      </c>
      <c r="P24" s="17">
        <v>10</v>
      </c>
      <c r="Q24" s="11">
        <f t="shared" si="9"/>
        <v>40</v>
      </c>
      <c r="R24" s="16" t="str">
        <f>IF(AND(Q24&gt;=0,Q24&lt;=20),"IV",IF(AND(Q24&lt;=120,Q24&gt;=40),"III",IF(AND(Q24&gt;=150,Q24&lt;=500),"II",IF(AND(Q24&gt;=600,Q24&lt;=4000),"I"))))</f>
        <v>III</v>
      </c>
      <c r="S24" s="16" t="str">
        <f>IF(AND(Q24&gt;=0,Q24&lt;=20),"RIESGO ACEPTABLE",IF(AND(Q24&gt;=40,Q24&lt;=120),"RIESGO MEJORABLE",IF(AND(Q24&gt;=150,Q24&lt;=500),"RIESGO ACEPTABLE CON CONTROL ESPECIFICO",IF(AND(Q24&gt;=600,Q24&lt;=4000),"RIESGO NO ACEPTABLE"))))</f>
        <v>RIESGO MEJORABLE</v>
      </c>
      <c r="T24" s="17" t="s">
        <v>37</v>
      </c>
      <c r="U24" s="17" t="s">
        <v>37</v>
      </c>
      <c r="V24" s="17" t="s">
        <v>37</v>
      </c>
      <c r="W24" s="17" t="s">
        <v>84</v>
      </c>
      <c r="X24" s="17" t="s">
        <v>37</v>
      </c>
    </row>
    <row r="25" spans="1:24" s="1" customFormat="1" ht="111" customHeight="1" x14ac:dyDescent="0.25">
      <c r="A25" s="11">
        <v>22</v>
      </c>
      <c r="B25" s="150"/>
      <c r="C25" s="149" t="s">
        <v>119</v>
      </c>
      <c r="D25" s="175" t="s">
        <v>120</v>
      </c>
      <c r="E25" s="11" t="s">
        <v>31</v>
      </c>
      <c r="F25" s="12" t="s">
        <v>32</v>
      </c>
      <c r="G25" s="13" t="s">
        <v>33</v>
      </c>
      <c r="H25" s="14" t="s">
        <v>34</v>
      </c>
      <c r="I25" s="14" t="s">
        <v>599</v>
      </c>
      <c r="J25" s="14" t="s">
        <v>347</v>
      </c>
      <c r="K25" s="14" t="s">
        <v>36</v>
      </c>
      <c r="L25" s="14" t="s">
        <v>329</v>
      </c>
      <c r="M25" s="15">
        <v>2</v>
      </c>
      <c r="N25" s="15">
        <v>1</v>
      </c>
      <c r="O25" s="15">
        <f t="shared" ref="O25:O29" si="16">M25*N25</f>
        <v>2</v>
      </c>
      <c r="P25" s="15">
        <v>10</v>
      </c>
      <c r="Q25" s="11">
        <f t="shared" ref="Q25:Q34" si="17">O25*P25</f>
        <v>20</v>
      </c>
      <c r="R25" s="16" t="str">
        <f t="shared" ref="R25:R29" si="18">IF(AND(Q25&gt;=0,Q25&lt;=20),"IV",IF(AND(Q25&lt;=120,Q25&gt;=40),"III",IF(AND(Q25&gt;=150,Q25&lt;=500),"II",IF(AND(Q25&gt;=600,Q25&lt;=4000),"I"))))</f>
        <v>IV</v>
      </c>
      <c r="S25" s="16" t="str">
        <f t="shared" ref="S25" si="19">IF(AND(Q25&gt;=0,Q25&lt;=20),"RIESGO ACEPTABLE",IF(AND(Q25&gt;=40,Q25&lt;=120),"RIESGO MEJORABLE",IF(AND(Q25&gt;=150,Q25&lt;=500),"RIESGO ACEPTABLE CON CONTROL ESPECIFICO",IF(AND(Q25&gt;=600,Q25&lt;=4000),"RIESGO NO ACEPTABLE"))))</f>
        <v>RIESGO ACEPTABLE</v>
      </c>
      <c r="T25" s="17" t="s">
        <v>37</v>
      </c>
      <c r="U25" s="17" t="s">
        <v>37</v>
      </c>
      <c r="V25" s="18" t="s">
        <v>38</v>
      </c>
      <c r="W25" s="18" t="s">
        <v>602</v>
      </c>
      <c r="X25" s="17" t="s">
        <v>39</v>
      </c>
    </row>
    <row r="26" spans="1:24" s="1" customFormat="1" ht="111" customHeight="1" x14ac:dyDescent="0.25">
      <c r="A26" s="11">
        <v>23</v>
      </c>
      <c r="B26" s="150"/>
      <c r="C26" s="150"/>
      <c r="D26" s="176"/>
      <c r="E26" s="11" t="s">
        <v>31</v>
      </c>
      <c r="F26" s="156" t="s">
        <v>40</v>
      </c>
      <c r="G26" s="21" t="s">
        <v>580</v>
      </c>
      <c r="H26" s="22" t="s">
        <v>41</v>
      </c>
      <c r="I26" s="22" t="s">
        <v>581</v>
      </c>
      <c r="J26" s="14" t="s">
        <v>42</v>
      </c>
      <c r="K26" s="14" t="s">
        <v>43</v>
      </c>
      <c r="L26" s="22" t="s">
        <v>44</v>
      </c>
      <c r="M26" s="15">
        <v>2</v>
      </c>
      <c r="N26" s="15">
        <v>2</v>
      </c>
      <c r="O26" s="15">
        <f t="shared" si="16"/>
        <v>4</v>
      </c>
      <c r="P26" s="15">
        <v>25</v>
      </c>
      <c r="Q26" s="11">
        <f t="shared" si="17"/>
        <v>100</v>
      </c>
      <c r="R26" s="16" t="str">
        <f t="shared" si="18"/>
        <v>III</v>
      </c>
      <c r="S26" s="16" t="str">
        <f>IF(AND(Q26&gt;=0,Q26&lt;=20),"RIESGO ACEPTABLE",IF(AND(Q26&gt;=40,Q26&lt;=120),"RIESGO MEJORABLE",IF(AND(Q26&gt;=150,Q26&lt;=500),"RIESGO ACEPTABLE CON CONTROL ESPECIFICO",IF(AND(Q26&gt;=600,Q26&lt;=4000),"RIESGO NO ACEPTABLE"))))</f>
        <v>RIESGO MEJORABLE</v>
      </c>
      <c r="T26" s="23" t="s">
        <v>45</v>
      </c>
      <c r="U26" s="23" t="s">
        <v>45</v>
      </c>
      <c r="V26" s="24" t="s">
        <v>46</v>
      </c>
      <c r="W26" s="25" t="s">
        <v>47</v>
      </c>
      <c r="X26" s="17" t="s">
        <v>48</v>
      </c>
    </row>
    <row r="27" spans="1:24" s="1" customFormat="1" ht="111" customHeight="1" x14ac:dyDescent="0.25">
      <c r="A27" s="11">
        <v>24</v>
      </c>
      <c r="B27" s="150"/>
      <c r="C27" s="150"/>
      <c r="D27" s="176"/>
      <c r="E27" s="11" t="s">
        <v>31</v>
      </c>
      <c r="F27" s="156"/>
      <c r="G27" s="26" t="s">
        <v>275</v>
      </c>
      <c r="H27" s="22" t="s">
        <v>603</v>
      </c>
      <c r="I27" s="22" t="s">
        <v>362</v>
      </c>
      <c r="J27" s="27" t="s">
        <v>82</v>
      </c>
      <c r="K27" s="27" t="s">
        <v>604</v>
      </c>
      <c r="L27" s="27" t="s">
        <v>363</v>
      </c>
      <c r="M27" s="15">
        <v>2</v>
      </c>
      <c r="N27" s="15">
        <v>1</v>
      </c>
      <c r="O27" s="15">
        <f t="shared" si="16"/>
        <v>2</v>
      </c>
      <c r="P27" s="15">
        <v>10</v>
      </c>
      <c r="Q27" s="11">
        <f t="shared" si="17"/>
        <v>20</v>
      </c>
      <c r="R27" s="16" t="str">
        <f t="shared" si="18"/>
        <v>IV</v>
      </c>
      <c r="S27" s="16" t="str">
        <f t="shared" ref="S27:S29" si="20">IF(AND(Q27&gt;=0,Q27&lt;=20),"RIESGO ACEPTABLE",IF(AND(Q27&gt;=40,Q27&lt;=120),"RIESGO MEJORABLE",IF(AND(Q27&gt;=150,Q27&lt;=500),"RIESGO ACEPTABLE CON CONTROL ESPECIFICO",IF(AND(Q27&gt;=600,Q27&lt;=4000),"RIESGO NO ACEPTABLE"))))</f>
        <v>RIESGO ACEPTABLE</v>
      </c>
      <c r="T27" s="17" t="s">
        <v>37</v>
      </c>
      <c r="U27" s="17" t="s">
        <v>37</v>
      </c>
      <c r="V27" s="17" t="s">
        <v>37</v>
      </c>
      <c r="W27" s="27" t="s">
        <v>364</v>
      </c>
      <c r="X27" s="27" t="s">
        <v>304</v>
      </c>
    </row>
    <row r="28" spans="1:24" s="1" customFormat="1" ht="111" customHeight="1" x14ac:dyDescent="0.25">
      <c r="A28" s="11">
        <v>25</v>
      </c>
      <c r="B28" s="150"/>
      <c r="C28" s="150"/>
      <c r="D28" s="176"/>
      <c r="E28" s="11" t="s">
        <v>31</v>
      </c>
      <c r="F28" s="156"/>
      <c r="G28" s="21" t="s">
        <v>582</v>
      </c>
      <c r="H28" s="22" t="s">
        <v>49</v>
      </c>
      <c r="I28" s="22" t="s">
        <v>583</v>
      </c>
      <c r="J28" s="28" t="s">
        <v>50</v>
      </c>
      <c r="K28" s="28" t="s">
        <v>51</v>
      </c>
      <c r="L28" s="22" t="s">
        <v>52</v>
      </c>
      <c r="M28" s="15">
        <v>2</v>
      </c>
      <c r="N28" s="15">
        <v>2</v>
      </c>
      <c r="O28" s="15">
        <f t="shared" si="16"/>
        <v>4</v>
      </c>
      <c r="P28" s="15">
        <v>10</v>
      </c>
      <c r="Q28" s="11">
        <f t="shared" si="17"/>
        <v>40</v>
      </c>
      <c r="R28" s="16" t="str">
        <f t="shared" si="18"/>
        <v>III</v>
      </c>
      <c r="S28" s="16" t="str">
        <f t="shared" si="20"/>
        <v>RIESGO MEJORABLE</v>
      </c>
      <c r="T28" s="23" t="s">
        <v>45</v>
      </c>
      <c r="U28" s="23" t="s">
        <v>45</v>
      </c>
      <c r="V28" s="29" t="s">
        <v>53</v>
      </c>
      <c r="W28" s="30" t="s">
        <v>54</v>
      </c>
      <c r="X28" s="17" t="s">
        <v>48</v>
      </c>
    </row>
    <row r="29" spans="1:24" s="1" customFormat="1" ht="111" customHeight="1" x14ac:dyDescent="0.25">
      <c r="A29" s="11">
        <v>26</v>
      </c>
      <c r="B29" s="150"/>
      <c r="C29" s="150"/>
      <c r="D29" s="176"/>
      <c r="E29" s="11" t="s">
        <v>31</v>
      </c>
      <c r="F29" s="20" t="s">
        <v>55</v>
      </c>
      <c r="G29" s="31" t="s">
        <v>584</v>
      </c>
      <c r="H29" s="28" t="s">
        <v>56</v>
      </c>
      <c r="I29" s="22" t="s">
        <v>585</v>
      </c>
      <c r="J29" s="14" t="s">
        <v>42</v>
      </c>
      <c r="K29" s="14" t="s">
        <v>42</v>
      </c>
      <c r="L29" s="28" t="s">
        <v>605</v>
      </c>
      <c r="M29" s="15">
        <v>2</v>
      </c>
      <c r="N29" s="15">
        <v>3</v>
      </c>
      <c r="O29" s="15">
        <f t="shared" si="16"/>
        <v>6</v>
      </c>
      <c r="P29" s="15">
        <v>10</v>
      </c>
      <c r="Q29" s="11">
        <f t="shared" si="17"/>
        <v>60</v>
      </c>
      <c r="R29" s="16" t="str">
        <f t="shared" si="18"/>
        <v>III</v>
      </c>
      <c r="S29" s="16" t="str">
        <f t="shared" si="20"/>
        <v>RIESGO MEJORABLE</v>
      </c>
      <c r="T29" s="23" t="s">
        <v>45</v>
      </c>
      <c r="U29" s="23" t="s">
        <v>45</v>
      </c>
      <c r="V29" s="17" t="s">
        <v>48</v>
      </c>
      <c r="W29" s="30" t="s">
        <v>58</v>
      </c>
      <c r="X29" s="17" t="s">
        <v>48</v>
      </c>
    </row>
    <row r="30" spans="1:24" s="1" customFormat="1" ht="111" customHeight="1" x14ac:dyDescent="0.25">
      <c r="A30" s="11">
        <v>27</v>
      </c>
      <c r="B30" s="150"/>
      <c r="C30" s="150"/>
      <c r="D30" s="176"/>
      <c r="E30" s="11" t="s">
        <v>31</v>
      </c>
      <c r="F30" s="156" t="s">
        <v>59</v>
      </c>
      <c r="G30" s="32" t="s">
        <v>586</v>
      </c>
      <c r="H30" s="17" t="s">
        <v>60</v>
      </c>
      <c r="I30" s="17" t="s">
        <v>587</v>
      </c>
      <c r="J30" s="17" t="s">
        <v>61</v>
      </c>
      <c r="K30" s="17" t="s">
        <v>612</v>
      </c>
      <c r="L30" s="17" t="s">
        <v>63</v>
      </c>
      <c r="M30" s="11">
        <v>2</v>
      </c>
      <c r="N30" s="11">
        <v>4</v>
      </c>
      <c r="O30" s="11">
        <f>M30*N30</f>
        <v>8</v>
      </c>
      <c r="P30" s="17">
        <v>25</v>
      </c>
      <c r="Q30" s="11">
        <f t="shared" si="17"/>
        <v>200</v>
      </c>
      <c r="R30" s="16" t="str">
        <f>IF(AND(Q30&gt;=0,Q30&lt;=20),"IV",IF(AND(Q30&lt;=120,Q30&gt;=40),"III",IF(AND(Q30&gt;=150,Q30&lt;=500),"II",IF(AND(Q30&gt;=600,Q30&lt;=4000),"I"))))</f>
        <v>II</v>
      </c>
      <c r="S30" s="16" t="str">
        <f>IF(AND(Q30&gt;=0,Q30&lt;=20),"RIESGO ACEPTABLE",IF(AND(Q30&gt;=40,Q30&lt;=120),"RIESGO MEJORABLE",IF(AND(Q30&gt;=150,Q30&lt;=500),"RIESGO ACEPTABLE CON CONTROL ESPECIFICO",IF(AND(Q30&gt;=600,Q30&lt;=4000),"RIESGO NO ACEPTABLE"))))</f>
        <v>RIESGO ACEPTABLE CON CONTROL ESPECIFICO</v>
      </c>
      <c r="T30" s="17" t="s">
        <v>37</v>
      </c>
      <c r="U30" s="17" t="s">
        <v>37</v>
      </c>
      <c r="V30" s="17" t="s">
        <v>64</v>
      </c>
      <c r="W30" s="17" t="s">
        <v>65</v>
      </c>
      <c r="X30" s="17" t="s">
        <v>48</v>
      </c>
    </row>
    <row r="31" spans="1:24" s="1" customFormat="1" ht="111" customHeight="1" x14ac:dyDescent="0.25">
      <c r="A31" s="11">
        <v>28</v>
      </c>
      <c r="B31" s="150"/>
      <c r="C31" s="150"/>
      <c r="D31" s="176"/>
      <c r="E31" s="11" t="s">
        <v>31</v>
      </c>
      <c r="F31" s="156"/>
      <c r="G31" s="33" t="s">
        <v>66</v>
      </c>
      <c r="H31" s="17" t="s">
        <v>67</v>
      </c>
      <c r="I31" s="17" t="s">
        <v>596</v>
      </c>
      <c r="J31" s="17" t="s">
        <v>42</v>
      </c>
      <c r="K31" s="17" t="s">
        <v>62</v>
      </c>
      <c r="L31" s="17" t="s">
        <v>63</v>
      </c>
      <c r="M31" s="11">
        <v>2</v>
      </c>
      <c r="N31" s="11">
        <v>4</v>
      </c>
      <c r="O31" s="11">
        <f t="shared" ref="O31:O33" si="21">M31*N31</f>
        <v>8</v>
      </c>
      <c r="P31" s="17">
        <v>25</v>
      </c>
      <c r="Q31" s="11">
        <f t="shared" si="17"/>
        <v>200</v>
      </c>
      <c r="R31" s="16" t="str">
        <f t="shared" ref="R31:R33" si="22">IF(AND(Q31&gt;=0,Q31&lt;=20),"IV",IF(AND(Q31&lt;=120,Q31&gt;=40),"III",IF(AND(Q31&gt;=150,Q31&lt;=500),"II",IF(AND(Q31&gt;=600,Q31&lt;=4000),"I"))))</f>
        <v>II</v>
      </c>
      <c r="S31" s="16" t="str">
        <f t="shared" ref="S31:S33" si="23">IF(AND(Q31&gt;=0,Q31&lt;=20),"RIESGO ACEPTABLE",IF(AND(Q31&gt;=40,Q31&lt;=120),"RIESGO MEJORABLE",IF(AND(Q31&gt;=150,Q31&lt;=500),"RIESGO ACEPTABLE CON CONTROL ESPECIFICO",IF(AND(Q31&gt;=600,Q31&lt;=4000),"RIESGO NO ACEPTABLE"))))</f>
        <v>RIESGO ACEPTABLE CON CONTROL ESPECIFICO</v>
      </c>
      <c r="T31" s="17" t="s">
        <v>37</v>
      </c>
      <c r="U31" s="17" t="s">
        <v>37</v>
      </c>
      <c r="V31" s="17" t="s">
        <v>64</v>
      </c>
      <c r="W31" s="17" t="s">
        <v>65</v>
      </c>
      <c r="X31" s="17" t="s">
        <v>48</v>
      </c>
    </row>
    <row r="32" spans="1:24" s="1" customFormat="1" ht="111" customHeight="1" x14ac:dyDescent="0.25">
      <c r="A32" s="11">
        <v>29</v>
      </c>
      <c r="B32" s="150"/>
      <c r="C32" s="150"/>
      <c r="D32" s="176"/>
      <c r="E32" s="11" t="s">
        <v>31</v>
      </c>
      <c r="F32" s="157" t="s">
        <v>68</v>
      </c>
      <c r="G32" s="13" t="s">
        <v>69</v>
      </c>
      <c r="H32" s="14" t="s">
        <v>70</v>
      </c>
      <c r="I32" s="17" t="s">
        <v>589</v>
      </c>
      <c r="J32" s="17" t="s">
        <v>42</v>
      </c>
      <c r="K32" s="17" t="s">
        <v>71</v>
      </c>
      <c r="L32" s="17" t="s">
        <v>42</v>
      </c>
      <c r="M32" s="11">
        <v>2</v>
      </c>
      <c r="N32" s="11">
        <v>2</v>
      </c>
      <c r="O32" s="11">
        <f t="shared" si="21"/>
        <v>4</v>
      </c>
      <c r="P32" s="17">
        <v>25</v>
      </c>
      <c r="Q32" s="11">
        <f t="shared" si="17"/>
        <v>100</v>
      </c>
      <c r="R32" s="16" t="str">
        <f t="shared" si="22"/>
        <v>III</v>
      </c>
      <c r="S32" s="16" t="str">
        <f t="shared" si="23"/>
        <v>RIESGO MEJORABLE</v>
      </c>
      <c r="T32" s="17" t="s">
        <v>37</v>
      </c>
      <c r="U32" s="17" t="s">
        <v>37</v>
      </c>
      <c r="V32" s="17" t="s">
        <v>72</v>
      </c>
      <c r="W32" s="17" t="s">
        <v>37</v>
      </c>
      <c r="X32" s="17" t="s">
        <v>37</v>
      </c>
    </row>
    <row r="33" spans="1:24" s="1" customFormat="1" ht="111" customHeight="1" x14ac:dyDescent="0.25">
      <c r="A33" s="11">
        <v>30</v>
      </c>
      <c r="B33" s="150"/>
      <c r="C33" s="150"/>
      <c r="D33" s="176"/>
      <c r="E33" s="11" t="s">
        <v>31</v>
      </c>
      <c r="F33" s="157"/>
      <c r="G33" s="13" t="s">
        <v>73</v>
      </c>
      <c r="H33" s="14" t="s">
        <v>74</v>
      </c>
      <c r="I33" s="17" t="s">
        <v>590</v>
      </c>
      <c r="J33" s="17" t="s">
        <v>75</v>
      </c>
      <c r="K33" s="17" t="s">
        <v>71</v>
      </c>
      <c r="L33" s="11" t="s">
        <v>76</v>
      </c>
      <c r="M33" s="11">
        <v>2</v>
      </c>
      <c r="N33" s="11">
        <v>2</v>
      </c>
      <c r="O33" s="11">
        <f t="shared" si="21"/>
        <v>4</v>
      </c>
      <c r="P33" s="17">
        <v>10</v>
      </c>
      <c r="Q33" s="11">
        <f t="shared" si="17"/>
        <v>40</v>
      </c>
      <c r="R33" s="16" t="str">
        <f t="shared" si="22"/>
        <v>III</v>
      </c>
      <c r="S33" s="16" t="str">
        <f t="shared" si="23"/>
        <v>RIESGO MEJORABLE</v>
      </c>
      <c r="T33" s="17" t="s">
        <v>37</v>
      </c>
      <c r="U33" s="17" t="s">
        <v>37</v>
      </c>
      <c r="V33" s="17" t="s">
        <v>37</v>
      </c>
      <c r="W33" s="17" t="s">
        <v>77</v>
      </c>
      <c r="X33" s="17" t="s">
        <v>37</v>
      </c>
    </row>
    <row r="34" spans="1:24" s="1" customFormat="1" ht="111" customHeight="1" x14ac:dyDescent="0.25">
      <c r="A34" s="11">
        <v>31</v>
      </c>
      <c r="B34" s="152"/>
      <c r="C34" s="152"/>
      <c r="D34" s="177"/>
      <c r="E34" s="11" t="s">
        <v>31</v>
      </c>
      <c r="F34" s="157"/>
      <c r="G34" s="13" t="s">
        <v>81</v>
      </c>
      <c r="H34" s="14" t="s">
        <v>79</v>
      </c>
      <c r="I34" s="17" t="s">
        <v>591</v>
      </c>
      <c r="J34" s="11" t="s">
        <v>82</v>
      </c>
      <c r="K34" s="17" t="s">
        <v>83</v>
      </c>
      <c r="L34" s="11" t="s">
        <v>82</v>
      </c>
      <c r="M34" s="11">
        <v>4</v>
      </c>
      <c r="N34" s="11">
        <v>1</v>
      </c>
      <c r="O34" s="11">
        <f>M34*N34</f>
        <v>4</v>
      </c>
      <c r="P34" s="17">
        <v>10</v>
      </c>
      <c r="Q34" s="11">
        <f t="shared" si="17"/>
        <v>40</v>
      </c>
      <c r="R34" s="16" t="str">
        <f>IF(AND(Q34&gt;=0,Q34&lt;=20),"IV",IF(AND(Q34&lt;=120,Q34&gt;=40),"III",IF(AND(Q34&gt;=150,Q34&lt;=500),"II",IF(AND(Q34&gt;=600,Q34&lt;=4000),"I"))))</f>
        <v>III</v>
      </c>
      <c r="S34" s="16" t="str">
        <f>IF(AND(Q34&gt;=0,Q34&lt;=20),"RIESGO ACEPTABLE",IF(AND(Q34&gt;=40,Q34&lt;=120),"RIESGO MEJORABLE",IF(AND(Q34&gt;=150,Q34&lt;=500),"RIESGO ACEPTABLE CON CONTROL ESPECIFICO",IF(AND(Q34&gt;=600,Q34&lt;=4000),"RIESGO NO ACEPTABLE"))))</f>
        <v>RIESGO MEJORABLE</v>
      </c>
      <c r="T34" s="17" t="s">
        <v>37</v>
      </c>
      <c r="U34" s="17" t="s">
        <v>37</v>
      </c>
      <c r="V34" s="17" t="s">
        <v>37</v>
      </c>
      <c r="W34" s="17" t="s">
        <v>84</v>
      </c>
      <c r="X34" s="17" t="s">
        <v>37</v>
      </c>
    </row>
    <row r="35" spans="1:24" s="1" customFormat="1" ht="111" customHeight="1" x14ac:dyDescent="0.25">
      <c r="A35" s="11">
        <v>32</v>
      </c>
      <c r="B35" s="149" t="s">
        <v>121</v>
      </c>
      <c r="C35" s="148" t="s">
        <v>122</v>
      </c>
      <c r="D35" s="178" t="s">
        <v>615</v>
      </c>
      <c r="E35" s="11" t="s">
        <v>31</v>
      </c>
      <c r="F35" s="12" t="s">
        <v>32</v>
      </c>
      <c r="G35" s="13" t="s">
        <v>33</v>
      </c>
      <c r="H35" s="14" t="s">
        <v>34</v>
      </c>
      <c r="I35" s="14" t="s">
        <v>599</v>
      </c>
      <c r="J35" s="14" t="s">
        <v>347</v>
      </c>
      <c r="K35" s="14" t="s">
        <v>36</v>
      </c>
      <c r="L35" s="14" t="s">
        <v>329</v>
      </c>
      <c r="M35" s="15">
        <v>2</v>
      </c>
      <c r="N35" s="15">
        <v>1</v>
      </c>
      <c r="O35" s="15">
        <f t="shared" ref="O35:O39" si="24">M35*N35</f>
        <v>2</v>
      </c>
      <c r="P35" s="15">
        <v>10</v>
      </c>
      <c r="Q35" s="11">
        <f t="shared" ref="Q35:Q54" si="25">O35*P35</f>
        <v>20</v>
      </c>
      <c r="R35" s="16" t="str">
        <f t="shared" ref="R35:R39" si="26">IF(AND(Q35&gt;=0,Q35&lt;=20),"IV",IF(AND(Q35&lt;=120,Q35&gt;=40),"III",IF(AND(Q35&gt;=150,Q35&lt;=500),"II",IF(AND(Q35&gt;=600,Q35&lt;=4000),"I"))))</f>
        <v>IV</v>
      </c>
      <c r="S35" s="16" t="str">
        <f t="shared" ref="S35" si="27">IF(AND(Q35&gt;=0,Q35&lt;=20),"RIESGO ACEPTABLE",IF(AND(Q35&gt;=40,Q35&lt;=120),"RIESGO MEJORABLE",IF(AND(Q35&gt;=150,Q35&lt;=500),"RIESGO ACEPTABLE CON CONTROL ESPECIFICO",IF(AND(Q35&gt;=600,Q35&lt;=4000),"RIESGO NO ACEPTABLE"))))</f>
        <v>RIESGO ACEPTABLE</v>
      </c>
      <c r="T35" s="17" t="s">
        <v>37</v>
      </c>
      <c r="U35" s="17" t="s">
        <v>37</v>
      </c>
      <c r="V35" s="18" t="s">
        <v>38</v>
      </c>
      <c r="W35" s="18" t="s">
        <v>602</v>
      </c>
      <c r="X35" s="17" t="s">
        <v>39</v>
      </c>
    </row>
    <row r="36" spans="1:24" s="1" customFormat="1" ht="111" customHeight="1" x14ac:dyDescent="0.25">
      <c r="A36" s="11">
        <v>33</v>
      </c>
      <c r="B36" s="150"/>
      <c r="C36" s="148"/>
      <c r="D36" s="178"/>
      <c r="E36" s="11" t="s">
        <v>31</v>
      </c>
      <c r="F36" s="156" t="s">
        <v>40</v>
      </c>
      <c r="G36" s="21" t="s">
        <v>580</v>
      </c>
      <c r="H36" s="22" t="s">
        <v>41</v>
      </c>
      <c r="I36" s="22" t="s">
        <v>581</v>
      </c>
      <c r="J36" s="14" t="s">
        <v>42</v>
      </c>
      <c r="K36" s="14" t="s">
        <v>43</v>
      </c>
      <c r="L36" s="22" t="s">
        <v>44</v>
      </c>
      <c r="M36" s="15">
        <v>2</v>
      </c>
      <c r="N36" s="15">
        <v>2</v>
      </c>
      <c r="O36" s="15">
        <f t="shared" si="24"/>
        <v>4</v>
      </c>
      <c r="P36" s="15">
        <v>25</v>
      </c>
      <c r="Q36" s="11">
        <f t="shared" si="25"/>
        <v>100</v>
      </c>
      <c r="R36" s="16" t="str">
        <f t="shared" si="26"/>
        <v>III</v>
      </c>
      <c r="S36" s="16" t="str">
        <f>IF(AND(Q36&gt;=0,Q36&lt;=20),"RIESGO ACEPTABLE",IF(AND(Q36&gt;=40,Q36&lt;=120),"RIESGO MEJORABLE",IF(AND(Q36&gt;=150,Q36&lt;=500),"RIESGO ACEPTABLE CON CONTROL ESPECIFICO",IF(AND(Q36&gt;=600,Q36&lt;=4000),"RIESGO NO ACEPTABLE"))))</f>
        <v>RIESGO MEJORABLE</v>
      </c>
      <c r="T36" s="23" t="s">
        <v>45</v>
      </c>
      <c r="U36" s="23" t="s">
        <v>45</v>
      </c>
      <c r="V36" s="24" t="s">
        <v>46</v>
      </c>
      <c r="W36" s="25" t="s">
        <v>47</v>
      </c>
      <c r="X36" s="17" t="s">
        <v>48</v>
      </c>
    </row>
    <row r="37" spans="1:24" s="1" customFormat="1" ht="111" customHeight="1" x14ac:dyDescent="0.25">
      <c r="A37" s="11">
        <v>34</v>
      </c>
      <c r="B37" s="150"/>
      <c r="C37" s="148"/>
      <c r="D37" s="178"/>
      <c r="E37" s="11" t="s">
        <v>31</v>
      </c>
      <c r="F37" s="156"/>
      <c r="G37" s="26" t="s">
        <v>275</v>
      </c>
      <c r="H37" s="22" t="s">
        <v>603</v>
      </c>
      <c r="I37" s="22" t="s">
        <v>362</v>
      </c>
      <c r="J37" s="27" t="s">
        <v>82</v>
      </c>
      <c r="K37" s="27" t="s">
        <v>604</v>
      </c>
      <c r="L37" s="27" t="s">
        <v>363</v>
      </c>
      <c r="M37" s="15">
        <v>2</v>
      </c>
      <c r="N37" s="15">
        <v>1</v>
      </c>
      <c r="O37" s="15">
        <f t="shared" si="24"/>
        <v>2</v>
      </c>
      <c r="P37" s="15">
        <v>10</v>
      </c>
      <c r="Q37" s="11">
        <f t="shared" si="25"/>
        <v>20</v>
      </c>
      <c r="R37" s="16" t="str">
        <f t="shared" si="26"/>
        <v>IV</v>
      </c>
      <c r="S37" s="16" t="str">
        <f t="shared" ref="S37:S39" si="28">IF(AND(Q37&gt;=0,Q37&lt;=20),"RIESGO ACEPTABLE",IF(AND(Q37&gt;=40,Q37&lt;=120),"RIESGO MEJORABLE",IF(AND(Q37&gt;=150,Q37&lt;=500),"RIESGO ACEPTABLE CON CONTROL ESPECIFICO",IF(AND(Q37&gt;=600,Q37&lt;=4000),"RIESGO NO ACEPTABLE"))))</f>
        <v>RIESGO ACEPTABLE</v>
      </c>
      <c r="T37" s="17" t="s">
        <v>37</v>
      </c>
      <c r="U37" s="17" t="s">
        <v>37</v>
      </c>
      <c r="V37" s="17" t="s">
        <v>37</v>
      </c>
      <c r="W37" s="27" t="s">
        <v>364</v>
      </c>
      <c r="X37" s="27" t="s">
        <v>304</v>
      </c>
    </row>
    <row r="38" spans="1:24" s="1" customFormat="1" ht="111" customHeight="1" x14ac:dyDescent="0.25">
      <c r="A38" s="11">
        <v>35</v>
      </c>
      <c r="B38" s="150"/>
      <c r="C38" s="148"/>
      <c r="D38" s="178"/>
      <c r="E38" s="11" t="s">
        <v>31</v>
      </c>
      <c r="F38" s="156"/>
      <c r="G38" s="21" t="s">
        <v>582</v>
      </c>
      <c r="H38" s="22" t="s">
        <v>49</v>
      </c>
      <c r="I38" s="26" t="s">
        <v>376</v>
      </c>
      <c r="J38" s="28" t="s">
        <v>50</v>
      </c>
      <c r="K38" s="28" t="s">
        <v>51</v>
      </c>
      <c r="L38" s="22" t="s">
        <v>52</v>
      </c>
      <c r="M38" s="15">
        <v>2</v>
      </c>
      <c r="N38" s="15">
        <v>2</v>
      </c>
      <c r="O38" s="15">
        <f t="shared" si="24"/>
        <v>4</v>
      </c>
      <c r="P38" s="15">
        <v>10</v>
      </c>
      <c r="Q38" s="11">
        <f t="shared" si="25"/>
        <v>40</v>
      </c>
      <c r="R38" s="16" t="str">
        <f t="shared" si="26"/>
        <v>III</v>
      </c>
      <c r="S38" s="16" t="str">
        <f t="shared" si="28"/>
        <v>RIESGO MEJORABLE</v>
      </c>
      <c r="T38" s="23" t="s">
        <v>45</v>
      </c>
      <c r="U38" s="23" t="s">
        <v>45</v>
      </c>
      <c r="V38" s="29" t="s">
        <v>53</v>
      </c>
      <c r="W38" s="30" t="s">
        <v>54</v>
      </c>
      <c r="X38" s="17" t="s">
        <v>48</v>
      </c>
    </row>
    <row r="39" spans="1:24" s="1" customFormat="1" ht="111" customHeight="1" x14ac:dyDescent="0.25">
      <c r="A39" s="11">
        <v>36</v>
      </c>
      <c r="B39" s="150"/>
      <c r="C39" s="148"/>
      <c r="D39" s="178"/>
      <c r="E39" s="11" t="s">
        <v>31</v>
      </c>
      <c r="F39" s="20" t="s">
        <v>55</v>
      </c>
      <c r="G39" s="31" t="s">
        <v>584</v>
      </c>
      <c r="H39" s="28" t="s">
        <v>56</v>
      </c>
      <c r="I39" s="22" t="s">
        <v>585</v>
      </c>
      <c r="J39" s="14" t="s">
        <v>42</v>
      </c>
      <c r="K39" s="14" t="s">
        <v>42</v>
      </c>
      <c r="L39" s="28" t="s">
        <v>605</v>
      </c>
      <c r="M39" s="15">
        <v>2</v>
      </c>
      <c r="N39" s="15">
        <v>3</v>
      </c>
      <c r="O39" s="15">
        <f t="shared" si="24"/>
        <v>6</v>
      </c>
      <c r="P39" s="15">
        <v>10</v>
      </c>
      <c r="Q39" s="11">
        <f t="shared" si="25"/>
        <v>60</v>
      </c>
      <c r="R39" s="16" t="str">
        <f t="shared" si="26"/>
        <v>III</v>
      </c>
      <c r="S39" s="16" t="str">
        <f t="shared" si="28"/>
        <v>RIESGO MEJORABLE</v>
      </c>
      <c r="T39" s="23" t="s">
        <v>45</v>
      </c>
      <c r="U39" s="23" t="s">
        <v>45</v>
      </c>
      <c r="V39" s="17" t="s">
        <v>48</v>
      </c>
      <c r="W39" s="30" t="s">
        <v>58</v>
      </c>
      <c r="X39" s="17" t="s">
        <v>48</v>
      </c>
    </row>
    <row r="40" spans="1:24" s="1" customFormat="1" ht="111" customHeight="1" x14ac:dyDescent="0.25">
      <c r="A40" s="11">
        <v>37</v>
      </c>
      <c r="B40" s="150"/>
      <c r="C40" s="148"/>
      <c r="D40" s="178"/>
      <c r="E40" s="11" t="s">
        <v>31</v>
      </c>
      <c r="F40" s="156" t="s">
        <v>59</v>
      </c>
      <c r="G40" s="32" t="s">
        <v>586</v>
      </c>
      <c r="H40" s="17" t="s">
        <v>60</v>
      </c>
      <c r="I40" s="17" t="s">
        <v>587</v>
      </c>
      <c r="J40" s="17" t="s">
        <v>61</v>
      </c>
      <c r="K40" s="17" t="s">
        <v>612</v>
      </c>
      <c r="L40" s="17" t="s">
        <v>63</v>
      </c>
      <c r="M40" s="11">
        <v>2</v>
      </c>
      <c r="N40" s="11">
        <v>4</v>
      </c>
      <c r="O40" s="11">
        <f>M40*N40</f>
        <v>8</v>
      </c>
      <c r="P40" s="17">
        <v>25</v>
      </c>
      <c r="Q40" s="11">
        <f t="shared" si="25"/>
        <v>200</v>
      </c>
      <c r="R40" s="16" t="str">
        <f>IF(AND(Q40&gt;=0,Q40&lt;=20),"IV",IF(AND(Q40&lt;=120,Q40&gt;=40),"III",IF(AND(Q40&gt;=150,Q40&lt;=500),"II",IF(AND(Q40&gt;=600,Q40&lt;=4000),"I"))))</f>
        <v>II</v>
      </c>
      <c r="S40" s="16" t="str">
        <f>IF(AND(Q40&gt;=0,Q40&lt;=20),"RIESGO ACEPTABLE",IF(AND(Q40&gt;=40,Q40&lt;=120),"RIESGO MEJORABLE",IF(AND(Q40&gt;=150,Q40&lt;=500),"RIESGO ACEPTABLE CON CONTROL ESPECIFICO",IF(AND(Q40&gt;=600,Q40&lt;=4000),"RIESGO NO ACEPTABLE"))))</f>
        <v>RIESGO ACEPTABLE CON CONTROL ESPECIFICO</v>
      </c>
      <c r="T40" s="17" t="s">
        <v>37</v>
      </c>
      <c r="U40" s="17" t="s">
        <v>37</v>
      </c>
      <c r="V40" s="17" t="s">
        <v>64</v>
      </c>
      <c r="W40" s="17" t="s">
        <v>65</v>
      </c>
      <c r="X40" s="17" t="s">
        <v>48</v>
      </c>
    </row>
    <row r="41" spans="1:24" s="1" customFormat="1" ht="111" customHeight="1" x14ac:dyDescent="0.25">
      <c r="A41" s="11">
        <v>38</v>
      </c>
      <c r="B41" s="150"/>
      <c r="C41" s="148"/>
      <c r="D41" s="178"/>
      <c r="E41" s="11" t="s">
        <v>31</v>
      </c>
      <c r="F41" s="156"/>
      <c r="G41" s="33" t="s">
        <v>66</v>
      </c>
      <c r="H41" s="17" t="s">
        <v>67</v>
      </c>
      <c r="I41" s="17" t="s">
        <v>596</v>
      </c>
      <c r="J41" s="17" t="s">
        <v>42</v>
      </c>
      <c r="K41" s="17" t="s">
        <v>62</v>
      </c>
      <c r="L41" s="17" t="s">
        <v>63</v>
      </c>
      <c r="M41" s="11">
        <v>2</v>
      </c>
      <c r="N41" s="11">
        <v>4</v>
      </c>
      <c r="O41" s="11">
        <f t="shared" ref="O41:O43" si="29">M41*N41</f>
        <v>8</v>
      </c>
      <c r="P41" s="17">
        <v>25</v>
      </c>
      <c r="Q41" s="11">
        <f t="shared" si="25"/>
        <v>200</v>
      </c>
      <c r="R41" s="16" t="str">
        <f t="shared" ref="R41:R43" si="30">IF(AND(Q41&gt;=0,Q41&lt;=20),"IV",IF(AND(Q41&lt;=120,Q41&gt;=40),"III",IF(AND(Q41&gt;=150,Q41&lt;=500),"II",IF(AND(Q41&gt;=600,Q41&lt;=4000),"I"))))</f>
        <v>II</v>
      </c>
      <c r="S41" s="16" t="str">
        <f t="shared" ref="S41:S43" si="31">IF(AND(Q41&gt;=0,Q41&lt;=20),"RIESGO ACEPTABLE",IF(AND(Q41&gt;=40,Q41&lt;=120),"RIESGO MEJORABLE",IF(AND(Q41&gt;=150,Q41&lt;=500),"RIESGO ACEPTABLE CON CONTROL ESPECIFICO",IF(AND(Q41&gt;=600,Q41&lt;=4000),"RIESGO NO ACEPTABLE"))))</f>
        <v>RIESGO ACEPTABLE CON CONTROL ESPECIFICO</v>
      </c>
      <c r="T41" s="17" t="s">
        <v>37</v>
      </c>
      <c r="U41" s="17" t="s">
        <v>37</v>
      </c>
      <c r="V41" s="17" t="s">
        <v>64</v>
      </c>
      <c r="W41" s="17" t="s">
        <v>65</v>
      </c>
      <c r="X41" s="17" t="s">
        <v>48</v>
      </c>
    </row>
    <row r="42" spans="1:24" s="1" customFormat="1" ht="111" customHeight="1" x14ac:dyDescent="0.25">
      <c r="A42" s="11">
        <v>39</v>
      </c>
      <c r="B42" s="150"/>
      <c r="C42" s="148"/>
      <c r="D42" s="178"/>
      <c r="E42" s="11" t="s">
        <v>31</v>
      </c>
      <c r="F42" s="157" t="s">
        <v>68</v>
      </c>
      <c r="G42" s="13" t="s">
        <v>69</v>
      </c>
      <c r="H42" s="14" t="s">
        <v>70</v>
      </c>
      <c r="I42" s="17" t="s">
        <v>589</v>
      </c>
      <c r="J42" s="17" t="s">
        <v>42</v>
      </c>
      <c r="K42" s="17" t="s">
        <v>71</v>
      </c>
      <c r="L42" s="17" t="s">
        <v>42</v>
      </c>
      <c r="M42" s="11">
        <v>2</v>
      </c>
      <c r="N42" s="11">
        <v>2</v>
      </c>
      <c r="O42" s="11">
        <f t="shared" si="29"/>
        <v>4</v>
      </c>
      <c r="P42" s="17">
        <v>25</v>
      </c>
      <c r="Q42" s="11">
        <f t="shared" si="25"/>
        <v>100</v>
      </c>
      <c r="R42" s="16" t="str">
        <f t="shared" si="30"/>
        <v>III</v>
      </c>
      <c r="S42" s="16" t="str">
        <f t="shared" si="31"/>
        <v>RIESGO MEJORABLE</v>
      </c>
      <c r="T42" s="17" t="s">
        <v>37</v>
      </c>
      <c r="U42" s="17" t="s">
        <v>37</v>
      </c>
      <c r="V42" s="17" t="s">
        <v>72</v>
      </c>
      <c r="W42" s="17" t="s">
        <v>37</v>
      </c>
      <c r="X42" s="17" t="s">
        <v>37</v>
      </c>
    </row>
    <row r="43" spans="1:24" s="1" customFormat="1" ht="111" customHeight="1" x14ac:dyDescent="0.25">
      <c r="A43" s="11">
        <v>40</v>
      </c>
      <c r="B43" s="150"/>
      <c r="C43" s="148"/>
      <c r="D43" s="178"/>
      <c r="E43" s="11" t="s">
        <v>31</v>
      </c>
      <c r="F43" s="157"/>
      <c r="G43" s="13" t="s">
        <v>73</v>
      </c>
      <c r="H43" s="14" t="s">
        <v>74</v>
      </c>
      <c r="I43" s="17" t="s">
        <v>590</v>
      </c>
      <c r="J43" s="17" t="s">
        <v>75</v>
      </c>
      <c r="K43" s="17" t="s">
        <v>71</v>
      </c>
      <c r="L43" s="11" t="s">
        <v>76</v>
      </c>
      <c r="M43" s="11">
        <v>2</v>
      </c>
      <c r="N43" s="11">
        <v>2</v>
      </c>
      <c r="O43" s="11">
        <f t="shared" si="29"/>
        <v>4</v>
      </c>
      <c r="P43" s="17">
        <v>10</v>
      </c>
      <c r="Q43" s="11">
        <f t="shared" si="25"/>
        <v>40</v>
      </c>
      <c r="R43" s="16" t="str">
        <f t="shared" si="30"/>
        <v>III</v>
      </c>
      <c r="S43" s="16" t="str">
        <f t="shared" si="31"/>
        <v>RIESGO MEJORABLE</v>
      </c>
      <c r="T43" s="17" t="s">
        <v>37</v>
      </c>
      <c r="U43" s="17" t="s">
        <v>37</v>
      </c>
      <c r="V43" s="17" t="s">
        <v>37</v>
      </c>
      <c r="W43" s="17" t="s">
        <v>77</v>
      </c>
      <c r="X43" s="17" t="s">
        <v>37</v>
      </c>
    </row>
    <row r="44" spans="1:24" s="1" customFormat="1" ht="111" customHeight="1" x14ac:dyDescent="0.25">
      <c r="A44" s="11">
        <v>41</v>
      </c>
      <c r="B44" s="150"/>
      <c r="C44" s="148"/>
      <c r="D44" s="178"/>
      <c r="E44" s="11" t="s">
        <v>31</v>
      </c>
      <c r="F44" s="157"/>
      <c r="G44" s="13" t="s">
        <v>81</v>
      </c>
      <c r="H44" s="14" t="s">
        <v>79</v>
      </c>
      <c r="I44" s="17" t="s">
        <v>591</v>
      </c>
      <c r="J44" s="11" t="s">
        <v>82</v>
      </c>
      <c r="K44" s="17" t="s">
        <v>83</v>
      </c>
      <c r="L44" s="11" t="s">
        <v>82</v>
      </c>
      <c r="M44" s="11">
        <v>4</v>
      </c>
      <c r="N44" s="11">
        <v>1</v>
      </c>
      <c r="O44" s="11">
        <f>M44*N44</f>
        <v>4</v>
      </c>
      <c r="P44" s="17">
        <v>10</v>
      </c>
      <c r="Q44" s="11">
        <f t="shared" si="25"/>
        <v>40</v>
      </c>
      <c r="R44" s="16" t="str">
        <f>IF(AND(Q44&gt;=0,Q44&lt;=20),"IV",IF(AND(Q44&lt;=120,Q44&gt;=40),"III",IF(AND(Q44&gt;=150,Q44&lt;=500),"II",IF(AND(Q44&gt;=600,Q44&lt;=4000),"I"))))</f>
        <v>III</v>
      </c>
      <c r="S44" s="16" t="str">
        <f>IF(AND(Q44&gt;=0,Q44&lt;=20),"RIESGO ACEPTABLE",IF(AND(Q44&gt;=40,Q44&lt;=120),"RIESGO MEJORABLE",IF(AND(Q44&gt;=150,Q44&lt;=500),"RIESGO ACEPTABLE CON CONTROL ESPECIFICO",IF(AND(Q44&gt;=600,Q44&lt;=4000),"RIESGO NO ACEPTABLE"))))</f>
        <v>RIESGO MEJORABLE</v>
      </c>
      <c r="T44" s="17" t="s">
        <v>37</v>
      </c>
      <c r="U44" s="17" t="s">
        <v>37</v>
      </c>
      <c r="V44" s="17" t="s">
        <v>37</v>
      </c>
      <c r="W44" s="17" t="s">
        <v>84</v>
      </c>
      <c r="X44" s="17" t="s">
        <v>37</v>
      </c>
    </row>
    <row r="45" spans="1:24" s="1" customFormat="1" ht="111" customHeight="1" x14ac:dyDescent="0.25">
      <c r="A45" s="11">
        <v>42</v>
      </c>
      <c r="B45" s="150"/>
      <c r="C45" s="149" t="s">
        <v>123</v>
      </c>
      <c r="D45" s="178" t="s">
        <v>124</v>
      </c>
      <c r="E45" s="11" t="s">
        <v>31</v>
      </c>
      <c r="F45" s="12" t="s">
        <v>32</v>
      </c>
      <c r="G45" s="13" t="s">
        <v>33</v>
      </c>
      <c r="H45" s="14" t="s">
        <v>34</v>
      </c>
      <c r="I45" s="14" t="s">
        <v>599</v>
      </c>
      <c r="J45" s="14" t="s">
        <v>347</v>
      </c>
      <c r="K45" s="14" t="s">
        <v>36</v>
      </c>
      <c r="L45" s="14" t="s">
        <v>329</v>
      </c>
      <c r="M45" s="15">
        <v>2</v>
      </c>
      <c r="N45" s="15">
        <v>1</v>
      </c>
      <c r="O45" s="15">
        <f t="shared" ref="O45:O49" si="32">M45*N45</f>
        <v>2</v>
      </c>
      <c r="P45" s="15">
        <v>10</v>
      </c>
      <c r="Q45" s="11">
        <f t="shared" si="25"/>
        <v>20</v>
      </c>
      <c r="R45" s="16" t="str">
        <f t="shared" ref="R45:R49" si="33">IF(AND(Q45&gt;=0,Q45&lt;=20),"IV",IF(AND(Q45&lt;=120,Q45&gt;=40),"III",IF(AND(Q45&gt;=150,Q45&lt;=500),"II",IF(AND(Q45&gt;=600,Q45&lt;=4000),"I"))))</f>
        <v>IV</v>
      </c>
      <c r="S45" s="16" t="str">
        <f t="shared" ref="S45" si="34">IF(AND(Q45&gt;=0,Q45&lt;=20),"RIESGO ACEPTABLE",IF(AND(Q45&gt;=40,Q45&lt;=120),"RIESGO MEJORABLE",IF(AND(Q45&gt;=150,Q45&lt;=500),"RIESGO ACEPTABLE CON CONTROL ESPECIFICO",IF(AND(Q45&gt;=600,Q45&lt;=4000),"RIESGO NO ACEPTABLE"))))</f>
        <v>RIESGO ACEPTABLE</v>
      </c>
      <c r="T45" s="17" t="s">
        <v>37</v>
      </c>
      <c r="U45" s="17" t="s">
        <v>37</v>
      </c>
      <c r="V45" s="18" t="s">
        <v>38</v>
      </c>
      <c r="W45" s="18" t="s">
        <v>602</v>
      </c>
      <c r="X45" s="17" t="s">
        <v>39</v>
      </c>
    </row>
    <row r="46" spans="1:24" s="1" customFormat="1" ht="111" customHeight="1" x14ac:dyDescent="0.25">
      <c r="A46" s="11">
        <v>43</v>
      </c>
      <c r="B46" s="150"/>
      <c r="C46" s="150"/>
      <c r="D46" s="178"/>
      <c r="E46" s="11" t="s">
        <v>31</v>
      </c>
      <c r="F46" s="156" t="s">
        <v>40</v>
      </c>
      <c r="G46" s="21" t="s">
        <v>580</v>
      </c>
      <c r="H46" s="22" t="s">
        <v>41</v>
      </c>
      <c r="I46" s="22" t="s">
        <v>581</v>
      </c>
      <c r="J46" s="14" t="s">
        <v>42</v>
      </c>
      <c r="K46" s="14" t="s">
        <v>43</v>
      </c>
      <c r="L46" s="22" t="s">
        <v>44</v>
      </c>
      <c r="M46" s="15">
        <v>2</v>
      </c>
      <c r="N46" s="15">
        <v>2</v>
      </c>
      <c r="O46" s="15">
        <f t="shared" si="32"/>
        <v>4</v>
      </c>
      <c r="P46" s="15">
        <v>25</v>
      </c>
      <c r="Q46" s="11">
        <f t="shared" si="25"/>
        <v>100</v>
      </c>
      <c r="R46" s="16" t="str">
        <f t="shared" si="33"/>
        <v>III</v>
      </c>
      <c r="S46" s="16" t="str">
        <f>IF(AND(Q46&gt;=0,Q46&lt;=20),"RIESGO ACEPTABLE",IF(AND(Q46&gt;=40,Q46&lt;=120),"RIESGO MEJORABLE",IF(AND(Q46&gt;=150,Q46&lt;=500),"RIESGO ACEPTABLE CON CONTROL ESPECIFICO",IF(AND(Q46&gt;=600,Q46&lt;=4000),"RIESGO NO ACEPTABLE"))))</f>
        <v>RIESGO MEJORABLE</v>
      </c>
      <c r="T46" s="23" t="s">
        <v>45</v>
      </c>
      <c r="U46" s="23" t="s">
        <v>45</v>
      </c>
      <c r="V46" s="24" t="s">
        <v>46</v>
      </c>
      <c r="W46" s="25" t="s">
        <v>47</v>
      </c>
      <c r="X46" s="17" t="s">
        <v>48</v>
      </c>
    </row>
    <row r="47" spans="1:24" s="1" customFormat="1" ht="111" customHeight="1" x14ac:dyDescent="0.25">
      <c r="A47" s="11">
        <v>44</v>
      </c>
      <c r="B47" s="150"/>
      <c r="C47" s="150"/>
      <c r="D47" s="178"/>
      <c r="E47" s="11" t="s">
        <v>31</v>
      </c>
      <c r="F47" s="156"/>
      <c r="G47" s="26" t="s">
        <v>275</v>
      </c>
      <c r="H47" s="22" t="s">
        <v>603</v>
      </c>
      <c r="I47" s="22" t="s">
        <v>362</v>
      </c>
      <c r="J47" s="27" t="s">
        <v>82</v>
      </c>
      <c r="K47" s="27" t="s">
        <v>604</v>
      </c>
      <c r="L47" s="27" t="s">
        <v>363</v>
      </c>
      <c r="M47" s="15">
        <v>2</v>
      </c>
      <c r="N47" s="15">
        <v>1</v>
      </c>
      <c r="O47" s="15">
        <f t="shared" si="32"/>
        <v>2</v>
      </c>
      <c r="P47" s="15">
        <v>10</v>
      </c>
      <c r="Q47" s="11">
        <f t="shared" si="25"/>
        <v>20</v>
      </c>
      <c r="R47" s="16" t="str">
        <f t="shared" si="33"/>
        <v>IV</v>
      </c>
      <c r="S47" s="16" t="str">
        <f t="shared" ref="S47:S49" si="35">IF(AND(Q47&gt;=0,Q47&lt;=20),"RIESGO ACEPTABLE",IF(AND(Q47&gt;=40,Q47&lt;=120),"RIESGO MEJORABLE",IF(AND(Q47&gt;=150,Q47&lt;=500),"RIESGO ACEPTABLE CON CONTROL ESPECIFICO",IF(AND(Q47&gt;=600,Q47&lt;=4000),"RIESGO NO ACEPTABLE"))))</f>
        <v>RIESGO ACEPTABLE</v>
      </c>
      <c r="T47" s="17" t="s">
        <v>37</v>
      </c>
      <c r="U47" s="17" t="s">
        <v>37</v>
      </c>
      <c r="V47" s="17" t="s">
        <v>37</v>
      </c>
      <c r="W47" s="27" t="s">
        <v>364</v>
      </c>
      <c r="X47" s="27" t="s">
        <v>304</v>
      </c>
    </row>
    <row r="48" spans="1:24" s="1" customFormat="1" ht="111" customHeight="1" x14ac:dyDescent="0.25">
      <c r="A48" s="11">
        <v>45</v>
      </c>
      <c r="B48" s="150"/>
      <c r="C48" s="150"/>
      <c r="D48" s="178"/>
      <c r="E48" s="11" t="s">
        <v>31</v>
      </c>
      <c r="F48" s="156"/>
      <c r="G48" s="21" t="s">
        <v>582</v>
      </c>
      <c r="H48" s="22" t="s">
        <v>49</v>
      </c>
      <c r="I48" s="22" t="s">
        <v>583</v>
      </c>
      <c r="J48" s="28" t="s">
        <v>50</v>
      </c>
      <c r="K48" s="28" t="s">
        <v>51</v>
      </c>
      <c r="L48" s="22" t="s">
        <v>52</v>
      </c>
      <c r="M48" s="15">
        <v>2</v>
      </c>
      <c r="N48" s="15">
        <v>2</v>
      </c>
      <c r="O48" s="15">
        <f t="shared" si="32"/>
        <v>4</v>
      </c>
      <c r="P48" s="15">
        <v>10</v>
      </c>
      <c r="Q48" s="11">
        <f t="shared" si="25"/>
        <v>40</v>
      </c>
      <c r="R48" s="16" t="str">
        <f t="shared" si="33"/>
        <v>III</v>
      </c>
      <c r="S48" s="16" t="str">
        <f t="shared" si="35"/>
        <v>RIESGO MEJORABLE</v>
      </c>
      <c r="T48" s="23" t="s">
        <v>45</v>
      </c>
      <c r="U48" s="23" t="s">
        <v>45</v>
      </c>
      <c r="V48" s="29" t="s">
        <v>53</v>
      </c>
      <c r="W48" s="30" t="s">
        <v>54</v>
      </c>
      <c r="X48" s="17" t="s">
        <v>48</v>
      </c>
    </row>
    <row r="49" spans="1:24" s="1" customFormat="1" ht="111" customHeight="1" x14ac:dyDescent="0.25">
      <c r="A49" s="11">
        <v>46</v>
      </c>
      <c r="B49" s="150"/>
      <c r="C49" s="150"/>
      <c r="D49" s="178"/>
      <c r="E49" s="11" t="s">
        <v>31</v>
      </c>
      <c r="F49" s="20" t="s">
        <v>55</v>
      </c>
      <c r="G49" s="31" t="s">
        <v>584</v>
      </c>
      <c r="H49" s="28" t="s">
        <v>56</v>
      </c>
      <c r="I49" s="22" t="s">
        <v>585</v>
      </c>
      <c r="J49" s="14" t="s">
        <v>42</v>
      </c>
      <c r="K49" s="14" t="s">
        <v>42</v>
      </c>
      <c r="L49" s="28" t="s">
        <v>605</v>
      </c>
      <c r="M49" s="15">
        <v>2</v>
      </c>
      <c r="N49" s="15">
        <v>3</v>
      </c>
      <c r="O49" s="15">
        <f t="shared" si="32"/>
        <v>6</v>
      </c>
      <c r="P49" s="15">
        <v>10</v>
      </c>
      <c r="Q49" s="11">
        <f t="shared" si="25"/>
        <v>60</v>
      </c>
      <c r="R49" s="16" t="str">
        <f t="shared" si="33"/>
        <v>III</v>
      </c>
      <c r="S49" s="16" t="str">
        <f t="shared" si="35"/>
        <v>RIESGO MEJORABLE</v>
      </c>
      <c r="T49" s="23" t="s">
        <v>45</v>
      </c>
      <c r="U49" s="23" t="s">
        <v>45</v>
      </c>
      <c r="V49" s="17" t="s">
        <v>48</v>
      </c>
      <c r="W49" s="30" t="s">
        <v>58</v>
      </c>
      <c r="X49" s="17" t="s">
        <v>48</v>
      </c>
    </row>
    <row r="50" spans="1:24" s="1" customFormat="1" ht="111" customHeight="1" x14ac:dyDescent="0.25">
      <c r="A50" s="11">
        <v>47</v>
      </c>
      <c r="B50" s="150"/>
      <c r="C50" s="150"/>
      <c r="D50" s="178"/>
      <c r="E50" s="11" t="s">
        <v>31</v>
      </c>
      <c r="F50" s="156" t="s">
        <v>59</v>
      </c>
      <c r="G50" s="32" t="s">
        <v>586</v>
      </c>
      <c r="H50" s="17" t="s">
        <v>60</v>
      </c>
      <c r="I50" s="17" t="s">
        <v>587</v>
      </c>
      <c r="J50" s="17" t="s">
        <v>61</v>
      </c>
      <c r="K50" s="17" t="s">
        <v>612</v>
      </c>
      <c r="L50" s="17" t="s">
        <v>63</v>
      </c>
      <c r="M50" s="11">
        <v>2</v>
      </c>
      <c r="N50" s="11">
        <v>4</v>
      </c>
      <c r="O50" s="11">
        <f>M50*N50</f>
        <v>8</v>
      </c>
      <c r="P50" s="17">
        <v>25</v>
      </c>
      <c r="Q50" s="11">
        <f t="shared" si="25"/>
        <v>200</v>
      </c>
      <c r="R50" s="16" t="str">
        <f>IF(AND(Q50&gt;=0,Q50&lt;=20),"IV",IF(AND(Q50&lt;=120,Q50&gt;=40),"III",IF(AND(Q50&gt;=150,Q50&lt;=500),"II",IF(AND(Q50&gt;=600,Q50&lt;=4000),"I"))))</f>
        <v>II</v>
      </c>
      <c r="S50" s="16" t="str">
        <f>IF(AND(Q50&gt;=0,Q50&lt;=20),"RIESGO ACEPTABLE",IF(AND(Q50&gt;=40,Q50&lt;=120),"RIESGO MEJORABLE",IF(AND(Q50&gt;=150,Q50&lt;=500),"RIESGO ACEPTABLE CON CONTROL ESPECIFICO",IF(AND(Q50&gt;=600,Q50&lt;=4000),"RIESGO NO ACEPTABLE"))))</f>
        <v>RIESGO ACEPTABLE CON CONTROL ESPECIFICO</v>
      </c>
      <c r="T50" s="17" t="s">
        <v>37</v>
      </c>
      <c r="U50" s="17" t="s">
        <v>37</v>
      </c>
      <c r="V50" s="17" t="s">
        <v>64</v>
      </c>
      <c r="W50" s="17" t="s">
        <v>65</v>
      </c>
      <c r="X50" s="17" t="s">
        <v>48</v>
      </c>
    </row>
    <row r="51" spans="1:24" s="1" customFormat="1" ht="111" customHeight="1" x14ac:dyDescent="0.25">
      <c r="A51" s="11">
        <v>48</v>
      </c>
      <c r="B51" s="150"/>
      <c r="C51" s="150"/>
      <c r="D51" s="178"/>
      <c r="E51" s="11" t="s">
        <v>31</v>
      </c>
      <c r="F51" s="156"/>
      <c r="G51" s="33" t="s">
        <v>66</v>
      </c>
      <c r="H51" s="17" t="s">
        <v>67</v>
      </c>
      <c r="I51" s="17" t="s">
        <v>596</v>
      </c>
      <c r="J51" s="17" t="s">
        <v>42</v>
      </c>
      <c r="K51" s="17" t="s">
        <v>62</v>
      </c>
      <c r="L51" s="17" t="s">
        <v>63</v>
      </c>
      <c r="M51" s="11">
        <v>2</v>
      </c>
      <c r="N51" s="11">
        <v>4</v>
      </c>
      <c r="O51" s="11">
        <f t="shared" ref="O51:O53" si="36">M51*N51</f>
        <v>8</v>
      </c>
      <c r="P51" s="17">
        <v>25</v>
      </c>
      <c r="Q51" s="11">
        <f t="shared" si="25"/>
        <v>200</v>
      </c>
      <c r="R51" s="16" t="str">
        <f t="shared" ref="R51:R53" si="37">IF(AND(Q51&gt;=0,Q51&lt;=20),"IV",IF(AND(Q51&lt;=120,Q51&gt;=40),"III",IF(AND(Q51&gt;=150,Q51&lt;=500),"II",IF(AND(Q51&gt;=600,Q51&lt;=4000),"I"))))</f>
        <v>II</v>
      </c>
      <c r="S51" s="16" t="str">
        <f t="shared" ref="S51:S53" si="38">IF(AND(Q51&gt;=0,Q51&lt;=20),"RIESGO ACEPTABLE",IF(AND(Q51&gt;=40,Q51&lt;=120),"RIESGO MEJORABLE",IF(AND(Q51&gt;=150,Q51&lt;=500),"RIESGO ACEPTABLE CON CONTROL ESPECIFICO",IF(AND(Q51&gt;=600,Q51&lt;=4000),"RIESGO NO ACEPTABLE"))))</f>
        <v>RIESGO ACEPTABLE CON CONTROL ESPECIFICO</v>
      </c>
      <c r="T51" s="17" t="s">
        <v>37</v>
      </c>
      <c r="U51" s="17" t="s">
        <v>37</v>
      </c>
      <c r="V51" s="17" t="s">
        <v>64</v>
      </c>
      <c r="W51" s="17" t="s">
        <v>65</v>
      </c>
      <c r="X51" s="17" t="s">
        <v>48</v>
      </c>
    </row>
    <row r="52" spans="1:24" s="1" customFormat="1" ht="111" customHeight="1" x14ac:dyDescent="0.25">
      <c r="A52" s="11">
        <v>49</v>
      </c>
      <c r="B52" s="150"/>
      <c r="C52" s="150"/>
      <c r="D52" s="178"/>
      <c r="E52" s="11" t="s">
        <v>31</v>
      </c>
      <c r="F52" s="157" t="s">
        <v>68</v>
      </c>
      <c r="G52" s="13" t="s">
        <v>69</v>
      </c>
      <c r="H52" s="14" t="s">
        <v>70</v>
      </c>
      <c r="I52" s="17" t="s">
        <v>589</v>
      </c>
      <c r="J52" s="17" t="s">
        <v>42</v>
      </c>
      <c r="K52" s="17" t="s">
        <v>71</v>
      </c>
      <c r="L52" s="17" t="s">
        <v>42</v>
      </c>
      <c r="M52" s="11">
        <v>2</v>
      </c>
      <c r="N52" s="11">
        <v>2</v>
      </c>
      <c r="O52" s="11">
        <f t="shared" si="36"/>
        <v>4</v>
      </c>
      <c r="P52" s="17">
        <v>25</v>
      </c>
      <c r="Q52" s="11">
        <f t="shared" si="25"/>
        <v>100</v>
      </c>
      <c r="R52" s="16" t="str">
        <f t="shared" si="37"/>
        <v>III</v>
      </c>
      <c r="S52" s="16" t="str">
        <f t="shared" si="38"/>
        <v>RIESGO MEJORABLE</v>
      </c>
      <c r="T52" s="17" t="s">
        <v>37</v>
      </c>
      <c r="U52" s="17" t="s">
        <v>37</v>
      </c>
      <c r="V52" s="17" t="s">
        <v>72</v>
      </c>
      <c r="W52" s="17" t="s">
        <v>37</v>
      </c>
      <c r="X52" s="17" t="s">
        <v>37</v>
      </c>
    </row>
    <row r="53" spans="1:24" s="1" customFormat="1" ht="111" customHeight="1" x14ac:dyDescent="0.25">
      <c r="A53" s="11">
        <v>50</v>
      </c>
      <c r="B53" s="150"/>
      <c r="C53" s="150"/>
      <c r="D53" s="178"/>
      <c r="E53" s="11" t="s">
        <v>31</v>
      </c>
      <c r="F53" s="157"/>
      <c r="G53" s="13" t="s">
        <v>73</v>
      </c>
      <c r="H53" s="14" t="s">
        <v>74</v>
      </c>
      <c r="I53" s="17" t="s">
        <v>590</v>
      </c>
      <c r="J53" s="17" t="s">
        <v>75</v>
      </c>
      <c r="K53" s="17" t="s">
        <v>71</v>
      </c>
      <c r="L53" s="11" t="s">
        <v>76</v>
      </c>
      <c r="M53" s="11">
        <v>2</v>
      </c>
      <c r="N53" s="11">
        <v>2</v>
      </c>
      <c r="O53" s="11">
        <f t="shared" si="36"/>
        <v>4</v>
      </c>
      <c r="P53" s="17">
        <v>10</v>
      </c>
      <c r="Q53" s="11">
        <f t="shared" si="25"/>
        <v>40</v>
      </c>
      <c r="R53" s="16" t="str">
        <f t="shared" si="37"/>
        <v>III</v>
      </c>
      <c r="S53" s="16" t="str">
        <f t="shared" si="38"/>
        <v>RIESGO MEJORABLE</v>
      </c>
      <c r="T53" s="17" t="s">
        <v>37</v>
      </c>
      <c r="U53" s="17" t="s">
        <v>37</v>
      </c>
      <c r="V53" s="17" t="s">
        <v>37</v>
      </c>
      <c r="W53" s="17" t="s">
        <v>77</v>
      </c>
      <c r="X53" s="17" t="s">
        <v>37</v>
      </c>
    </row>
    <row r="54" spans="1:24" s="1" customFormat="1" ht="111" customHeight="1" x14ac:dyDescent="0.25">
      <c r="A54" s="11">
        <v>51</v>
      </c>
      <c r="B54" s="150"/>
      <c r="C54" s="150"/>
      <c r="D54" s="178"/>
      <c r="E54" s="11" t="s">
        <v>31</v>
      </c>
      <c r="F54" s="157"/>
      <c r="G54" s="13" t="s">
        <v>81</v>
      </c>
      <c r="H54" s="14" t="s">
        <v>79</v>
      </c>
      <c r="I54" s="17" t="s">
        <v>591</v>
      </c>
      <c r="J54" s="11" t="s">
        <v>82</v>
      </c>
      <c r="K54" s="17" t="s">
        <v>83</v>
      </c>
      <c r="L54" s="11" t="s">
        <v>82</v>
      </c>
      <c r="M54" s="11">
        <v>4</v>
      </c>
      <c r="N54" s="11">
        <v>1</v>
      </c>
      <c r="O54" s="11">
        <f>M54*N54</f>
        <v>4</v>
      </c>
      <c r="P54" s="17">
        <v>10</v>
      </c>
      <c r="Q54" s="11">
        <f t="shared" si="25"/>
        <v>40</v>
      </c>
      <c r="R54" s="16" t="str">
        <f>IF(AND(Q54&gt;=0,Q54&lt;=20),"IV",IF(AND(Q54&lt;=120,Q54&gt;=40),"III",IF(AND(Q54&gt;=150,Q54&lt;=500),"II",IF(AND(Q54&gt;=600,Q54&lt;=4000),"I"))))</f>
        <v>III</v>
      </c>
      <c r="S54" s="16" t="str">
        <f>IF(AND(Q54&gt;=0,Q54&lt;=20),"RIESGO ACEPTABLE",IF(AND(Q54&gt;=40,Q54&lt;=120),"RIESGO MEJORABLE",IF(AND(Q54&gt;=150,Q54&lt;=500),"RIESGO ACEPTABLE CON CONTROL ESPECIFICO",IF(AND(Q54&gt;=600,Q54&lt;=4000),"RIESGO NO ACEPTABLE"))))</f>
        <v>RIESGO MEJORABLE</v>
      </c>
      <c r="T54" s="17" t="s">
        <v>37</v>
      </c>
      <c r="U54" s="17" t="s">
        <v>37</v>
      </c>
      <c r="V54" s="17" t="s">
        <v>37</v>
      </c>
      <c r="W54" s="17" t="s">
        <v>84</v>
      </c>
      <c r="X54" s="17" t="s">
        <v>37</v>
      </c>
    </row>
    <row r="55" spans="1:24" s="1" customFormat="1" ht="111" customHeight="1" x14ac:dyDescent="0.25">
      <c r="A55" s="11">
        <v>52</v>
      </c>
      <c r="B55" s="150"/>
      <c r="C55" s="150"/>
      <c r="D55" s="159" t="s">
        <v>449</v>
      </c>
      <c r="E55" s="179" t="s">
        <v>31</v>
      </c>
      <c r="F55" s="181" t="s">
        <v>59</v>
      </c>
      <c r="G55" s="27" t="s">
        <v>302</v>
      </c>
      <c r="H55" s="179" t="s">
        <v>415</v>
      </c>
      <c r="I55" s="27" t="s">
        <v>383</v>
      </c>
      <c r="J55" s="49" t="s">
        <v>304</v>
      </c>
      <c r="K55" s="49" t="s">
        <v>450</v>
      </c>
      <c r="L55" s="49" t="s">
        <v>416</v>
      </c>
      <c r="M55" s="27">
        <v>1</v>
      </c>
      <c r="N55" s="27">
        <v>2</v>
      </c>
      <c r="O55" s="60">
        <f t="shared" ref="O55:O68" si="39">IF(AND(M55="",N55=""),"",M55*N55)</f>
        <v>2</v>
      </c>
      <c r="P55" s="27">
        <v>10</v>
      </c>
      <c r="Q55" s="60">
        <f t="shared" ref="Q55:Q68" si="40">O55*P55</f>
        <v>20</v>
      </c>
      <c r="R55" s="60" t="str">
        <f t="shared" ref="R55:R68" si="41">IF(Q55&lt;=20,"4",IF(AND(Q55&gt;=21,Q55&lt;=120),"3",IF(AND(Q55&gt;=121,Q55&lt;=500),"2",IF(Q55&gt;=501,"1"))))</f>
        <v>4</v>
      </c>
      <c r="S55" s="16" t="str">
        <f t="shared" ref="S55:S68" si="42">IF(AND(Q55&gt;=0,Q55&lt;=20),"RIESGO ACEPTABLE",IF(AND(Q55&gt;=40,Q55&lt;=120),"RIESGO MEJORABLE",IF(AND(Q55&gt;=150,Q55&lt;=500),"RIESGO ACEPTABLE CON CONTROL ESPECIFICO",IF(AND(Q55&gt;=600,Q55&lt;=4000),"RIESGO NO ACEPTABLE"))))</f>
        <v>RIESGO ACEPTABLE</v>
      </c>
      <c r="T55" s="27" t="s">
        <v>304</v>
      </c>
      <c r="U55" s="27" t="s">
        <v>304</v>
      </c>
      <c r="V55" s="27" t="s">
        <v>304</v>
      </c>
      <c r="W55" s="27" t="s">
        <v>452</v>
      </c>
      <c r="X55" s="27" t="s">
        <v>304</v>
      </c>
    </row>
    <row r="56" spans="1:24" s="1" customFormat="1" ht="111" customHeight="1" x14ac:dyDescent="0.25">
      <c r="A56" s="11">
        <v>53</v>
      </c>
      <c r="B56" s="150"/>
      <c r="C56" s="150"/>
      <c r="D56" s="174"/>
      <c r="E56" s="180"/>
      <c r="F56" s="182"/>
      <c r="G56" s="27" t="s">
        <v>271</v>
      </c>
      <c r="H56" s="180"/>
      <c r="I56" s="27" t="s">
        <v>321</v>
      </c>
      <c r="J56" s="27" t="s">
        <v>304</v>
      </c>
      <c r="K56" s="49" t="s">
        <v>450</v>
      </c>
      <c r="L56" s="27" t="s">
        <v>416</v>
      </c>
      <c r="M56" s="27">
        <v>1</v>
      </c>
      <c r="N56" s="27">
        <v>1</v>
      </c>
      <c r="O56" s="60">
        <f t="shared" si="39"/>
        <v>1</v>
      </c>
      <c r="P56" s="27">
        <v>10</v>
      </c>
      <c r="Q56" s="60">
        <f t="shared" si="40"/>
        <v>10</v>
      </c>
      <c r="R56" s="60" t="str">
        <f t="shared" si="41"/>
        <v>4</v>
      </c>
      <c r="S56" s="16" t="str">
        <f t="shared" si="42"/>
        <v>RIESGO ACEPTABLE</v>
      </c>
      <c r="T56" s="27" t="s">
        <v>304</v>
      </c>
      <c r="U56" s="27" t="s">
        <v>304</v>
      </c>
      <c r="V56" s="27" t="s">
        <v>304</v>
      </c>
      <c r="W56" s="27" t="s">
        <v>452</v>
      </c>
      <c r="X56" s="27" t="s">
        <v>304</v>
      </c>
    </row>
    <row r="57" spans="1:24" s="1" customFormat="1" ht="111" customHeight="1" x14ac:dyDescent="0.25">
      <c r="A57" s="11">
        <v>54</v>
      </c>
      <c r="B57" s="150"/>
      <c r="C57" s="150"/>
      <c r="D57" s="174"/>
      <c r="E57" s="11" t="s">
        <v>31</v>
      </c>
      <c r="F57" s="20" t="s">
        <v>32</v>
      </c>
      <c r="G57" s="31" t="s">
        <v>418</v>
      </c>
      <c r="H57" s="28" t="s">
        <v>417</v>
      </c>
      <c r="I57" s="22" t="s">
        <v>419</v>
      </c>
      <c r="J57" s="14" t="s">
        <v>304</v>
      </c>
      <c r="K57" s="14" t="s">
        <v>450</v>
      </c>
      <c r="L57" s="28" t="s">
        <v>451</v>
      </c>
      <c r="M57" s="27">
        <v>1</v>
      </c>
      <c r="N57" s="27">
        <v>2</v>
      </c>
      <c r="O57" s="60">
        <f t="shared" si="39"/>
        <v>2</v>
      </c>
      <c r="P57" s="27">
        <v>10</v>
      </c>
      <c r="Q57" s="60">
        <f t="shared" si="40"/>
        <v>20</v>
      </c>
      <c r="R57" s="60" t="str">
        <f>IF(Q57&lt;=20,"4",IF(AND(Q57&gt;=21,Q57&lt;=120),"3",IF(AND(Q57&gt;=121,Q57&lt;=500),"2",IF(Q57&gt;=501,"1"))))</f>
        <v>4</v>
      </c>
      <c r="S57" s="16" t="str">
        <f t="shared" si="42"/>
        <v>RIESGO ACEPTABLE</v>
      </c>
      <c r="T57" s="27" t="s">
        <v>304</v>
      </c>
      <c r="U57" s="27" t="s">
        <v>304</v>
      </c>
      <c r="V57" s="27" t="s">
        <v>304</v>
      </c>
      <c r="W57" s="27" t="s">
        <v>452</v>
      </c>
      <c r="X57" s="27" t="s">
        <v>304</v>
      </c>
    </row>
    <row r="58" spans="1:24" s="1" customFormat="1" ht="111" customHeight="1" x14ac:dyDescent="0.25">
      <c r="A58" s="11">
        <v>55</v>
      </c>
      <c r="B58" s="150"/>
      <c r="C58" s="150"/>
      <c r="D58" s="174"/>
      <c r="E58" s="11" t="s">
        <v>31</v>
      </c>
      <c r="F58" s="20" t="s">
        <v>32</v>
      </c>
      <c r="G58" s="31" t="s">
        <v>335</v>
      </c>
      <c r="H58" s="28" t="s">
        <v>420</v>
      </c>
      <c r="I58" s="22" t="s">
        <v>421</v>
      </c>
      <c r="J58" s="14" t="s">
        <v>304</v>
      </c>
      <c r="K58" s="14" t="s">
        <v>450</v>
      </c>
      <c r="L58" s="28" t="s">
        <v>422</v>
      </c>
      <c r="M58" s="27">
        <v>1</v>
      </c>
      <c r="N58" s="27">
        <v>2</v>
      </c>
      <c r="O58" s="60">
        <f t="shared" si="39"/>
        <v>2</v>
      </c>
      <c r="P58" s="27">
        <v>10</v>
      </c>
      <c r="Q58" s="60">
        <f t="shared" si="40"/>
        <v>20</v>
      </c>
      <c r="R58" s="60" t="str">
        <f t="shared" si="41"/>
        <v>4</v>
      </c>
      <c r="S58" s="16" t="str">
        <f t="shared" si="42"/>
        <v>RIESGO ACEPTABLE</v>
      </c>
      <c r="T58" s="27" t="s">
        <v>304</v>
      </c>
      <c r="U58" s="27" t="s">
        <v>304</v>
      </c>
      <c r="V58" s="27" t="s">
        <v>304</v>
      </c>
      <c r="W58" s="27" t="s">
        <v>452</v>
      </c>
      <c r="X58" s="27" t="s">
        <v>304</v>
      </c>
    </row>
    <row r="59" spans="1:24" s="1" customFormat="1" ht="111" customHeight="1" x14ac:dyDescent="0.25">
      <c r="A59" s="11">
        <v>56</v>
      </c>
      <c r="B59" s="150"/>
      <c r="C59" s="150"/>
      <c r="D59" s="174"/>
      <c r="E59" s="11" t="s">
        <v>31</v>
      </c>
      <c r="F59" s="20" t="s">
        <v>32</v>
      </c>
      <c r="G59" s="31" t="s">
        <v>296</v>
      </c>
      <c r="H59" s="28" t="s">
        <v>423</v>
      </c>
      <c r="I59" s="22" t="s">
        <v>424</v>
      </c>
      <c r="J59" s="14" t="s">
        <v>304</v>
      </c>
      <c r="K59" s="14" t="s">
        <v>450</v>
      </c>
      <c r="L59" s="28" t="s">
        <v>422</v>
      </c>
      <c r="M59" s="27">
        <v>2</v>
      </c>
      <c r="N59" s="27">
        <v>3</v>
      </c>
      <c r="O59" s="60">
        <f t="shared" si="39"/>
        <v>6</v>
      </c>
      <c r="P59" s="27">
        <v>60</v>
      </c>
      <c r="Q59" s="60">
        <f t="shared" si="40"/>
        <v>360</v>
      </c>
      <c r="R59" s="60" t="str">
        <f t="shared" si="41"/>
        <v>2</v>
      </c>
      <c r="S59" s="16" t="str">
        <f t="shared" si="42"/>
        <v>RIESGO ACEPTABLE CON CONTROL ESPECIFICO</v>
      </c>
      <c r="T59" s="27" t="s">
        <v>304</v>
      </c>
      <c r="U59" s="27" t="s">
        <v>304</v>
      </c>
      <c r="V59" s="27" t="s">
        <v>304</v>
      </c>
      <c r="W59" s="27" t="s">
        <v>452</v>
      </c>
      <c r="X59" s="27" t="s">
        <v>304</v>
      </c>
    </row>
    <row r="60" spans="1:24" s="1" customFormat="1" ht="111" customHeight="1" x14ac:dyDescent="0.25">
      <c r="A60" s="11">
        <v>57</v>
      </c>
      <c r="B60" s="150"/>
      <c r="C60" s="150"/>
      <c r="D60" s="174"/>
      <c r="E60" s="11" t="s">
        <v>31</v>
      </c>
      <c r="F60" s="20" t="s">
        <v>388</v>
      </c>
      <c r="G60" s="31" t="s">
        <v>289</v>
      </c>
      <c r="H60" s="28" t="s">
        <v>425</v>
      </c>
      <c r="I60" s="22" t="s">
        <v>386</v>
      </c>
      <c r="J60" s="14" t="s">
        <v>304</v>
      </c>
      <c r="K60" s="14" t="s">
        <v>450</v>
      </c>
      <c r="L60" s="28" t="s">
        <v>426</v>
      </c>
      <c r="M60" s="27">
        <v>1</v>
      </c>
      <c r="N60" s="27">
        <v>2</v>
      </c>
      <c r="O60" s="60">
        <f t="shared" si="39"/>
        <v>2</v>
      </c>
      <c r="P60" s="27">
        <v>10</v>
      </c>
      <c r="Q60" s="60">
        <f t="shared" si="40"/>
        <v>20</v>
      </c>
      <c r="R60" s="60" t="str">
        <f t="shared" si="41"/>
        <v>4</v>
      </c>
      <c r="S60" s="16" t="str">
        <f t="shared" si="42"/>
        <v>RIESGO ACEPTABLE</v>
      </c>
      <c r="T60" s="27" t="s">
        <v>304</v>
      </c>
      <c r="U60" s="27" t="s">
        <v>304</v>
      </c>
      <c r="V60" s="27" t="s">
        <v>304</v>
      </c>
      <c r="W60" s="27" t="s">
        <v>452</v>
      </c>
      <c r="X60" s="27" t="s">
        <v>304</v>
      </c>
    </row>
    <row r="61" spans="1:24" s="1" customFormat="1" ht="111" customHeight="1" x14ac:dyDescent="0.25">
      <c r="A61" s="11">
        <v>58</v>
      </c>
      <c r="B61" s="150"/>
      <c r="C61" s="150"/>
      <c r="D61" s="174"/>
      <c r="E61" s="11" t="s">
        <v>31</v>
      </c>
      <c r="F61" s="20" t="s">
        <v>388</v>
      </c>
      <c r="G61" s="31" t="s">
        <v>289</v>
      </c>
      <c r="H61" s="28" t="s">
        <v>427</v>
      </c>
      <c r="I61" s="22" t="s">
        <v>386</v>
      </c>
      <c r="J61" s="14" t="s">
        <v>304</v>
      </c>
      <c r="K61" s="14" t="s">
        <v>450</v>
      </c>
      <c r="L61" s="28" t="s">
        <v>428</v>
      </c>
      <c r="M61" s="27">
        <v>1</v>
      </c>
      <c r="N61" s="27">
        <v>2</v>
      </c>
      <c r="O61" s="60">
        <f t="shared" si="39"/>
        <v>2</v>
      </c>
      <c r="P61" s="27">
        <v>10</v>
      </c>
      <c r="Q61" s="60">
        <f t="shared" si="40"/>
        <v>20</v>
      </c>
      <c r="R61" s="60" t="str">
        <f t="shared" si="41"/>
        <v>4</v>
      </c>
      <c r="S61" s="16" t="str">
        <f t="shared" si="42"/>
        <v>RIESGO ACEPTABLE</v>
      </c>
      <c r="T61" s="27" t="s">
        <v>304</v>
      </c>
      <c r="U61" s="27" t="s">
        <v>304</v>
      </c>
      <c r="V61" s="27" t="s">
        <v>304</v>
      </c>
      <c r="W61" s="27" t="s">
        <v>452</v>
      </c>
      <c r="X61" s="27" t="s">
        <v>304</v>
      </c>
    </row>
    <row r="62" spans="1:24" s="1" customFormat="1" ht="111" customHeight="1" x14ac:dyDescent="0.25">
      <c r="A62" s="11">
        <v>59</v>
      </c>
      <c r="B62" s="150"/>
      <c r="C62" s="150"/>
      <c r="D62" s="174"/>
      <c r="E62" s="11" t="s">
        <v>31</v>
      </c>
      <c r="F62" s="20" t="s">
        <v>40</v>
      </c>
      <c r="G62" s="31" t="s">
        <v>275</v>
      </c>
      <c r="H62" s="28" t="s">
        <v>441</v>
      </c>
      <c r="I62" s="22" t="s">
        <v>442</v>
      </c>
      <c r="J62" s="14" t="s">
        <v>304</v>
      </c>
      <c r="K62" s="14" t="s">
        <v>450</v>
      </c>
      <c r="L62" s="28" t="s">
        <v>443</v>
      </c>
      <c r="M62" s="27">
        <v>1</v>
      </c>
      <c r="N62" s="27">
        <v>2</v>
      </c>
      <c r="O62" s="60">
        <f t="shared" si="39"/>
        <v>2</v>
      </c>
      <c r="P62" s="27">
        <v>10</v>
      </c>
      <c r="Q62" s="60">
        <f t="shared" si="40"/>
        <v>20</v>
      </c>
      <c r="R62" s="60" t="str">
        <f>IF(Q62&lt;=20,"4",IF(AND(Q62&gt;=21,Q62&lt;=120),"3",IF(AND(Q62&gt;=121,Q62&lt;=500),"2",IF(Q62&gt;=501,"1"))))</f>
        <v>4</v>
      </c>
      <c r="S62" s="16" t="str">
        <f t="shared" ref="S62" si="43">IF(AND(Q62&gt;=0,Q62&lt;=20),"RIESGO ACEPTABLE",IF(AND(Q62&gt;=40,Q62&lt;=120),"RIESGO MEJORABLE",IF(AND(Q62&gt;=150,Q62&lt;=500),"RIESGO ACEPTABLE CON CONTROL ESPECIFICO",IF(AND(Q62&gt;=600,Q62&lt;=4000),"RIESGO NO ACEPTABLE"))))</f>
        <v>RIESGO ACEPTABLE</v>
      </c>
      <c r="T62" s="27" t="s">
        <v>304</v>
      </c>
      <c r="U62" s="27" t="s">
        <v>304</v>
      </c>
      <c r="V62" s="27" t="s">
        <v>304</v>
      </c>
      <c r="W62" s="27" t="s">
        <v>452</v>
      </c>
      <c r="X62" s="27" t="s">
        <v>304</v>
      </c>
    </row>
    <row r="63" spans="1:24" s="1" customFormat="1" ht="111" customHeight="1" x14ac:dyDescent="0.25">
      <c r="A63" s="11">
        <v>60</v>
      </c>
      <c r="B63" s="150"/>
      <c r="C63" s="150"/>
      <c r="D63" s="160"/>
      <c r="E63" s="11" t="s">
        <v>31</v>
      </c>
      <c r="F63" s="20" t="s">
        <v>388</v>
      </c>
      <c r="G63" s="31" t="s">
        <v>430</v>
      </c>
      <c r="H63" s="28" t="s">
        <v>429</v>
      </c>
      <c r="I63" s="22" t="s">
        <v>431</v>
      </c>
      <c r="J63" s="14" t="s">
        <v>304</v>
      </c>
      <c r="K63" s="14" t="s">
        <v>450</v>
      </c>
      <c r="L63" s="28" t="s">
        <v>428</v>
      </c>
      <c r="M63" s="27">
        <v>1</v>
      </c>
      <c r="N63" s="27">
        <v>2</v>
      </c>
      <c r="O63" s="60">
        <f t="shared" si="39"/>
        <v>2</v>
      </c>
      <c r="P63" s="27">
        <v>10</v>
      </c>
      <c r="Q63" s="60">
        <f t="shared" si="40"/>
        <v>20</v>
      </c>
      <c r="R63" s="60" t="str">
        <f t="shared" si="41"/>
        <v>4</v>
      </c>
      <c r="S63" s="16" t="str">
        <f t="shared" si="42"/>
        <v>RIESGO ACEPTABLE</v>
      </c>
      <c r="T63" s="27" t="s">
        <v>304</v>
      </c>
      <c r="U63" s="27" t="s">
        <v>304</v>
      </c>
      <c r="V63" s="27" t="s">
        <v>304</v>
      </c>
      <c r="W63" s="27" t="s">
        <v>452</v>
      </c>
      <c r="X63" s="27" t="s">
        <v>304</v>
      </c>
    </row>
    <row r="64" spans="1:24" s="1" customFormat="1" ht="111" customHeight="1" x14ac:dyDescent="0.25">
      <c r="A64" s="11">
        <v>61</v>
      </c>
      <c r="B64" s="150"/>
      <c r="C64" s="150"/>
      <c r="D64" s="159" t="s">
        <v>616</v>
      </c>
      <c r="E64" s="11" t="s">
        <v>31</v>
      </c>
      <c r="F64" s="20" t="s">
        <v>396</v>
      </c>
      <c r="G64" s="31" t="s">
        <v>392</v>
      </c>
      <c r="H64" s="28" t="s">
        <v>453</v>
      </c>
      <c r="I64" s="22" t="s">
        <v>432</v>
      </c>
      <c r="J64" s="14" t="s">
        <v>304</v>
      </c>
      <c r="K64" s="14" t="s">
        <v>454</v>
      </c>
      <c r="L64" s="28" t="s">
        <v>433</v>
      </c>
      <c r="M64" s="27">
        <v>2</v>
      </c>
      <c r="N64" s="27">
        <v>1</v>
      </c>
      <c r="O64" s="60">
        <f t="shared" si="39"/>
        <v>2</v>
      </c>
      <c r="P64" s="27">
        <v>10</v>
      </c>
      <c r="Q64" s="60">
        <f t="shared" si="40"/>
        <v>20</v>
      </c>
      <c r="R64" s="60" t="str">
        <f t="shared" si="41"/>
        <v>4</v>
      </c>
      <c r="S64" s="16" t="str">
        <f t="shared" si="42"/>
        <v>RIESGO ACEPTABLE</v>
      </c>
      <c r="T64" s="27" t="s">
        <v>304</v>
      </c>
      <c r="U64" s="27" t="s">
        <v>304</v>
      </c>
      <c r="V64" s="27" t="s">
        <v>304</v>
      </c>
      <c r="W64" s="27" t="s">
        <v>617</v>
      </c>
      <c r="X64" s="27" t="s">
        <v>304</v>
      </c>
    </row>
    <row r="65" spans="1:24" s="1" customFormat="1" ht="111" customHeight="1" x14ac:dyDescent="0.25">
      <c r="A65" s="11">
        <v>62</v>
      </c>
      <c r="B65" s="150"/>
      <c r="C65" s="150"/>
      <c r="D65" s="174"/>
      <c r="E65" s="11" t="s">
        <v>31</v>
      </c>
      <c r="F65" s="20" t="s">
        <v>436</v>
      </c>
      <c r="G65" s="31" t="s">
        <v>435</v>
      </c>
      <c r="H65" s="28" t="s">
        <v>434</v>
      </c>
      <c r="I65" s="22" t="s">
        <v>437</v>
      </c>
      <c r="J65" s="14" t="s">
        <v>304</v>
      </c>
      <c r="K65" s="14" t="s">
        <v>618</v>
      </c>
      <c r="L65" s="28" t="s">
        <v>304</v>
      </c>
      <c r="M65" s="27">
        <v>2</v>
      </c>
      <c r="N65" s="27">
        <v>1</v>
      </c>
      <c r="O65" s="60">
        <f t="shared" si="39"/>
        <v>2</v>
      </c>
      <c r="P65" s="27">
        <v>25</v>
      </c>
      <c r="Q65" s="60">
        <f t="shared" si="40"/>
        <v>50</v>
      </c>
      <c r="R65" s="60" t="str">
        <f>IF(Q65&lt;=20,"4",IF(AND(Q65&gt;=21,Q65&lt;=120),"3",IF(AND(Q65&gt;=121,Q65&lt;=500),"2",IF(Q65&gt;=501,"1"))))</f>
        <v>3</v>
      </c>
      <c r="S65" s="16" t="str">
        <f t="shared" si="42"/>
        <v>RIESGO MEJORABLE</v>
      </c>
      <c r="T65" s="27" t="s">
        <v>304</v>
      </c>
      <c r="U65" s="27" t="s">
        <v>304</v>
      </c>
      <c r="V65" s="27" t="s">
        <v>304</v>
      </c>
      <c r="W65" s="27" t="s">
        <v>617</v>
      </c>
      <c r="X65" s="27" t="s">
        <v>304</v>
      </c>
    </row>
    <row r="66" spans="1:24" s="1" customFormat="1" ht="111" customHeight="1" x14ac:dyDescent="0.25">
      <c r="A66" s="11">
        <v>63</v>
      </c>
      <c r="B66" s="150"/>
      <c r="C66" s="150"/>
      <c r="D66" s="174"/>
      <c r="E66" s="11" t="s">
        <v>31</v>
      </c>
      <c r="F66" s="20" t="s">
        <v>439</v>
      </c>
      <c r="G66" s="31" t="s">
        <v>323</v>
      </c>
      <c r="H66" s="28" t="s">
        <v>438</v>
      </c>
      <c r="I66" s="22" t="s">
        <v>440</v>
      </c>
      <c r="J66" s="14" t="s">
        <v>304</v>
      </c>
      <c r="K66" s="14" t="s">
        <v>619</v>
      </c>
      <c r="L66" s="28" t="s">
        <v>340</v>
      </c>
      <c r="M66" s="27">
        <v>1</v>
      </c>
      <c r="N66" s="27">
        <v>2</v>
      </c>
      <c r="O66" s="60">
        <f t="shared" si="39"/>
        <v>2</v>
      </c>
      <c r="P66" s="27">
        <v>10</v>
      </c>
      <c r="Q66" s="60">
        <f t="shared" si="40"/>
        <v>20</v>
      </c>
      <c r="R66" s="60" t="str">
        <f>IF(Q66&lt;=20,"4",IF(AND(Q66&gt;=21,Q66&lt;=120),"3",IF(AND(Q66&gt;=121,Q66&lt;=500),"2",IF(Q66&gt;=501,"1"))))</f>
        <v>4</v>
      </c>
      <c r="S66" s="16" t="str">
        <f t="shared" si="42"/>
        <v>RIESGO ACEPTABLE</v>
      </c>
      <c r="T66" s="27" t="s">
        <v>304</v>
      </c>
      <c r="U66" s="27" t="s">
        <v>304</v>
      </c>
      <c r="V66" s="27" t="s">
        <v>304</v>
      </c>
      <c r="W66" s="27" t="s">
        <v>617</v>
      </c>
      <c r="X66" s="27" t="s">
        <v>304</v>
      </c>
    </row>
    <row r="67" spans="1:24" s="1" customFormat="1" ht="111" customHeight="1" x14ac:dyDescent="0.25">
      <c r="A67" s="11">
        <v>64</v>
      </c>
      <c r="B67" s="150"/>
      <c r="C67" s="150"/>
      <c r="D67" s="160"/>
      <c r="E67" s="11" t="s">
        <v>31</v>
      </c>
      <c r="F67" s="20" t="s">
        <v>388</v>
      </c>
      <c r="G67" s="31" t="s">
        <v>430</v>
      </c>
      <c r="H67" s="28" t="s">
        <v>455</v>
      </c>
      <c r="I67" s="22" t="s">
        <v>431</v>
      </c>
      <c r="J67" s="14" t="s">
        <v>304</v>
      </c>
      <c r="K67" s="14" t="s">
        <v>456</v>
      </c>
      <c r="L67" s="28" t="s">
        <v>428</v>
      </c>
      <c r="M67" s="27">
        <v>1</v>
      </c>
      <c r="N67" s="27">
        <v>2</v>
      </c>
      <c r="O67" s="60">
        <f t="shared" si="39"/>
        <v>2</v>
      </c>
      <c r="P67" s="27">
        <v>10</v>
      </c>
      <c r="Q67" s="60">
        <f t="shared" si="40"/>
        <v>20</v>
      </c>
      <c r="R67" s="60" t="str">
        <f t="shared" ref="R67" si="44">IF(Q67&lt;=20,"4",IF(AND(Q67&gt;=21,Q67&lt;=120),"3",IF(AND(Q67&gt;=121,Q67&lt;=500),"2",IF(Q67&gt;=501,"1"))))</f>
        <v>4</v>
      </c>
      <c r="S67" s="16" t="str">
        <f t="shared" ref="S67" si="45">IF(AND(Q67&gt;=0,Q67&lt;=20),"RIESGO ACEPTABLE",IF(AND(Q67&gt;=40,Q67&lt;=120),"RIESGO MEJORABLE",IF(AND(Q67&gt;=150,Q67&lt;=500),"RIESGO ACEPTABLE CON CONTROL ESPECIFICO",IF(AND(Q67&gt;=600,Q67&lt;=4000),"RIESGO NO ACEPTABLE"))))</f>
        <v>RIESGO ACEPTABLE</v>
      </c>
      <c r="T67" s="27" t="s">
        <v>304</v>
      </c>
      <c r="U67" s="27" t="s">
        <v>304</v>
      </c>
      <c r="V67" s="27" t="s">
        <v>304</v>
      </c>
      <c r="W67" s="27" t="s">
        <v>617</v>
      </c>
      <c r="X67" s="27" t="s">
        <v>304</v>
      </c>
    </row>
    <row r="68" spans="1:24" s="1" customFormat="1" ht="111" customHeight="1" x14ac:dyDescent="0.25">
      <c r="A68" s="11">
        <v>65</v>
      </c>
      <c r="B68" s="150"/>
      <c r="C68" s="150"/>
      <c r="D68" s="63" t="s">
        <v>448</v>
      </c>
      <c r="E68" s="11" t="s">
        <v>78</v>
      </c>
      <c r="F68" s="20" t="s">
        <v>446</v>
      </c>
      <c r="G68" s="31" t="s">
        <v>445</v>
      </c>
      <c r="H68" s="28" t="s">
        <v>444</v>
      </c>
      <c r="I68" s="22" t="s">
        <v>447</v>
      </c>
      <c r="J68" s="14" t="s">
        <v>304</v>
      </c>
      <c r="K68" s="14" t="s">
        <v>450</v>
      </c>
      <c r="L68" s="28" t="s">
        <v>304</v>
      </c>
      <c r="M68" s="27">
        <v>1</v>
      </c>
      <c r="N68" s="27">
        <v>1</v>
      </c>
      <c r="O68" s="60">
        <f t="shared" si="39"/>
        <v>1</v>
      </c>
      <c r="P68" s="27">
        <v>10</v>
      </c>
      <c r="Q68" s="60">
        <f t="shared" si="40"/>
        <v>10</v>
      </c>
      <c r="R68" s="60" t="str">
        <f t="shared" si="41"/>
        <v>4</v>
      </c>
      <c r="S68" s="16" t="str">
        <f t="shared" si="42"/>
        <v>RIESGO ACEPTABLE</v>
      </c>
      <c r="T68" s="27" t="s">
        <v>304</v>
      </c>
      <c r="U68" s="27" t="s">
        <v>304</v>
      </c>
      <c r="V68" s="27" t="s">
        <v>304</v>
      </c>
      <c r="W68" s="27" t="s">
        <v>452</v>
      </c>
      <c r="X68" s="27" t="s">
        <v>304</v>
      </c>
    </row>
    <row r="69" spans="1:24" s="1" customFormat="1" ht="111" customHeight="1" x14ac:dyDescent="0.25">
      <c r="A69" s="11">
        <v>66</v>
      </c>
      <c r="B69" s="150"/>
      <c r="C69" s="150"/>
      <c r="D69" s="178" t="s">
        <v>125</v>
      </c>
      <c r="E69" s="11" t="s">
        <v>31</v>
      </c>
      <c r="F69" s="20" t="s">
        <v>32</v>
      </c>
      <c r="G69" s="31" t="s">
        <v>33</v>
      </c>
      <c r="H69" s="28" t="s">
        <v>34</v>
      </c>
      <c r="I69" s="14" t="s">
        <v>599</v>
      </c>
      <c r="J69" s="14" t="s">
        <v>35</v>
      </c>
      <c r="K69" s="14" t="s">
        <v>36</v>
      </c>
      <c r="L69" s="28" t="s">
        <v>620</v>
      </c>
      <c r="M69" s="11">
        <v>2</v>
      </c>
      <c r="N69" s="11">
        <v>1</v>
      </c>
      <c r="O69" s="11">
        <f t="shared" ref="O69:O71" si="46">M69*N69</f>
        <v>2</v>
      </c>
      <c r="P69" s="17">
        <v>10</v>
      </c>
      <c r="Q69" s="11">
        <f t="shared" ref="Q69:Q86" si="47">O69*P69</f>
        <v>20</v>
      </c>
      <c r="R69" s="16" t="str">
        <f t="shared" ref="R69:R71" si="48">IF(AND(Q69&gt;=0,Q69&lt;=20),"IV",IF(AND(Q69&lt;=120,Q69&gt;=40),"III",IF(AND(Q69&gt;=150,Q69&lt;=500),"II",IF(AND(Q69&gt;=600,Q69&lt;=4000),"I"))))</f>
        <v>IV</v>
      </c>
      <c r="S69" s="16" t="str">
        <f t="shared" ref="S69:S71" si="49">IF(AND(Q69&gt;=0,Q69&lt;=20),"RIESGO ACEPTABLE",IF(AND(Q69&gt;=40,Q69&lt;=120),"RIESGO MEJORABLE",IF(AND(Q69&gt;=150,Q69&lt;=500),"RIESGO ACEPTABLE CON CONTROL ESPECIFICO",IF(AND(Q69&gt;=600,Q69&lt;=4000),"RIESGO NO ACEPTABLE"))))</f>
        <v>RIESGO ACEPTABLE</v>
      </c>
      <c r="T69" s="17" t="s">
        <v>37</v>
      </c>
      <c r="U69" s="17" t="s">
        <v>37</v>
      </c>
      <c r="V69" s="18" t="s">
        <v>38</v>
      </c>
      <c r="W69" s="18" t="s">
        <v>621</v>
      </c>
      <c r="X69" s="17" t="s">
        <v>39</v>
      </c>
    </row>
    <row r="70" spans="1:24" s="1" customFormat="1" ht="111" customHeight="1" x14ac:dyDescent="0.25">
      <c r="A70" s="11">
        <v>67</v>
      </c>
      <c r="B70" s="150"/>
      <c r="C70" s="150"/>
      <c r="D70" s="178"/>
      <c r="E70" s="11" t="s">
        <v>31</v>
      </c>
      <c r="F70" s="20" t="s">
        <v>59</v>
      </c>
      <c r="G70" s="31" t="s">
        <v>257</v>
      </c>
      <c r="H70" s="28" t="s">
        <v>460</v>
      </c>
      <c r="I70" s="22" t="s">
        <v>383</v>
      </c>
      <c r="J70" s="14" t="s">
        <v>304</v>
      </c>
      <c r="K70" s="14" t="s">
        <v>622</v>
      </c>
      <c r="L70" s="28" t="s">
        <v>461</v>
      </c>
      <c r="M70" s="11">
        <v>2</v>
      </c>
      <c r="N70" s="11">
        <v>1</v>
      </c>
      <c r="O70" s="11">
        <f t="shared" ref="O70" si="50">M70*N70</f>
        <v>2</v>
      </c>
      <c r="P70" s="17">
        <v>10</v>
      </c>
      <c r="Q70" s="11">
        <f t="shared" ref="Q70" si="51">O70*P70</f>
        <v>20</v>
      </c>
      <c r="R70" s="16" t="str">
        <f t="shared" ref="R70" si="52">IF(AND(Q70&gt;=0,Q70&lt;=20),"IV",IF(AND(Q70&lt;=120,Q70&gt;=40),"III",IF(AND(Q70&gt;=150,Q70&lt;=500),"II",IF(AND(Q70&gt;=600,Q70&lt;=4000),"I"))))</f>
        <v>IV</v>
      </c>
      <c r="S70" s="16" t="str">
        <f t="shared" ref="S70" si="53">IF(AND(Q70&gt;=0,Q70&lt;=20),"RIESGO ACEPTABLE",IF(AND(Q70&gt;=40,Q70&lt;=120),"RIESGO MEJORABLE",IF(AND(Q70&gt;=150,Q70&lt;=500),"RIESGO ACEPTABLE CON CONTROL ESPECIFICO",IF(AND(Q70&gt;=600,Q70&lt;=4000),"RIESGO NO ACEPTABLE"))))</f>
        <v>RIESGO ACEPTABLE</v>
      </c>
      <c r="T70" s="17" t="s">
        <v>37</v>
      </c>
      <c r="U70" s="17" t="s">
        <v>37</v>
      </c>
      <c r="V70" s="17" t="s">
        <v>37</v>
      </c>
      <c r="W70" s="17" t="s">
        <v>37</v>
      </c>
      <c r="X70" s="17" t="s">
        <v>37</v>
      </c>
    </row>
    <row r="71" spans="1:24" s="1" customFormat="1" ht="111" customHeight="1" x14ac:dyDescent="0.25">
      <c r="A71" s="11">
        <v>68</v>
      </c>
      <c r="B71" s="150"/>
      <c r="C71" s="150"/>
      <c r="D71" s="178"/>
      <c r="E71" s="11" t="s">
        <v>31</v>
      </c>
      <c r="F71" s="20" t="s">
        <v>55</v>
      </c>
      <c r="G71" s="31" t="s">
        <v>584</v>
      </c>
      <c r="H71" s="28" t="s">
        <v>56</v>
      </c>
      <c r="I71" s="22" t="s">
        <v>585</v>
      </c>
      <c r="J71" s="14" t="s">
        <v>42</v>
      </c>
      <c r="K71" s="14" t="s">
        <v>42</v>
      </c>
      <c r="L71" s="28" t="s">
        <v>605</v>
      </c>
      <c r="M71" s="15">
        <v>2</v>
      </c>
      <c r="N71" s="15">
        <v>3</v>
      </c>
      <c r="O71" s="15">
        <f t="shared" si="46"/>
        <v>6</v>
      </c>
      <c r="P71" s="15">
        <v>10</v>
      </c>
      <c r="Q71" s="11">
        <f t="shared" si="47"/>
        <v>60</v>
      </c>
      <c r="R71" s="16" t="str">
        <f t="shared" si="48"/>
        <v>III</v>
      </c>
      <c r="S71" s="16" t="str">
        <f t="shared" si="49"/>
        <v>RIESGO MEJORABLE</v>
      </c>
      <c r="T71" s="17" t="s">
        <v>37</v>
      </c>
      <c r="U71" s="17" t="s">
        <v>37</v>
      </c>
      <c r="V71" s="17" t="s">
        <v>48</v>
      </c>
      <c r="W71" s="30" t="s">
        <v>58</v>
      </c>
      <c r="X71" s="17" t="s">
        <v>48</v>
      </c>
    </row>
    <row r="72" spans="1:24" s="1" customFormat="1" ht="111" customHeight="1" x14ac:dyDescent="0.25">
      <c r="A72" s="11">
        <v>69</v>
      </c>
      <c r="B72" s="150"/>
      <c r="C72" s="150"/>
      <c r="D72" s="178"/>
      <c r="E72" s="11" t="s">
        <v>462</v>
      </c>
      <c r="F72" s="166" t="s">
        <v>68</v>
      </c>
      <c r="G72" s="31" t="s">
        <v>126</v>
      </c>
      <c r="H72" s="28" t="s">
        <v>625</v>
      </c>
      <c r="I72" s="22" t="s">
        <v>127</v>
      </c>
      <c r="J72" s="14" t="s">
        <v>128</v>
      </c>
      <c r="K72" s="14" t="s">
        <v>80</v>
      </c>
      <c r="L72" s="28" t="s">
        <v>129</v>
      </c>
      <c r="M72" s="11">
        <v>2</v>
      </c>
      <c r="N72" s="11">
        <v>2</v>
      </c>
      <c r="O72" s="11">
        <f>M72*N72</f>
        <v>4</v>
      </c>
      <c r="P72" s="17">
        <v>10</v>
      </c>
      <c r="Q72" s="11">
        <f t="shared" si="47"/>
        <v>40</v>
      </c>
      <c r="R72" s="16" t="str">
        <f>IF(AND(Q72&gt;=0,Q72&lt;=20),"IV",IF(AND(Q72&lt;=120,Q72&gt;=40),"III",IF(AND(Q72&gt;=150,Q72&lt;=500),"II",IF(AND(Q72&gt;=600,Q72&lt;=4000),"I"))))</f>
        <v>III</v>
      </c>
      <c r="S72" s="16" t="str">
        <f>IF(AND(Q72&gt;=0,Q72&lt;=20),"RIESGO ACEPTABLE",IF(AND(Q72&gt;=40,Q72&lt;=120),"RIESGO MEJORABLE",IF(AND(Q72&gt;=150,Q72&lt;=500),"RIESGO ACEPTABLE CON CONTROL ESPECIFICO",IF(AND(Q72&gt;=600,Q72&lt;=4000),"RIESGO NO ACEPTABLE"))))</f>
        <v>RIESGO MEJORABLE</v>
      </c>
      <c r="T72" s="17" t="s">
        <v>37</v>
      </c>
      <c r="U72" s="17" t="s">
        <v>37</v>
      </c>
      <c r="V72" s="17" t="s">
        <v>37</v>
      </c>
      <c r="W72" s="17" t="s">
        <v>130</v>
      </c>
      <c r="X72" s="17" t="s">
        <v>37</v>
      </c>
    </row>
    <row r="73" spans="1:24" s="1" customFormat="1" ht="111" customHeight="1" x14ac:dyDescent="0.25">
      <c r="A73" s="11">
        <v>70</v>
      </c>
      <c r="B73" s="150"/>
      <c r="C73" s="150"/>
      <c r="D73" s="178"/>
      <c r="E73" s="11" t="s">
        <v>31</v>
      </c>
      <c r="F73" s="168"/>
      <c r="G73" s="31" t="s">
        <v>81</v>
      </c>
      <c r="H73" s="28" t="s">
        <v>79</v>
      </c>
      <c r="I73" s="22" t="s">
        <v>591</v>
      </c>
      <c r="J73" s="14" t="s">
        <v>82</v>
      </c>
      <c r="K73" s="14" t="s">
        <v>83</v>
      </c>
      <c r="L73" s="28" t="s">
        <v>82</v>
      </c>
      <c r="M73" s="11">
        <v>4</v>
      </c>
      <c r="N73" s="11">
        <v>1</v>
      </c>
      <c r="O73" s="11">
        <f>M73*N73</f>
        <v>4</v>
      </c>
      <c r="P73" s="17">
        <v>10</v>
      </c>
      <c r="Q73" s="11">
        <f t="shared" si="47"/>
        <v>40</v>
      </c>
      <c r="R73" s="16" t="str">
        <f>IF(AND(Q73&gt;=0,Q73&lt;=20),"IV",IF(AND(Q73&lt;=120,Q73&gt;=40),"III",IF(AND(Q73&gt;=150,Q73&lt;=500),"II",IF(AND(Q73&gt;=600,Q73&lt;=4000),"I"))))</f>
        <v>III</v>
      </c>
      <c r="S73" s="16" t="str">
        <f>IF(AND(Q73&gt;=0,Q73&lt;=20),"RIESGO ACEPTABLE",IF(AND(Q73&gt;=40,Q73&lt;=120),"RIESGO MEJORABLE",IF(AND(Q73&gt;=150,Q73&lt;=500),"RIESGO ACEPTABLE CON CONTROL ESPECIFICO",IF(AND(Q73&gt;=600,Q73&lt;=4000),"RIESGO NO ACEPTABLE"))))</f>
        <v>RIESGO MEJORABLE</v>
      </c>
      <c r="T73" s="17" t="s">
        <v>37</v>
      </c>
      <c r="U73" s="17" t="s">
        <v>37</v>
      </c>
      <c r="V73" s="17" t="s">
        <v>37</v>
      </c>
      <c r="W73" s="17" t="s">
        <v>84</v>
      </c>
      <c r="X73" s="17" t="s">
        <v>37</v>
      </c>
    </row>
    <row r="74" spans="1:24" s="1" customFormat="1" ht="111" customHeight="1" x14ac:dyDescent="0.25">
      <c r="A74" s="11">
        <v>71</v>
      </c>
      <c r="B74" s="152"/>
      <c r="C74" s="152"/>
      <c r="D74" s="178"/>
      <c r="E74" s="11" t="s">
        <v>31</v>
      </c>
      <c r="F74" s="34" t="s">
        <v>368</v>
      </c>
      <c r="G74" s="31" t="s">
        <v>285</v>
      </c>
      <c r="H74" s="28" t="s">
        <v>626</v>
      </c>
      <c r="I74" s="22" t="s">
        <v>595</v>
      </c>
      <c r="J74" s="14" t="s">
        <v>304</v>
      </c>
      <c r="K74" s="14" t="s">
        <v>458</v>
      </c>
      <c r="L74" s="28" t="s">
        <v>349</v>
      </c>
      <c r="M74" s="11">
        <v>1</v>
      </c>
      <c r="N74" s="11">
        <v>1</v>
      </c>
      <c r="O74" s="11">
        <f t="shared" ref="O74" si="54">M74*N74</f>
        <v>1</v>
      </c>
      <c r="P74" s="17">
        <v>10</v>
      </c>
      <c r="Q74" s="11">
        <f>O74*P74</f>
        <v>10</v>
      </c>
      <c r="R74" s="16" t="str">
        <f t="shared" ref="R74" si="55">IF(AND(Q74&gt;=0,Q74&lt;=20),"IV",IF(AND(Q74&lt;=120,Q74&gt;=40),"III",IF(AND(Q74&gt;=150,Q74&lt;=500),"II",IF(AND(Q74&gt;=600,Q74&lt;=4000),"I"))))</f>
        <v>IV</v>
      </c>
      <c r="S74" s="16" t="str">
        <f t="shared" ref="S74" si="56">IF(AND(Q74&gt;=0,Q74&lt;=20),"RIESGO ACEPTABLE",IF(AND(Q74&gt;=40,Q74&lt;=120),"RIESGO MEJORABLE",IF(AND(Q74&gt;=150,Q74&lt;=500),"RIESGO ACEPTABLE CON CONTROL ESPECIFICO",IF(AND(Q74&gt;=600,Q74&lt;=4000),"RIESGO NO ACEPTABLE"))))</f>
        <v>RIESGO ACEPTABLE</v>
      </c>
      <c r="T74" s="17" t="s">
        <v>37</v>
      </c>
      <c r="U74" s="17" t="s">
        <v>37</v>
      </c>
      <c r="V74" s="17" t="s">
        <v>457</v>
      </c>
      <c r="W74" s="17" t="s">
        <v>459</v>
      </c>
      <c r="X74" s="17" t="s">
        <v>37</v>
      </c>
    </row>
    <row r="75" spans="1:24" s="1" customFormat="1" ht="156" customHeight="1" x14ac:dyDescent="0.25">
      <c r="A75" s="11">
        <v>72</v>
      </c>
      <c r="B75" s="150" t="s">
        <v>131</v>
      </c>
      <c r="C75" s="148" t="s">
        <v>132</v>
      </c>
      <c r="D75" s="178" t="s">
        <v>377</v>
      </c>
      <c r="E75" s="11" t="s">
        <v>31</v>
      </c>
      <c r="F75" s="172" t="s">
        <v>32</v>
      </c>
      <c r="G75" s="164" t="s">
        <v>335</v>
      </c>
      <c r="H75" s="14" t="s">
        <v>34</v>
      </c>
      <c r="I75" s="14" t="s">
        <v>599</v>
      </c>
      <c r="J75" s="14" t="s">
        <v>347</v>
      </c>
      <c r="K75" s="14" t="s">
        <v>36</v>
      </c>
      <c r="L75" s="14" t="s">
        <v>329</v>
      </c>
      <c r="M75" s="15">
        <v>2</v>
      </c>
      <c r="N75" s="15">
        <v>1</v>
      </c>
      <c r="O75" s="15">
        <f t="shared" ref="O75:O80" si="57">M75*N75</f>
        <v>2</v>
      </c>
      <c r="P75" s="15">
        <v>10</v>
      </c>
      <c r="Q75" s="11">
        <f t="shared" si="47"/>
        <v>20</v>
      </c>
      <c r="R75" s="16" t="str">
        <f t="shared" ref="R75:R80" si="58">IF(AND(Q75&gt;=0,Q75&lt;=20),"IV",IF(AND(Q75&lt;=120,Q75&gt;=40),"III",IF(AND(Q75&gt;=150,Q75&lt;=500),"II",IF(AND(Q75&gt;=600,Q75&lt;=4000),"I"))))</f>
        <v>IV</v>
      </c>
      <c r="S75" s="16" t="str">
        <f t="shared" ref="S75:S76" si="59">IF(AND(Q75&gt;=0,Q75&lt;=20),"RIESGO ACEPTABLE",IF(AND(Q75&gt;=40,Q75&lt;=120),"RIESGO MEJORABLE",IF(AND(Q75&gt;=150,Q75&lt;=500),"RIESGO ACEPTABLE CON CONTROL ESPECIFICO",IF(AND(Q75&gt;=600,Q75&lt;=4000),"RIESGO NO ACEPTABLE"))))</f>
        <v>RIESGO ACEPTABLE</v>
      </c>
      <c r="T75" s="17" t="s">
        <v>37</v>
      </c>
      <c r="U75" s="17" t="s">
        <v>37</v>
      </c>
      <c r="V75" s="18" t="s">
        <v>38</v>
      </c>
      <c r="W75" s="18" t="s">
        <v>602</v>
      </c>
      <c r="X75" s="17" t="s">
        <v>39</v>
      </c>
    </row>
    <row r="76" spans="1:24" s="1" customFormat="1" ht="111" customHeight="1" x14ac:dyDescent="0.25">
      <c r="A76" s="11">
        <v>73</v>
      </c>
      <c r="B76" s="150"/>
      <c r="C76" s="148"/>
      <c r="D76" s="178"/>
      <c r="E76" s="49" t="s">
        <v>31</v>
      </c>
      <c r="F76" s="173"/>
      <c r="G76" s="165"/>
      <c r="H76" s="14" t="s">
        <v>378</v>
      </c>
      <c r="I76" s="14" t="s">
        <v>336</v>
      </c>
      <c r="J76" s="14" t="s">
        <v>304</v>
      </c>
      <c r="K76" s="14" t="s">
        <v>380</v>
      </c>
      <c r="L76" s="14" t="s">
        <v>379</v>
      </c>
      <c r="M76" s="15">
        <v>2</v>
      </c>
      <c r="N76" s="15">
        <v>1</v>
      </c>
      <c r="O76" s="15">
        <f t="shared" ref="O76" si="60">M76*N76</f>
        <v>2</v>
      </c>
      <c r="P76" s="15">
        <v>10</v>
      </c>
      <c r="Q76" s="11">
        <f t="shared" ref="Q76" si="61">O76*P76</f>
        <v>20</v>
      </c>
      <c r="R76" s="16" t="str">
        <f t="shared" ref="R76" si="62">IF(AND(Q76&gt;=0,Q76&lt;=20),"IV",IF(AND(Q76&lt;=120,Q76&gt;=40),"III",IF(AND(Q76&gt;=150,Q76&lt;=500),"II",IF(AND(Q76&gt;=600,Q76&lt;=4000),"I"))))</f>
        <v>IV</v>
      </c>
      <c r="S76" s="16" t="str">
        <f t="shared" si="59"/>
        <v>RIESGO ACEPTABLE</v>
      </c>
      <c r="T76" s="27" t="s">
        <v>304</v>
      </c>
      <c r="U76" s="27" t="s">
        <v>304</v>
      </c>
      <c r="V76" s="27" t="s">
        <v>304</v>
      </c>
      <c r="W76" s="27" t="s">
        <v>381</v>
      </c>
      <c r="X76" s="27" t="s">
        <v>304</v>
      </c>
    </row>
    <row r="77" spans="1:24" s="1" customFormat="1" ht="111" customHeight="1" x14ac:dyDescent="0.25">
      <c r="A77" s="11">
        <v>74</v>
      </c>
      <c r="B77" s="150"/>
      <c r="C77" s="148"/>
      <c r="D77" s="178"/>
      <c r="E77" s="11" t="s">
        <v>31</v>
      </c>
      <c r="F77" s="156" t="s">
        <v>40</v>
      </c>
      <c r="G77" s="21" t="s">
        <v>580</v>
      </c>
      <c r="H77" s="22" t="s">
        <v>41</v>
      </c>
      <c r="I77" s="22" t="s">
        <v>581</v>
      </c>
      <c r="J77" s="14" t="s">
        <v>42</v>
      </c>
      <c r="K77" s="14" t="s">
        <v>43</v>
      </c>
      <c r="L77" s="22" t="s">
        <v>44</v>
      </c>
      <c r="M77" s="15">
        <v>2</v>
      </c>
      <c r="N77" s="15">
        <v>2</v>
      </c>
      <c r="O77" s="15">
        <f t="shared" si="57"/>
        <v>4</v>
      </c>
      <c r="P77" s="15">
        <v>25</v>
      </c>
      <c r="Q77" s="11">
        <f t="shared" si="47"/>
        <v>100</v>
      </c>
      <c r="R77" s="16" t="str">
        <f t="shared" si="58"/>
        <v>III</v>
      </c>
      <c r="S77" s="16" t="str">
        <f>IF(AND(Q77&gt;=0,Q77&lt;=20),"RIESGO ACEPTABLE",IF(AND(Q77&gt;=40,Q77&lt;=120),"RIESGO MEJORABLE",IF(AND(Q77&gt;=150,Q77&lt;=500),"RIESGO ACEPTABLE CON CONTROL ESPECIFICO",IF(AND(Q77&gt;=600,Q77&lt;=4000),"RIESGO NO ACEPTABLE"))))</f>
        <v>RIESGO MEJORABLE</v>
      </c>
      <c r="T77" s="23" t="s">
        <v>45</v>
      </c>
      <c r="U77" s="23" t="s">
        <v>45</v>
      </c>
      <c r="V77" s="24" t="s">
        <v>46</v>
      </c>
      <c r="W77" s="25" t="s">
        <v>47</v>
      </c>
      <c r="X77" s="17" t="s">
        <v>48</v>
      </c>
    </row>
    <row r="78" spans="1:24" s="1" customFormat="1" ht="111" customHeight="1" x14ac:dyDescent="0.25">
      <c r="A78" s="11">
        <v>75</v>
      </c>
      <c r="B78" s="150"/>
      <c r="C78" s="148"/>
      <c r="D78" s="178"/>
      <c r="E78" s="11" t="s">
        <v>31</v>
      </c>
      <c r="F78" s="156"/>
      <c r="G78" s="26" t="s">
        <v>275</v>
      </c>
      <c r="H78" s="22" t="s">
        <v>603</v>
      </c>
      <c r="I78" s="22" t="s">
        <v>362</v>
      </c>
      <c r="J78" s="27" t="s">
        <v>82</v>
      </c>
      <c r="K78" s="27" t="s">
        <v>604</v>
      </c>
      <c r="L78" s="27" t="s">
        <v>363</v>
      </c>
      <c r="M78" s="15">
        <v>2</v>
      </c>
      <c r="N78" s="15">
        <v>1</v>
      </c>
      <c r="O78" s="15">
        <f t="shared" si="57"/>
        <v>2</v>
      </c>
      <c r="P78" s="15">
        <v>10</v>
      </c>
      <c r="Q78" s="11">
        <f t="shared" si="47"/>
        <v>20</v>
      </c>
      <c r="R78" s="16" t="str">
        <f t="shared" si="58"/>
        <v>IV</v>
      </c>
      <c r="S78" s="16" t="str">
        <f t="shared" ref="S78:S80" si="63">IF(AND(Q78&gt;=0,Q78&lt;=20),"RIESGO ACEPTABLE",IF(AND(Q78&gt;=40,Q78&lt;=120),"RIESGO MEJORABLE",IF(AND(Q78&gt;=150,Q78&lt;=500),"RIESGO ACEPTABLE CON CONTROL ESPECIFICO",IF(AND(Q78&gt;=600,Q78&lt;=4000),"RIESGO NO ACEPTABLE"))))</f>
        <v>RIESGO ACEPTABLE</v>
      </c>
      <c r="T78" s="17" t="s">
        <v>37</v>
      </c>
      <c r="U78" s="17" t="s">
        <v>37</v>
      </c>
      <c r="V78" s="17" t="s">
        <v>37</v>
      </c>
      <c r="W78" s="27" t="s">
        <v>364</v>
      </c>
      <c r="X78" s="27" t="s">
        <v>304</v>
      </c>
    </row>
    <row r="79" spans="1:24" s="1" customFormat="1" ht="111" customHeight="1" x14ac:dyDescent="0.25">
      <c r="A79" s="11">
        <v>76</v>
      </c>
      <c r="B79" s="150"/>
      <c r="C79" s="148"/>
      <c r="D79" s="178"/>
      <c r="E79" s="11" t="s">
        <v>31</v>
      </c>
      <c r="F79" s="156"/>
      <c r="G79" s="21" t="s">
        <v>582</v>
      </c>
      <c r="H79" s="22" t="s">
        <v>49</v>
      </c>
      <c r="I79" s="22" t="s">
        <v>583</v>
      </c>
      <c r="J79" s="28" t="s">
        <v>50</v>
      </c>
      <c r="K79" s="28" t="s">
        <v>51</v>
      </c>
      <c r="L79" s="22" t="s">
        <v>52</v>
      </c>
      <c r="M79" s="15">
        <v>2</v>
      </c>
      <c r="N79" s="15">
        <v>2</v>
      </c>
      <c r="O79" s="15">
        <f t="shared" si="57"/>
        <v>4</v>
      </c>
      <c r="P79" s="15">
        <v>10</v>
      </c>
      <c r="Q79" s="11">
        <f t="shared" si="47"/>
        <v>40</v>
      </c>
      <c r="R79" s="16" t="str">
        <f t="shared" si="58"/>
        <v>III</v>
      </c>
      <c r="S79" s="16" t="str">
        <f t="shared" si="63"/>
        <v>RIESGO MEJORABLE</v>
      </c>
      <c r="T79" s="23" t="s">
        <v>45</v>
      </c>
      <c r="U79" s="23" t="s">
        <v>45</v>
      </c>
      <c r="V79" s="29" t="s">
        <v>53</v>
      </c>
      <c r="W79" s="30" t="s">
        <v>54</v>
      </c>
      <c r="X79" s="17" t="s">
        <v>48</v>
      </c>
    </row>
    <row r="80" spans="1:24" s="1" customFormat="1" ht="111" customHeight="1" x14ac:dyDescent="0.25">
      <c r="A80" s="11">
        <v>77</v>
      </c>
      <c r="B80" s="150"/>
      <c r="C80" s="148"/>
      <c r="D80" s="178"/>
      <c r="E80" s="11" t="s">
        <v>31</v>
      </c>
      <c r="F80" s="20" t="s">
        <v>55</v>
      </c>
      <c r="G80" s="31" t="s">
        <v>584</v>
      </c>
      <c r="H80" s="28" t="s">
        <v>56</v>
      </c>
      <c r="I80" s="22" t="s">
        <v>585</v>
      </c>
      <c r="J80" s="14" t="s">
        <v>42</v>
      </c>
      <c r="K80" s="14" t="s">
        <v>42</v>
      </c>
      <c r="L80" s="28" t="s">
        <v>605</v>
      </c>
      <c r="M80" s="15">
        <v>2</v>
      </c>
      <c r="N80" s="15">
        <v>3</v>
      </c>
      <c r="O80" s="15">
        <f t="shared" si="57"/>
        <v>6</v>
      </c>
      <c r="P80" s="15">
        <v>10</v>
      </c>
      <c r="Q80" s="11">
        <f t="shared" si="47"/>
        <v>60</v>
      </c>
      <c r="R80" s="16" t="str">
        <f t="shared" si="58"/>
        <v>III</v>
      </c>
      <c r="S80" s="16" t="str">
        <f t="shared" si="63"/>
        <v>RIESGO MEJORABLE</v>
      </c>
      <c r="T80" s="23" t="s">
        <v>45</v>
      </c>
      <c r="U80" s="23" t="s">
        <v>45</v>
      </c>
      <c r="V80" s="17" t="s">
        <v>48</v>
      </c>
      <c r="W80" s="30" t="s">
        <v>58</v>
      </c>
      <c r="X80" s="17" t="s">
        <v>48</v>
      </c>
    </row>
    <row r="81" spans="1:24" s="1" customFormat="1" ht="111" customHeight="1" x14ac:dyDescent="0.25">
      <c r="A81" s="11">
        <v>78</v>
      </c>
      <c r="B81" s="150"/>
      <c r="C81" s="148"/>
      <c r="D81" s="178"/>
      <c r="E81" s="11" t="s">
        <v>31</v>
      </c>
      <c r="F81" s="156" t="s">
        <v>59</v>
      </c>
      <c r="G81" s="50" t="s">
        <v>257</v>
      </c>
      <c r="H81" s="17" t="s">
        <v>382</v>
      </c>
      <c r="I81" s="17" t="s">
        <v>383</v>
      </c>
      <c r="J81" s="17" t="s">
        <v>61</v>
      </c>
      <c r="K81" s="17" t="s">
        <v>612</v>
      </c>
      <c r="L81" s="17" t="s">
        <v>63</v>
      </c>
      <c r="M81" s="11">
        <v>2</v>
      </c>
      <c r="N81" s="11">
        <v>4</v>
      </c>
      <c r="O81" s="11">
        <f>M81*N81</f>
        <v>8</v>
      </c>
      <c r="P81" s="17">
        <v>10</v>
      </c>
      <c r="Q81" s="11">
        <f t="shared" si="47"/>
        <v>80</v>
      </c>
      <c r="R81" s="16" t="str">
        <f>IF(AND(Q81&gt;=0,Q81&lt;=20),"IV",IF(AND(Q81&lt;=120,Q81&gt;=40),"III",IF(AND(Q81&gt;=150,Q81&lt;=500),"II",IF(AND(Q81&gt;=600,Q81&lt;=4000),"I"))))</f>
        <v>III</v>
      </c>
      <c r="S81" s="16" t="str">
        <f>IF(AND(Q81&gt;=0,Q81&lt;=20),"RIESGO ACEPTABLE",IF(AND(Q81&gt;=40,Q81&lt;=120),"RIESGO MEJORABLE",IF(AND(Q81&gt;=150,Q81&lt;=500),"RIESGO ACEPTABLE CON CONTROL ESPECIFICO",IF(AND(Q81&gt;=600,Q81&lt;=4000),"RIESGO NO ACEPTABLE"))))</f>
        <v>RIESGO MEJORABLE</v>
      </c>
      <c r="T81" s="17" t="s">
        <v>37</v>
      </c>
      <c r="U81" s="17" t="s">
        <v>37</v>
      </c>
      <c r="V81" s="17" t="s">
        <v>64</v>
      </c>
      <c r="W81" s="17" t="s">
        <v>384</v>
      </c>
      <c r="X81" s="17" t="s">
        <v>48</v>
      </c>
    </row>
    <row r="82" spans="1:24" s="1" customFormat="1" ht="123.75" customHeight="1" x14ac:dyDescent="0.25">
      <c r="A82" s="11">
        <v>79</v>
      </c>
      <c r="B82" s="150"/>
      <c r="C82" s="148"/>
      <c r="D82" s="178"/>
      <c r="E82" s="11" t="s">
        <v>31</v>
      </c>
      <c r="F82" s="156"/>
      <c r="G82" s="33" t="s">
        <v>66</v>
      </c>
      <c r="H82" s="17" t="s">
        <v>385</v>
      </c>
      <c r="I82" s="17" t="s">
        <v>623</v>
      </c>
      <c r="J82" s="17" t="s">
        <v>42</v>
      </c>
      <c r="K82" s="17" t="s">
        <v>612</v>
      </c>
      <c r="L82" s="17" t="s">
        <v>63</v>
      </c>
      <c r="M82" s="11">
        <v>2</v>
      </c>
      <c r="N82" s="11">
        <v>4</v>
      </c>
      <c r="O82" s="11">
        <f t="shared" ref="O82:O85" si="64">M82*N82</f>
        <v>8</v>
      </c>
      <c r="P82" s="17">
        <v>10</v>
      </c>
      <c r="Q82" s="11">
        <f t="shared" si="47"/>
        <v>80</v>
      </c>
      <c r="R82" s="16" t="str">
        <f t="shared" ref="R82:R85" si="65">IF(AND(Q82&gt;=0,Q82&lt;=20),"IV",IF(AND(Q82&lt;=120,Q82&gt;=40),"III",IF(AND(Q82&gt;=150,Q82&lt;=500),"II",IF(AND(Q82&gt;=600,Q82&lt;=4000),"I"))))</f>
        <v>III</v>
      </c>
      <c r="S82" s="16" t="str">
        <f t="shared" ref="S82:S85" si="66">IF(AND(Q82&gt;=0,Q82&lt;=20),"RIESGO ACEPTABLE",IF(AND(Q82&gt;=40,Q82&lt;=120),"RIESGO MEJORABLE",IF(AND(Q82&gt;=150,Q82&lt;=500),"RIESGO ACEPTABLE CON CONTROL ESPECIFICO",IF(AND(Q82&gt;=600,Q82&lt;=4000),"RIESGO NO ACEPTABLE"))))</f>
        <v>RIESGO MEJORABLE</v>
      </c>
      <c r="T82" s="17" t="s">
        <v>37</v>
      </c>
      <c r="U82" s="17" t="s">
        <v>37</v>
      </c>
      <c r="V82" s="17" t="s">
        <v>64</v>
      </c>
      <c r="W82" s="17" t="s">
        <v>384</v>
      </c>
      <c r="X82" s="17" t="s">
        <v>48</v>
      </c>
    </row>
    <row r="83" spans="1:24" s="1" customFormat="1" ht="123.75" customHeight="1" x14ac:dyDescent="0.25">
      <c r="A83" s="11">
        <v>80</v>
      </c>
      <c r="B83" s="150"/>
      <c r="C83" s="148"/>
      <c r="D83" s="178"/>
      <c r="E83" s="27" t="s">
        <v>31</v>
      </c>
      <c r="F83" s="34" t="s">
        <v>388</v>
      </c>
      <c r="G83" s="41" t="s">
        <v>289</v>
      </c>
      <c r="H83" s="36" t="s">
        <v>378</v>
      </c>
      <c r="I83" s="36" t="s">
        <v>386</v>
      </c>
      <c r="J83" s="27" t="s">
        <v>304</v>
      </c>
      <c r="K83" s="27" t="s">
        <v>389</v>
      </c>
      <c r="L83" s="27" t="s">
        <v>387</v>
      </c>
      <c r="M83" s="11">
        <v>2</v>
      </c>
      <c r="N83" s="11">
        <v>4</v>
      </c>
      <c r="O83" s="11">
        <f t="shared" ref="O83" si="67">M83*N83</f>
        <v>8</v>
      </c>
      <c r="P83" s="17">
        <v>10</v>
      </c>
      <c r="Q83" s="11">
        <f t="shared" ref="Q83" si="68">O83*P83</f>
        <v>80</v>
      </c>
      <c r="R83" s="16" t="str">
        <f t="shared" ref="R83" si="69">IF(AND(Q83&gt;=0,Q83&lt;=20),"IV",IF(AND(Q83&lt;=120,Q83&gt;=40),"III",IF(AND(Q83&gt;=150,Q83&lt;=500),"II",IF(AND(Q83&gt;=600,Q83&lt;=4000),"I"))))</f>
        <v>III</v>
      </c>
      <c r="S83" s="16" t="str">
        <f t="shared" ref="S83" si="70">IF(AND(Q83&gt;=0,Q83&lt;=20),"RIESGO ACEPTABLE",IF(AND(Q83&gt;=40,Q83&lt;=120),"RIESGO MEJORABLE",IF(AND(Q83&gt;=150,Q83&lt;=500),"RIESGO ACEPTABLE CON CONTROL ESPECIFICO",IF(AND(Q83&gt;=600,Q83&lt;=4000),"RIESGO NO ACEPTABLE"))))</f>
        <v>RIESGO MEJORABLE</v>
      </c>
      <c r="T83" s="27" t="s">
        <v>304</v>
      </c>
      <c r="U83" s="27" t="s">
        <v>304</v>
      </c>
      <c r="V83" s="27" t="s">
        <v>304</v>
      </c>
      <c r="W83" s="27" t="s">
        <v>381</v>
      </c>
      <c r="X83" s="27" t="s">
        <v>304</v>
      </c>
    </row>
    <row r="84" spans="1:24" s="1" customFormat="1" ht="111" customHeight="1" x14ac:dyDescent="0.25">
      <c r="A84" s="11">
        <v>81</v>
      </c>
      <c r="B84" s="150"/>
      <c r="C84" s="148"/>
      <c r="D84" s="178"/>
      <c r="E84" s="11" t="s">
        <v>31</v>
      </c>
      <c r="F84" s="157" t="s">
        <v>68</v>
      </c>
      <c r="G84" s="13" t="s">
        <v>69</v>
      </c>
      <c r="H84" s="14" t="s">
        <v>390</v>
      </c>
      <c r="I84" s="17" t="s">
        <v>589</v>
      </c>
      <c r="J84" s="17" t="s">
        <v>42</v>
      </c>
      <c r="K84" s="17" t="s">
        <v>71</v>
      </c>
      <c r="L84" s="17" t="s">
        <v>42</v>
      </c>
      <c r="M84" s="11">
        <v>2</v>
      </c>
      <c r="N84" s="11">
        <v>2</v>
      </c>
      <c r="O84" s="11">
        <f t="shared" si="64"/>
        <v>4</v>
      </c>
      <c r="P84" s="17">
        <v>25</v>
      </c>
      <c r="Q84" s="11">
        <f t="shared" si="47"/>
        <v>100</v>
      </c>
      <c r="R84" s="16" t="str">
        <f t="shared" si="65"/>
        <v>III</v>
      </c>
      <c r="S84" s="16" t="str">
        <f t="shared" si="66"/>
        <v>RIESGO MEJORABLE</v>
      </c>
      <c r="T84" s="17" t="s">
        <v>37</v>
      </c>
      <c r="U84" s="17" t="s">
        <v>37</v>
      </c>
      <c r="V84" s="17" t="s">
        <v>72</v>
      </c>
      <c r="W84" s="17" t="s">
        <v>37</v>
      </c>
      <c r="X84" s="17" t="s">
        <v>37</v>
      </c>
    </row>
    <row r="85" spans="1:24" s="1" customFormat="1" ht="111" customHeight="1" x14ac:dyDescent="0.25">
      <c r="A85" s="11">
        <v>82</v>
      </c>
      <c r="B85" s="150"/>
      <c r="C85" s="148"/>
      <c r="D85" s="178"/>
      <c r="E85" s="11" t="s">
        <v>31</v>
      </c>
      <c r="F85" s="157"/>
      <c r="G85" s="13" t="s">
        <v>73</v>
      </c>
      <c r="H85" s="14" t="s">
        <v>74</v>
      </c>
      <c r="I85" s="17" t="s">
        <v>590</v>
      </c>
      <c r="J85" s="17" t="s">
        <v>75</v>
      </c>
      <c r="K85" s="17" t="s">
        <v>71</v>
      </c>
      <c r="L85" s="11" t="s">
        <v>76</v>
      </c>
      <c r="M85" s="11">
        <v>2</v>
      </c>
      <c r="N85" s="11">
        <v>2</v>
      </c>
      <c r="O85" s="11">
        <f t="shared" si="64"/>
        <v>4</v>
      </c>
      <c r="P85" s="17">
        <v>10</v>
      </c>
      <c r="Q85" s="11">
        <f t="shared" si="47"/>
        <v>40</v>
      </c>
      <c r="R85" s="16" t="str">
        <f t="shared" si="65"/>
        <v>III</v>
      </c>
      <c r="S85" s="16" t="str">
        <f t="shared" si="66"/>
        <v>RIESGO MEJORABLE</v>
      </c>
      <c r="T85" s="17" t="s">
        <v>37</v>
      </c>
      <c r="U85" s="17" t="s">
        <v>37</v>
      </c>
      <c r="V85" s="17" t="s">
        <v>37</v>
      </c>
      <c r="W85" s="17" t="s">
        <v>77</v>
      </c>
      <c r="X85" s="17" t="s">
        <v>37</v>
      </c>
    </row>
    <row r="86" spans="1:24" s="1" customFormat="1" ht="111" customHeight="1" x14ac:dyDescent="0.25">
      <c r="A86" s="11">
        <v>83</v>
      </c>
      <c r="B86" s="152"/>
      <c r="C86" s="148"/>
      <c r="D86" s="178"/>
      <c r="E86" s="11" t="s">
        <v>31</v>
      </c>
      <c r="F86" s="157"/>
      <c r="G86" s="13" t="s">
        <v>81</v>
      </c>
      <c r="H86" s="14" t="s">
        <v>79</v>
      </c>
      <c r="I86" s="17" t="s">
        <v>591</v>
      </c>
      <c r="J86" s="11" t="s">
        <v>82</v>
      </c>
      <c r="K86" s="17" t="s">
        <v>83</v>
      </c>
      <c r="L86" s="11" t="s">
        <v>82</v>
      </c>
      <c r="M86" s="11">
        <v>4</v>
      </c>
      <c r="N86" s="11">
        <v>1</v>
      </c>
      <c r="O86" s="11">
        <f>M86*N86</f>
        <v>4</v>
      </c>
      <c r="P86" s="17">
        <v>10</v>
      </c>
      <c r="Q86" s="11">
        <f t="shared" si="47"/>
        <v>40</v>
      </c>
      <c r="R86" s="16" t="str">
        <f>IF(AND(Q86&gt;=0,Q86&lt;=20),"IV",IF(AND(Q86&lt;=120,Q86&gt;=40),"III",IF(AND(Q86&gt;=150,Q86&lt;=500),"II",IF(AND(Q86&gt;=600,Q86&lt;=4000),"I"))))</f>
        <v>III</v>
      </c>
      <c r="S86" s="16" t="str">
        <f>IF(AND(Q86&gt;=0,Q86&lt;=20),"RIESGO ACEPTABLE",IF(AND(Q86&gt;=40,Q86&lt;=120),"RIESGO MEJORABLE",IF(AND(Q86&gt;=150,Q86&lt;=500),"RIESGO ACEPTABLE CON CONTROL ESPECIFICO",IF(AND(Q86&gt;=600,Q86&lt;=4000),"RIESGO NO ACEPTABLE"))))</f>
        <v>RIESGO MEJORABLE</v>
      </c>
      <c r="T86" s="17" t="s">
        <v>37</v>
      </c>
      <c r="U86" s="17" t="s">
        <v>37</v>
      </c>
      <c r="V86" s="17" t="s">
        <v>37</v>
      </c>
      <c r="W86" s="17" t="s">
        <v>84</v>
      </c>
      <c r="X86" s="17" t="s">
        <v>37</v>
      </c>
    </row>
    <row r="87" spans="1:24" s="1" customFormat="1" ht="111" customHeight="1" x14ac:dyDescent="0.25">
      <c r="A87" s="11">
        <v>84</v>
      </c>
      <c r="B87" s="149" t="s">
        <v>133</v>
      </c>
      <c r="C87" s="148" t="s">
        <v>134</v>
      </c>
      <c r="D87" s="151" t="s">
        <v>135</v>
      </c>
      <c r="E87" s="11" t="s">
        <v>31</v>
      </c>
      <c r="F87" s="34" t="s">
        <v>85</v>
      </c>
      <c r="G87" s="41" t="s">
        <v>86</v>
      </c>
      <c r="H87" s="64" t="s">
        <v>87</v>
      </c>
      <c r="I87" s="36" t="s">
        <v>592</v>
      </c>
      <c r="J87" s="14" t="s">
        <v>42</v>
      </c>
      <c r="K87" s="36" t="s">
        <v>88</v>
      </c>
      <c r="L87" s="36" t="s">
        <v>89</v>
      </c>
      <c r="M87" s="15">
        <v>2</v>
      </c>
      <c r="N87" s="15">
        <v>2</v>
      </c>
      <c r="O87" s="15">
        <f t="shared" ref="O87" si="71">M87*N87</f>
        <v>4</v>
      </c>
      <c r="P87" s="17">
        <v>11</v>
      </c>
      <c r="Q87" s="11">
        <f>O87*P87</f>
        <v>44</v>
      </c>
      <c r="R87" s="16" t="str">
        <f t="shared" ref="R87" si="72">IF(AND(Q87&gt;=0,Q87&lt;=20),"IV",IF(AND(Q87&lt;=120,Q87&gt;=40),"III",IF(AND(Q87&gt;=150,Q87&lt;=500),"II",IF(AND(Q87&gt;=600,Q87&lt;=4000),"I"))))</f>
        <v>III</v>
      </c>
      <c r="S87" s="16" t="str">
        <f t="shared" ref="S87" si="73">IF(AND(Q87&gt;=0,Q87&lt;=20),"RIESGO ACEPTABLE",IF(AND(Q87&gt;=40,Q87&lt;=120),"RIESGO MEJORABLE",IF(AND(Q87&gt;=150,Q87&lt;=500),"RIESGO ACEPTABLE CON CONTROL ESPECIFICO",IF(AND(Q87&gt;=600,Q87&lt;=4000),"RIESGO NO ACEPTABLE"))))</f>
        <v>RIESGO MEJORABLE</v>
      </c>
      <c r="T87" s="17" t="s">
        <v>37</v>
      </c>
      <c r="U87" s="17" t="s">
        <v>37</v>
      </c>
      <c r="V87" s="29" t="s">
        <v>90</v>
      </c>
      <c r="W87" s="30" t="s">
        <v>91</v>
      </c>
      <c r="X87" s="17" t="s">
        <v>37</v>
      </c>
    </row>
    <row r="88" spans="1:24" s="1" customFormat="1" ht="111" customHeight="1" x14ac:dyDescent="0.25">
      <c r="A88" s="11">
        <v>85</v>
      </c>
      <c r="B88" s="150"/>
      <c r="C88" s="148"/>
      <c r="D88" s="151"/>
      <c r="E88" s="11" t="s">
        <v>31</v>
      </c>
      <c r="F88" s="156" t="s">
        <v>40</v>
      </c>
      <c r="G88" s="21" t="s">
        <v>580</v>
      </c>
      <c r="H88" s="22" t="s">
        <v>41</v>
      </c>
      <c r="I88" s="22" t="s">
        <v>581</v>
      </c>
      <c r="J88" s="14" t="s">
        <v>42</v>
      </c>
      <c r="K88" s="14" t="s">
        <v>43</v>
      </c>
      <c r="L88" s="22" t="s">
        <v>44</v>
      </c>
      <c r="M88" s="15">
        <v>2</v>
      </c>
      <c r="N88" s="15">
        <v>2</v>
      </c>
      <c r="O88" s="15">
        <f t="shared" ref="O88:O91" si="74">M88*N88</f>
        <v>4</v>
      </c>
      <c r="P88" s="15">
        <v>25</v>
      </c>
      <c r="Q88" s="11">
        <f t="shared" ref="Q88:Q96" si="75">O88*P88</f>
        <v>100</v>
      </c>
      <c r="R88" s="16" t="str">
        <f t="shared" ref="R88:R91" si="76">IF(AND(Q88&gt;=0,Q88&lt;=20),"IV",IF(AND(Q88&lt;=120,Q88&gt;=40),"III",IF(AND(Q88&gt;=150,Q88&lt;=500),"II",IF(AND(Q88&gt;=600,Q88&lt;=4000),"I"))))</f>
        <v>III</v>
      </c>
      <c r="S88" s="16" t="str">
        <f>IF(AND(Q88&gt;=0,Q88&lt;=20),"RIESGO ACEPTABLE",IF(AND(Q88&gt;=40,Q88&lt;=120),"RIESGO MEJORABLE",IF(AND(Q88&gt;=150,Q88&lt;=500),"RIESGO ACEPTABLE CON CONTROL ESPECIFICO",IF(AND(Q88&gt;=600,Q88&lt;=4000),"RIESGO NO ACEPTABLE"))))</f>
        <v>RIESGO MEJORABLE</v>
      </c>
      <c r="T88" s="23" t="s">
        <v>45</v>
      </c>
      <c r="U88" s="23" t="s">
        <v>45</v>
      </c>
      <c r="V88" s="24" t="s">
        <v>46</v>
      </c>
      <c r="W88" s="25" t="s">
        <v>47</v>
      </c>
      <c r="X88" s="17" t="s">
        <v>48</v>
      </c>
    </row>
    <row r="89" spans="1:24" s="1" customFormat="1" ht="111" customHeight="1" x14ac:dyDescent="0.25">
      <c r="A89" s="11">
        <v>86</v>
      </c>
      <c r="B89" s="150"/>
      <c r="C89" s="148"/>
      <c r="D89" s="151"/>
      <c r="E89" s="11" t="s">
        <v>31</v>
      </c>
      <c r="F89" s="156"/>
      <c r="G89" s="26" t="s">
        <v>275</v>
      </c>
      <c r="H89" s="22" t="s">
        <v>603</v>
      </c>
      <c r="I89" s="22" t="s">
        <v>362</v>
      </c>
      <c r="J89" s="27" t="s">
        <v>82</v>
      </c>
      <c r="K89" s="27" t="s">
        <v>604</v>
      </c>
      <c r="L89" s="27" t="s">
        <v>363</v>
      </c>
      <c r="M89" s="15">
        <v>2</v>
      </c>
      <c r="N89" s="15">
        <v>1</v>
      </c>
      <c r="O89" s="15">
        <f t="shared" si="74"/>
        <v>2</v>
      </c>
      <c r="P89" s="15">
        <v>10</v>
      </c>
      <c r="Q89" s="11">
        <f t="shared" si="75"/>
        <v>20</v>
      </c>
      <c r="R89" s="16" t="str">
        <f t="shared" si="76"/>
        <v>IV</v>
      </c>
      <c r="S89" s="16" t="str">
        <f t="shared" ref="S89:S91" si="77">IF(AND(Q89&gt;=0,Q89&lt;=20),"RIESGO ACEPTABLE",IF(AND(Q89&gt;=40,Q89&lt;=120),"RIESGO MEJORABLE",IF(AND(Q89&gt;=150,Q89&lt;=500),"RIESGO ACEPTABLE CON CONTROL ESPECIFICO",IF(AND(Q89&gt;=600,Q89&lt;=4000),"RIESGO NO ACEPTABLE"))))</f>
        <v>RIESGO ACEPTABLE</v>
      </c>
      <c r="T89" s="17" t="s">
        <v>37</v>
      </c>
      <c r="U89" s="17" t="s">
        <v>37</v>
      </c>
      <c r="V89" s="17" t="s">
        <v>37</v>
      </c>
      <c r="W89" s="27" t="s">
        <v>364</v>
      </c>
      <c r="X89" s="27" t="s">
        <v>304</v>
      </c>
    </row>
    <row r="90" spans="1:24" s="1" customFormat="1" ht="111" customHeight="1" x14ac:dyDescent="0.25">
      <c r="A90" s="11">
        <v>87</v>
      </c>
      <c r="B90" s="150"/>
      <c r="C90" s="148"/>
      <c r="D90" s="151"/>
      <c r="E90" s="11" t="s">
        <v>31</v>
      </c>
      <c r="F90" s="156"/>
      <c r="G90" s="21" t="s">
        <v>582</v>
      </c>
      <c r="H90" s="22" t="s">
        <v>49</v>
      </c>
      <c r="I90" s="22" t="s">
        <v>583</v>
      </c>
      <c r="J90" s="28" t="s">
        <v>50</v>
      </c>
      <c r="K90" s="28" t="s">
        <v>51</v>
      </c>
      <c r="L90" s="22" t="s">
        <v>52</v>
      </c>
      <c r="M90" s="15">
        <v>2</v>
      </c>
      <c r="N90" s="15">
        <v>2</v>
      </c>
      <c r="O90" s="15">
        <f t="shared" si="74"/>
        <v>4</v>
      </c>
      <c r="P90" s="15">
        <v>10</v>
      </c>
      <c r="Q90" s="11">
        <f t="shared" si="75"/>
        <v>40</v>
      </c>
      <c r="R90" s="16" t="str">
        <f t="shared" si="76"/>
        <v>III</v>
      </c>
      <c r="S90" s="16" t="str">
        <f t="shared" si="77"/>
        <v>RIESGO MEJORABLE</v>
      </c>
      <c r="T90" s="23" t="s">
        <v>45</v>
      </c>
      <c r="U90" s="23" t="s">
        <v>45</v>
      </c>
      <c r="V90" s="29" t="s">
        <v>53</v>
      </c>
      <c r="W90" s="30" t="s">
        <v>54</v>
      </c>
      <c r="X90" s="17" t="s">
        <v>48</v>
      </c>
    </row>
    <row r="91" spans="1:24" s="1" customFormat="1" ht="111" customHeight="1" x14ac:dyDescent="0.25">
      <c r="A91" s="11">
        <v>88</v>
      </c>
      <c r="B91" s="150"/>
      <c r="C91" s="148"/>
      <c r="D91" s="151"/>
      <c r="E91" s="11" t="s">
        <v>31</v>
      </c>
      <c r="F91" s="20" t="s">
        <v>55</v>
      </c>
      <c r="G91" s="31" t="s">
        <v>584</v>
      </c>
      <c r="H91" s="28" t="s">
        <v>56</v>
      </c>
      <c r="I91" s="22" t="s">
        <v>585</v>
      </c>
      <c r="J91" s="14" t="s">
        <v>42</v>
      </c>
      <c r="K91" s="14" t="s">
        <v>42</v>
      </c>
      <c r="L91" s="28" t="s">
        <v>605</v>
      </c>
      <c r="M91" s="15">
        <v>2</v>
      </c>
      <c r="N91" s="15">
        <v>3</v>
      </c>
      <c r="O91" s="15">
        <f t="shared" si="74"/>
        <v>6</v>
      </c>
      <c r="P91" s="15">
        <v>10</v>
      </c>
      <c r="Q91" s="11">
        <f t="shared" si="75"/>
        <v>60</v>
      </c>
      <c r="R91" s="16" t="str">
        <f t="shared" si="76"/>
        <v>III</v>
      </c>
      <c r="S91" s="16" t="str">
        <f t="shared" si="77"/>
        <v>RIESGO MEJORABLE</v>
      </c>
      <c r="T91" s="23" t="s">
        <v>45</v>
      </c>
      <c r="U91" s="23" t="s">
        <v>45</v>
      </c>
      <c r="V91" s="17" t="s">
        <v>48</v>
      </c>
      <c r="W91" s="30" t="s">
        <v>58</v>
      </c>
      <c r="X91" s="17" t="s">
        <v>48</v>
      </c>
    </row>
    <row r="92" spans="1:24" s="1" customFormat="1" ht="111" customHeight="1" x14ac:dyDescent="0.25">
      <c r="A92" s="11">
        <v>89</v>
      </c>
      <c r="B92" s="150"/>
      <c r="C92" s="148"/>
      <c r="D92" s="151"/>
      <c r="E92" s="11" t="s">
        <v>31</v>
      </c>
      <c r="F92" s="156" t="s">
        <v>59</v>
      </c>
      <c r="G92" s="32" t="s">
        <v>586</v>
      </c>
      <c r="H92" s="17" t="s">
        <v>60</v>
      </c>
      <c r="I92" s="17" t="s">
        <v>587</v>
      </c>
      <c r="J92" s="17" t="s">
        <v>61</v>
      </c>
      <c r="K92" s="17" t="s">
        <v>612</v>
      </c>
      <c r="L92" s="17" t="s">
        <v>63</v>
      </c>
      <c r="M92" s="11">
        <v>2</v>
      </c>
      <c r="N92" s="11">
        <v>4</v>
      </c>
      <c r="O92" s="11">
        <f>M92*N92</f>
        <v>8</v>
      </c>
      <c r="P92" s="17">
        <v>25</v>
      </c>
      <c r="Q92" s="11">
        <f t="shared" si="75"/>
        <v>200</v>
      </c>
      <c r="R92" s="16" t="str">
        <f>IF(AND(Q92&gt;=0,Q92&lt;=20),"IV",IF(AND(Q92&lt;=120,Q92&gt;=40),"III",IF(AND(Q92&gt;=150,Q92&lt;=500),"II",IF(AND(Q92&gt;=600,Q92&lt;=4000),"I"))))</f>
        <v>II</v>
      </c>
      <c r="S92" s="16" t="str">
        <f>IF(AND(Q92&gt;=0,Q92&lt;=20),"RIESGO ACEPTABLE",IF(AND(Q92&gt;=40,Q92&lt;=120),"RIESGO MEJORABLE",IF(AND(Q92&gt;=150,Q92&lt;=500),"RIESGO ACEPTABLE CON CONTROL ESPECIFICO",IF(AND(Q92&gt;=600,Q92&lt;=4000),"RIESGO NO ACEPTABLE"))))</f>
        <v>RIESGO ACEPTABLE CON CONTROL ESPECIFICO</v>
      </c>
      <c r="T92" s="17" t="s">
        <v>37</v>
      </c>
      <c r="U92" s="17" t="s">
        <v>37</v>
      </c>
      <c r="V92" s="17" t="s">
        <v>64</v>
      </c>
      <c r="W92" s="17" t="s">
        <v>65</v>
      </c>
      <c r="X92" s="17" t="s">
        <v>48</v>
      </c>
    </row>
    <row r="93" spans="1:24" s="1" customFormat="1" ht="111" customHeight="1" x14ac:dyDescent="0.25">
      <c r="A93" s="11">
        <v>90</v>
      </c>
      <c r="B93" s="150"/>
      <c r="C93" s="148"/>
      <c r="D93" s="151"/>
      <c r="E93" s="11" t="s">
        <v>31</v>
      </c>
      <c r="F93" s="156"/>
      <c r="G93" s="33" t="s">
        <v>66</v>
      </c>
      <c r="H93" s="17" t="s">
        <v>67</v>
      </c>
      <c r="I93" s="17" t="s">
        <v>596</v>
      </c>
      <c r="J93" s="17" t="s">
        <v>42</v>
      </c>
      <c r="K93" s="17" t="s">
        <v>62</v>
      </c>
      <c r="L93" s="17" t="s">
        <v>63</v>
      </c>
      <c r="M93" s="11">
        <v>2</v>
      </c>
      <c r="N93" s="11">
        <v>4</v>
      </c>
      <c r="O93" s="11">
        <f t="shared" ref="O93:O95" si="78">M93*N93</f>
        <v>8</v>
      </c>
      <c r="P93" s="17">
        <v>25</v>
      </c>
      <c r="Q93" s="11">
        <f t="shared" si="75"/>
        <v>200</v>
      </c>
      <c r="R93" s="16" t="str">
        <f t="shared" ref="R93:R95" si="79">IF(AND(Q93&gt;=0,Q93&lt;=20),"IV",IF(AND(Q93&lt;=120,Q93&gt;=40),"III",IF(AND(Q93&gt;=150,Q93&lt;=500),"II",IF(AND(Q93&gt;=600,Q93&lt;=4000),"I"))))</f>
        <v>II</v>
      </c>
      <c r="S93" s="16" t="str">
        <f t="shared" ref="S93:S95" si="80">IF(AND(Q93&gt;=0,Q93&lt;=20),"RIESGO ACEPTABLE",IF(AND(Q93&gt;=40,Q93&lt;=120),"RIESGO MEJORABLE",IF(AND(Q93&gt;=150,Q93&lt;=500),"RIESGO ACEPTABLE CON CONTROL ESPECIFICO",IF(AND(Q93&gt;=600,Q93&lt;=4000),"RIESGO NO ACEPTABLE"))))</f>
        <v>RIESGO ACEPTABLE CON CONTROL ESPECIFICO</v>
      </c>
      <c r="T93" s="17" t="s">
        <v>37</v>
      </c>
      <c r="U93" s="17" t="s">
        <v>37</v>
      </c>
      <c r="V93" s="17" t="s">
        <v>64</v>
      </c>
      <c r="W93" s="17" t="s">
        <v>65</v>
      </c>
      <c r="X93" s="17" t="s">
        <v>48</v>
      </c>
    </row>
    <row r="94" spans="1:24" s="1" customFormat="1" ht="111" customHeight="1" x14ac:dyDescent="0.25">
      <c r="A94" s="11">
        <v>91</v>
      </c>
      <c r="B94" s="150"/>
      <c r="C94" s="148"/>
      <c r="D94" s="151"/>
      <c r="E94" s="11" t="s">
        <v>31</v>
      </c>
      <c r="F94" s="157" t="s">
        <v>68</v>
      </c>
      <c r="G94" s="13" t="s">
        <v>69</v>
      </c>
      <c r="H94" s="14" t="s">
        <v>70</v>
      </c>
      <c r="I94" s="17" t="s">
        <v>589</v>
      </c>
      <c r="J94" s="17" t="s">
        <v>42</v>
      </c>
      <c r="K94" s="17" t="s">
        <v>71</v>
      </c>
      <c r="L94" s="17" t="s">
        <v>42</v>
      </c>
      <c r="M94" s="11">
        <v>2</v>
      </c>
      <c r="N94" s="11">
        <v>2</v>
      </c>
      <c r="O94" s="11">
        <f t="shared" si="78"/>
        <v>4</v>
      </c>
      <c r="P94" s="17">
        <v>25</v>
      </c>
      <c r="Q94" s="11">
        <f t="shared" si="75"/>
        <v>100</v>
      </c>
      <c r="R94" s="16" t="str">
        <f t="shared" si="79"/>
        <v>III</v>
      </c>
      <c r="S94" s="16" t="str">
        <f t="shared" si="80"/>
        <v>RIESGO MEJORABLE</v>
      </c>
      <c r="T94" s="17" t="s">
        <v>37</v>
      </c>
      <c r="U94" s="17" t="s">
        <v>37</v>
      </c>
      <c r="V94" s="17" t="s">
        <v>72</v>
      </c>
      <c r="W94" s="17" t="s">
        <v>37</v>
      </c>
      <c r="X94" s="17" t="s">
        <v>37</v>
      </c>
    </row>
    <row r="95" spans="1:24" s="1" customFormat="1" ht="111" customHeight="1" x14ac:dyDescent="0.25">
      <c r="A95" s="11">
        <v>92</v>
      </c>
      <c r="B95" s="150"/>
      <c r="C95" s="148"/>
      <c r="D95" s="151"/>
      <c r="E95" s="11" t="s">
        <v>31</v>
      </c>
      <c r="F95" s="157"/>
      <c r="G95" s="13" t="s">
        <v>73</v>
      </c>
      <c r="H95" s="14" t="s">
        <v>74</v>
      </c>
      <c r="I95" s="17" t="s">
        <v>590</v>
      </c>
      <c r="J95" s="17" t="s">
        <v>75</v>
      </c>
      <c r="K95" s="17" t="s">
        <v>71</v>
      </c>
      <c r="L95" s="11" t="s">
        <v>76</v>
      </c>
      <c r="M95" s="11">
        <v>2</v>
      </c>
      <c r="N95" s="11">
        <v>2</v>
      </c>
      <c r="O95" s="11">
        <f t="shared" si="78"/>
        <v>4</v>
      </c>
      <c r="P95" s="17">
        <v>10</v>
      </c>
      <c r="Q95" s="11">
        <f t="shared" si="75"/>
        <v>40</v>
      </c>
      <c r="R95" s="16" t="str">
        <f t="shared" si="79"/>
        <v>III</v>
      </c>
      <c r="S95" s="16" t="str">
        <f t="shared" si="80"/>
        <v>RIESGO MEJORABLE</v>
      </c>
      <c r="T95" s="17" t="s">
        <v>37</v>
      </c>
      <c r="U95" s="17" t="s">
        <v>37</v>
      </c>
      <c r="V95" s="17" t="s">
        <v>37</v>
      </c>
      <c r="W95" s="17" t="s">
        <v>77</v>
      </c>
      <c r="X95" s="17" t="s">
        <v>37</v>
      </c>
    </row>
    <row r="96" spans="1:24" s="1" customFormat="1" ht="111" customHeight="1" x14ac:dyDescent="0.25">
      <c r="A96" s="11">
        <v>93</v>
      </c>
      <c r="B96" s="150"/>
      <c r="C96" s="148"/>
      <c r="D96" s="151"/>
      <c r="E96" s="11" t="s">
        <v>31</v>
      </c>
      <c r="F96" s="157"/>
      <c r="G96" s="13" t="s">
        <v>81</v>
      </c>
      <c r="H96" s="14" t="s">
        <v>79</v>
      </c>
      <c r="I96" s="17" t="s">
        <v>591</v>
      </c>
      <c r="J96" s="11" t="s">
        <v>82</v>
      </c>
      <c r="K96" s="17" t="s">
        <v>83</v>
      </c>
      <c r="L96" s="11" t="s">
        <v>82</v>
      </c>
      <c r="M96" s="11">
        <v>4</v>
      </c>
      <c r="N96" s="11">
        <v>1</v>
      </c>
      <c r="O96" s="11">
        <f>M96*N96</f>
        <v>4</v>
      </c>
      <c r="P96" s="17">
        <v>10</v>
      </c>
      <c r="Q96" s="11">
        <f t="shared" si="75"/>
        <v>40</v>
      </c>
      <c r="R96" s="16" t="str">
        <f>IF(AND(Q96&gt;=0,Q96&lt;=20),"IV",IF(AND(Q96&lt;=120,Q96&gt;=40),"III",IF(AND(Q96&gt;=150,Q96&lt;=500),"II",IF(AND(Q96&gt;=600,Q96&lt;=4000),"I"))))</f>
        <v>III</v>
      </c>
      <c r="S96" s="16" t="str">
        <f>IF(AND(Q96&gt;=0,Q96&lt;=20),"RIESGO ACEPTABLE",IF(AND(Q96&gt;=40,Q96&lt;=120),"RIESGO MEJORABLE",IF(AND(Q96&gt;=150,Q96&lt;=500),"RIESGO ACEPTABLE CON CONTROL ESPECIFICO",IF(AND(Q96&gt;=600,Q96&lt;=4000),"RIESGO NO ACEPTABLE"))))</f>
        <v>RIESGO MEJORABLE</v>
      </c>
      <c r="T96" s="17" t="s">
        <v>37</v>
      </c>
      <c r="U96" s="17" t="s">
        <v>37</v>
      </c>
      <c r="V96" s="17" t="s">
        <v>37</v>
      </c>
      <c r="W96" s="17" t="s">
        <v>84</v>
      </c>
      <c r="X96" s="17" t="s">
        <v>37</v>
      </c>
    </row>
    <row r="97" spans="1:24" s="1" customFormat="1" ht="111" customHeight="1" x14ac:dyDescent="0.25">
      <c r="A97" s="11">
        <v>94</v>
      </c>
      <c r="B97" s="152"/>
      <c r="C97" s="148"/>
      <c r="D97" s="151"/>
      <c r="E97" s="11" t="s">
        <v>31</v>
      </c>
      <c r="F97" s="34" t="s">
        <v>85</v>
      </c>
      <c r="G97" s="41" t="s">
        <v>86</v>
      </c>
      <c r="H97" s="64" t="s">
        <v>87</v>
      </c>
      <c r="I97" s="36" t="s">
        <v>592</v>
      </c>
      <c r="J97" s="14" t="s">
        <v>42</v>
      </c>
      <c r="K97" s="36" t="s">
        <v>88</v>
      </c>
      <c r="L97" s="36" t="s">
        <v>89</v>
      </c>
      <c r="M97" s="15">
        <v>2</v>
      </c>
      <c r="N97" s="15">
        <v>2</v>
      </c>
      <c r="O97" s="15">
        <f t="shared" ref="O97:O102" si="81">M97*N97</f>
        <v>4</v>
      </c>
      <c r="P97" s="17">
        <v>11</v>
      </c>
      <c r="Q97" s="11">
        <f>O97*P97</f>
        <v>44</v>
      </c>
      <c r="R97" s="16" t="str">
        <f t="shared" ref="R97:R102" si="82">IF(AND(Q97&gt;=0,Q97&lt;=20),"IV",IF(AND(Q97&lt;=120,Q97&gt;=40),"III",IF(AND(Q97&gt;=150,Q97&lt;=500),"II",IF(AND(Q97&gt;=600,Q97&lt;=4000),"I"))))</f>
        <v>III</v>
      </c>
      <c r="S97" s="16" t="str">
        <f t="shared" ref="S97:S98" si="83">IF(AND(Q97&gt;=0,Q97&lt;=20),"RIESGO ACEPTABLE",IF(AND(Q97&gt;=40,Q97&lt;=120),"RIESGO MEJORABLE",IF(AND(Q97&gt;=150,Q97&lt;=500),"RIESGO ACEPTABLE CON CONTROL ESPECIFICO",IF(AND(Q97&gt;=600,Q97&lt;=4000),"RIESGO NO ACEPTABLE"))))</f>
        <v>RIESGO MEJORABLE</v>
      </c>
      <c r="T97" s="17" t="s">
        <v>37</v>
      </c>
      <c r="U97" s="17" t="s">
        <v>37</v>
      </c>
      <c r="V97" s="29" t="s">
        <v>90</v>
      </c>
      <c r="W97" s="30" t="s">
        <v>91</v>
      </c>
      <c r="X97" s="17" t="s">
        <v>37</v>
      </c>
    </row>
    <row r="98" spans="1:24" s="1" customFormat="1" ht="111" customHeight="1" x14ac:dyDescent="0.25">
      <c r="A98" s="11">
        <v>95</v>
      </c>
      <c r="B98" s="148" t="s">
        <v>136</v>
      </c>
      <c r="C98" s="148" t="s">
        <v>137</v>
      </c>
      <c r="D98" s="151" t="s">
        <v>138</v>
      </c>
      <c r="E98" s="11" t="s">
        <v>31</v>
      </c>
      <c r="F98" s="12" t="s">
        <v>32</v>
      </c>
      <c r="G98" s="13" t="s">
        <v>33</v>
      </c>
      <c r="H98" s="14" t="s">
        <v>34</v>
      </c>
      <c r="I98" s="14" t="s">
        <v>599</v>
      </c>
      <c r="J98" s="14" t="s">
        <v>347</v>
      </c>
      <c r="K98" s="14" t="s">
        <v>36</v>
      </c>
      <c r="L98" s="14" t="s">
        <v>329</v>
      </c>
      <c r="M98" s="15">
        <v>2</v>
      </c>
      <c r="N98" s="15">
        <v>1</v>
      </c>
      <c r="O98" s="15">
        <f t="shared" si="81"/>
        <v>2</v>
      </c>
      <c r="P98" s="15">
        <v>10</v>
      </c>
      <c r="Q98" s="11">
        <f t="shared" ref="Q98:Q107" si="84">O98*P98</f>
        <v>20</v>
      </c>
      <c r="R98" s="16" t="str">
        <f t="shared" si="82"/>
        <v>IV</v>
      </c>
      <c r="S98" s="16" t="str">
        <f t="shared" si="83"/>
        <v>RIESGO ACEPTABLE</v>
      </c>
      <c r="T98" s="17" t="s">
        <v>37</v>
      </c>
      <c r="U98" s="17" t="s">
        <v>37</v>
      </c>
      <c r="V98" s="18" t="s">
        <v>38</v>
      </c>
      <c r="W98" s="18" t="s">
        <v>602</v>
      </c>
      <c r="X98" s="17" t="s">
        <v>39</v>
      </c>
    </row>
    <row r="99" spans="1:24" s="1" customFormat="1" ht="111" customHeight="1" x14ac:dyDescent="0.25">
      <c r="A99" s="11">
        <v>96</v>
      </c>
      <c r="B99" s="148"/>
      <c r="C99" s="148"/>
      <c r="D99" s="151"/>
      <c r="E99" s="11" t="s">
        <v>31</v>
      </c>
      <c r="F99" s="156" t="s">
        <v>40</v>
      </c>
      <c r="G99" s="21" t="s">
        <v>580</v>
      </c>
      <c r="H99" s="22" t="s">
        <v>41</v>
      </c>
      <c r="I99" s="22" t="s">
        <v>581</v>
      </c>
      <c r="J99" s="14" t="s">
        <v>42</v>
      </c>
      <c r="K99" s="14" t="s">
        <v>43</v>
      </c>
      <c r="L99" s="22" t="s">
        <v>44</v>
      </c>
      <c r="M99" s="15">
        <v>2</v>
      </c>
      <c r="N99" s="15">
        <v>2</v>
      </c>
      <c r="O99" s="15">
        <f t="shared" si="81"/>
        <v>4</v>
      </c>
      <c r="P99" s="15">
        <v>25</v>
      </c>
      <c r="Q99" s="11">
        <f t="shared" si="84"/>
        <v>100</v>
      </c>
      <c r="R99" s="16" t="str">
        <f t="shared" si="82"/>
        <v>III</v>
      </c>
      <c r="S99" s="16" t="str">
        <f>IF(AND(Q99&gt;=0,Q99&lt;=20),"RIESGO ACEPTABLE",IF(AND(Q99&gt;=40,Q99&lt;=120),"RIESGO MEJORABLE",IF(AND(Q99&gt;=150,Q99&lt;=500),"RIESGO ACEPTABLE CON CONTROL ESPECIFICO",IF(AND(Q99&gt;=600,Q99&lt;=4000),"RIESGO NO ACEPTABLE"))))</f>
        <v>RIESGO MEJORABLE</v>
      </c>
      <c r="T99" s="23" t="s">
        <v>45</v>
      </c>
      <c r="U99" s="23" t="s">
        <v>45</v>
      </c>
      <c r="V99" s="24" t="s">
        <v>46</v>
      </c>
      <c r="W99" s="25" t="s">
        <v>47</v>
      </c>
      <c r="X99" s="17" t="s">
        <v>48</v>
      </c>
    </row>
    <row r="100" spans="1:24" s="1" customFormat="1" ht="111" customHeight="1" x14ac:dyDescent="0.25">
      <c r="A100" s="11">
        <v>97</v>
      </c>
      <c r="B100" s="148"/>
      <c r="C100" s="148"/>
      <c r="D100" s="151"/>
      <c r="E100" s="11" t="s">
        <v>31</v>
      </c>
      <c r="F100" s="156"/>
      <c r="G100" s="26" t="s">
        <v>275</v>
      </c>
      <c r="H100" s="22" t="s">
        <v>603</v>
      </c>
      <c r="I100" s="22" t="s">
        <v>362</v>
      </c>
      <c r="J100" s="27" t="s">
        <v>82</v>
      </c>
      <c r="K100" s="27" t="s">
        <v>604</v>
      </c>
      <c r="L100" s="27" t="s">
        <v>363</v>
      </c>
      <c r="M100" s="15">
        <v>2</v>
      </c>
      <c r="N100" s="15">
        <v>1</v>
      </c>
      <c r="O100" s="15">
        <f t="shared" si="81"/>
        <v>2</v>
      </c>
      <c r="P100" s="15">
        <v>10</v>
      </c>
      <c r="Q100" s="11">
        <f t="shared" si="84"/>
        <v>20</v>
      </c>
      <c r="R100" s="16" t="str">
        <f t="shared" si="82"/>
        <v>IV</v>
      </c>
      <c r="S100" s="16" t="str">
        <f t="shared" ref="S100:S102" si="85">IF(AND(Q100&gt;=0,Q100&lt;=20),"RIESGO ACEPTABLE",IF(AND(Q100&gt;=40,Q100&lt;=120),"RIESGO MEJORABLE",IF(AND(Q100&gt;=150,Q100&lt;=500),"RIESGO ACEPTABLE CON CONTROL ESPECIFICO",IF(AND(Q100&gt;=600,Q100&lt;=4000),"RIESGO NO ACEPTABLE"))))</f>
        <v>RIESGO ACEPTABLE</v>
      </c>
      <c r="T100" s="17" t="s">
        <v>37</v>
      </c>
      <c r="U100" s="17" t="s">
        <v>37</v>
      </c>
      <c r="V100" s="17" t="s">
        <v>37</v>
      </c>
      <c r="W100" s="27" t="s">
        <v>364</v>
      </c>
      <c r="X100" s="27" t="s">
        <v>304</v>
      </c>
    </row>
    <row r="101" spans="1:24" s="1" customFormat="1" ht="111" customHeight="1" x14ac:dyDescent="0.25">
      <c r="A101" s="11">
        <v>98</v>
      </c>
      <c r="B101" s="148"/>
      <c r="C101" s="148"/>
      <c r="D101" s="151"/>
      <c r="E101" s="11" t="s">
        <v>31</v>
      </c>
      <c r="F101" s="156"/>
      <c r="G101" s="21" t="s">
        <v>582</v>
      </c>
      <c r="H101" s="22" t="s">
        <v>49</v>
      </c>
      <c r="I101" s="22" t="s">
        <v>583</v>
      </c>
      <c r="J101" s="28" t="s">
        <v>50</v>
      </c>
      <c r="K101" s="28" t="s">
        <v>51</v>
      </c>
      <c r="L101" s="22" t="s">
        <v>52</v>
      </c>
      <c r="M101" s="15">
        <v>2</v>
      </c>
      <c r="N101" s="15">
        <v>2</v>
      </c>
      <c r="O101" s="15">
        <f t="shared" si="81"/>
        <v>4</v>
      </c>
      <c r="P101" s="15">
        <v>10</v>
      </c>
      <c r="Q101" s="11">
        <f t="shared" si="84"/>
        <v>40</v>
      </c>
      <c r="R101" s="16" t="str">
        <f t="shared" si="82"/>
        <v>III</v>
      </c>
      <c r="S101" s="16" t="str">
        <f t="shared" si="85"/>
        <v>RIESGO MEJORABLE</v>
      </c>
      <c r="T101" s="23" t="s">
        <v>45</v>
      </c>
      <c r="U101" s="23" t="s">
        <v>45</v>
      </c>
      <c r="V101" s="29" t="s">
        <v>53</v>
      </c>
      <c r="W101" s="30" t="s">
        <v>54</v>
      </c>
      <c r="X101" s="17" t="s">
        <v>48</v>
      </c>
    </row>
    <row r="102" spans="1:24" s="1" customFormat="1" ht="111" customHeight="1" x14ac:dyDescent="0.25">
      <c r="A102" s="11">
        <v>99</v>
      </c>
      <c r="B102" s="148"/>
      <c r="C102" s="148"/>
      <c r="D102" s="151"/>
      <c r="E102" s="11" t="s">
        <v>31</v>
      </c>
      <c r="F102" s="20" t="s">
        <v>55</v>
      </c>
      <c r="G102" s="31" t="s">
        <v>584</v>
      </c>
      <c r="H102" s="28" t="s">
        <v>56</v>
      </c>
      <c r="I102" s="22" t="s">
        <v>585</v>
      </c>
      <c r="J102" s="14" t="s">
        <v>42</v>
      </c>
      <c r="K102" s="14" t="s">
        <v>42</v>
      </c>
      <c r="L102" s="28" t="s">
        <v>605</v>
      </c>
      <c r="M102" s="15">
        <v>2</v>
      </c>
      <c r="N102" s="15">
        <v>3</v>
      </c>
      <c r="O102" s="15">
        <f t="shared" si="81"/>
        <v>6</v>
      </c>
      <c r="P102" s="15">
        <v>10</v>
      </c>
      <c r="Q102" s="11">
        <f t="shared" si="84"/>
        <v>60</v>
      </c>
      <c r="R102" s="16" t="str">
        <f t="shared" si="82"/>
        <v>III</v>
      </c>
      <c r="S102" s="16" t="str">
        <f t="shared" si="85"/>
        <v>RIESGO MEJORABLE</v>
      </c>
      <c r="T102" s="23" t="s">
        <v>45</v>
      </c>
      <c r="U102" s="23" t="s">
        <v>45</v>
      </c>
      <c r="V102" s="17" t="s">
        <v>48</v>
      </c>
      <c r="W102" s="30" t="s">
        <v>58</v>
      </c>
      <c r="X102" s="17" t="s">
        <v>48</v>
      </c>
    </row>
    <row r="103" spans="1:24" s="1" customFormat="1" ht="111" customHeight="1" x14ac:dyDescent="0.25">
      <c r="A103" s="11">
        <v>100</v>
      </c>
      <c r="B103" s="148"/>
      <c r="C103" s="148"/>
      <c r="D103" s="151"/>
      <c r="E103" s="11" t="s">
        <v>31</v>
      </c>
      <c r="F103" s="156" t="s">
        <v>59</v>
      </c>
      <c r="G103" s="32" t="s">
        <v>586</v>
      </c>
      <c r="H103" s="17" t="s">
        <v>60</v>
      </c>
      <c r="I103" s="17" t="s">
        <v>587</v>
      </c>
      <c r="J103" s="17" t="s">
        <v>61</v>
      </c>
      <c r="K103" s="17" t="s">
        <v>612</v>
      </c>
      <c r="L103" s="17" t="s">
        <v>63</v>
      </c>
      <c r="M103" s="11">
        <v>2</v>
      </c>
      <c r="N103" s="11">
        <v>4</v>
      </c>
      <c r="O103" s="11">
        <f>M103*N103</f>
        <v>8</v>
      </c>
      <c r="P103" s="17">
        <v>25</v>
      </c>
      <c r="Q103" s="11">
        <f t="shared" si="84"/>
        <v>200</v>
      </c>
      <c r="R103" s="16" t="str">
        <f>IF(AND(Q103&gt;=0,Q103&lt;=20),"IV",IF(AND(Q103&lt;=120,Q103&gt;=40),"III",IF(AND(Q103&gt;=150,Q103&lt;=500),"II",IF(AND(Q103&gt;=600,Q103&lt;=4000),"I"))))</f>
        <v>II</v>
      </c>
      <c r="S103" s="16" t="str">
        <f>IF(AND(Q103&gt;=0,Q103&lt;=20),"RIESGO ACEPTABLE",IF(AND(Q103&gt;=40,Q103&lt;=120),"RIESGO MEJORABLE",IF(AND(Q103&gt;=150,Q103&lt;=500),"RIESGO ACEPTABLE CON CONTROL ESPECIFICO",IF(AND(Q103&gt;=600,Q103&lt;=4000),"RIESGO NO ACEPTABLE"))))</f>
        <v>RIESGO ACEPTABLE CON CONTROL ESPECIFICO</v>
      </c>
      <c r="T103" s="17" t="s">
        <v>37</v>
      </c>
      <c r="U103" s="17" t="s">
        <v>37</v>
      </c>
      <c r="V103" s="17" t="s">
        <v>64</v>
      </c>
      <c r="W103" s="17" t="s">
        <v>65</v>
      </c>
      <c r="X103" s="17" t="s">
        <v>48</v>
      </c>
    </row>
    <row r="104" spans="1:24" s="1" customFormat="1" ht="111" customHeight="1" x14ac:dyDescent="0.25">
      <c r="A104" s="11">
        <v>101</v>
      </c>
      <c r="B104" s="148"/>
      <c r="C104" s="148"/>
      <c r="D104" s="151"/>
      <c r="E104" s="11" t="s">
        <v>31</v>
      </c>
      <c r="F104" s="156"/>
      <c r="G104" s="33" t="s">
        <v>66</v>
      </c>
      <c r="H104" s="17" t="s">
        <v>67</v>
      </c>
      <c r="I104" s="17" t="s">
        <v>596</v>
      </c>
      <c r="J104" s="17" t="s">
        <v>42</v>
      </c>
      <c r="K104" s="17" t="s">
        <v>62</v>
      </c>
      <c r="L104" s="17" t="s">
        <v>63</v>
      </c>
      <c r="M104" s="11">
        <v>2</v>
      </c>
      <c r="N104" s="11">
        <v>4</v>
      </c>
      <c r="O104" s="11">
        <f t="shared" ref="O104:O106" si="86">M104*N104</f>
        <v>8</v>
      </c>
      <c r="P104" s="17">
        <v>25</v>
      </c>
      <c r="Q104" s="11">
        <f t="shared" si="84"/>
        <v>200</v>
      </c>
      <c r="R104" s="16" t="str">
        <f t="shared" ref="R104:R106" si="87">IF(AND(Q104&gt;=0,Q104&lt;=20),"IV",IF(AND(Q104&lt;=120,Q104&gt;=40),"III",IF(AND(Q104&gt;=150,Q104&lt;=500),"II",IF(AND(Q104&gt;=600,Q104&lt;=4000),"I"))))</f>
        <v>II</v>
      </c>
      <c r="S104" s="16" t="str">
        <f t="shared" ref="S104:S106" si="88">IF(AND(Q104&gt;=0,Q104&lt;=20),"RIESGO ACEPTABLE",IF(AND(Q104&gt;=40,Q104&lt;=120),"RIESGO MEJORABLE",IF(AND(Q104&gt;=150,Q104&lt;=500),"RIESGO ACEPTABLE CON CONTROL ESPECIFICO",IF(AND(Q104&gt;=600,Q104&lt;=4000),"RIESGO NO ACEPTABLE"))))</f>
        <v>RIESGO ACEPTABLE CON CONTROL ESPECIFICO</v>
      </c>
      <c r="T104" s="17" t="s">
        <v>37</v>
      </c>
      <c r="U104" s="17" t="s">
        <v>37</v>
      </c>
      <c r="V104" s="17" t="s">
        <v>64</v>
      </c>
      <c r="W104" s="17" t="s">
        <v>65</v>
      </c>
      <c r="X104" s="17" t="s">
        <v>48</v>
      </c>
    </row>
    <row r="105" spans="1:24" s="1" customFormat="1" ht="111" customHeight="1" x14ac:dyDescent="0.25">
      <c r="A105" s="11">
        <v>102</v>
      </c>
      <c r="B105" s="148"/>
      <c r="C105" s="148"/>
      <c r="D105" s="151"/>
      <c r="E105" s="11" t="s">
        <v>31</v>
      </c>
      <c r="F105" s="157" t="s">
        <v>68</v>
      </c>
      <c r="G105" s="13" t="s">
        <v>69</v>
      </c>
      <c r="H105" s="14" t="s">
        <v>70</v>
      </c>
      <c r="I105" s="17" t="s">
        <v>589</v>
      </c>
      <c r="J105" s="17" t="s">
        <v>42</v>
      </c>
      <c r="K105" s="17" t="s">
        <v>71</v>
      </c>
      <c r="L105" s="17" t="s">
        <v>42</v>
      </c>
      <c r="M105" s="11">
        <v>2</v>
      </c>
      <c r="N105" s="11">
        <v>2</v>
      </c>
      <c r="O105" s="11">
        <f t="shared" si="86"/>
        <v>4</v>
      </c>
      <c r="P105" s="17">
        <v>25</v>
      </c>
      <c r="Q105" s="11">
        <f t="shared" si="84"/>
        <v>100</v>
      </c>
      <c r="R105" s="16" t="str">
        <f t="shared" si="87"/>
        <v>III</v>
      </c>
      <c r="S105" s="16" t="str">
        <f t="shared" si="88"/>
        <v>RIESGO MEJORABLE</v>
      </c>
      <c r="T105" s="17" t="s">
        <v>37</v>
      </c>
      <c r="U105" s="17" t="s">
        <v>37</v>
      </c>
      <c r="V105" s="17" t="s">
        <v>72</v>
      </c>
      <c r="W105" s="17" t="s">
        <v>37</v>
      </c>
      <c r="X105" s="17" t="s">
        <v>37</v>
      </c>
    </row>
    <row r="106" spans="1:24" s="1" customFormat="1" ht="111" customHeight="1" x14ac:dyDescent="0.25">
      <c r="A106" s="11">
        <v>103</v>
      </c>
      <c r="B106" s="148"/>
      <c r="C106" s="148"/>
      <c r="D106" s="151"/>
      <c r="E106" s="11" t="s">
        <v>31</v>
      </c>
      <c r="F106" s="157"/>
      <c r="G106" s="13" t="s">
        <v>73</v>
      </c>
      <c r="H106" s="14" t="s">
        <v>74</v>
      </c>
      <c r="I106" s="17" t="s">
        <v>590</v>
      </c>
      <c r="J106" s="17" t="s">
        <v>75</v>
      </c>
      <c r="K106" s="17" t="s">
        <v>71</v>
      </c>
      <c r="L106" s="11" t="s">
        <v>76</v>
      </c>
      <c r="M106" s="11">
        <v>2</v>
      </c>
      <c r="N106" s="11">
        <v>2</v>
      </c>
      <c r="O106" s="11">
        <f t="shared" si="86"/>
        <v>4</v>
      </c>
      <c r="P106" s="17">
        <v>10</v>
      </c>
      <c r="Q106" s="11">
        <f t="shared" si="84"/>
        <v>40</v>
      </c>
      <c r="R106" s="16" t="str">
        <f t="shared" si="87"/>
        <v>III</v>
      </c>
      <c r="S106" s="16" t="str">
        <f t="shared" si="88"/>
        <v>RIESGO MEJORABLE</v>
      </c>
      <c r="T106" s="17" t="s">
        <v>37</v>
      </c>
      <c r="U106" s="17" t="s">
        <v>37</v>
      </c>
      <c r="V106" s="17" t="s">
        <v>37</v>
      </c>
      <c r="W106" s="17" t="s">
        <v>77</v>
      </c>
      <c r="X106" s="17" t="s">
        <v>37</v>
      </c>
    </row>
    <row r="107" spans="1:24" s="1" customFormat="1" ht="111" customHeight="1" x14ac:dyDescent="0.25">
      <c r="A107" s="11">
        <v>104</v>
      </c>
      <c r="B107" s="148"/>
      <c r="C107" s="148"/>
      <c r="D107" s="151"/>
      <c r="E107" s="11" t="s">
        <v>31</v>
      </c>
      <c r="F107" s="157"/>
      <c r="G107" s="13" t="s">
        <v>81</v>
      </c>
      <c r="H107" s="14" t="s">
        <v>79</v>
      </c>
      <c r="I107" s="17" t="s">
        <v>591</v>
      </c>
      <c r="J107" s="11" t="s">
        <v>82</v>
      </c>
      <c r="K107" s="17" t="s">
        <v>83</v>
      </c>
      <c r="L107" s="11" t="s">
        <v>82</v>
      </c>
      <c r="M107" s="11">
        <v>4</v>
      </c>
      <c r="N107" s="11">
        <v>1</v>
      </c>
      <c r="O107" s="11">
        <f>M107*N107</f>
        <v>4</v>
      </c>
      <c r="P107" s="17">
        <v>10</v>
      </c>
      <c r="Q107" s="11">
        <f t="shared" si="84"/>
        <v>40</v>
      </c>
      <c r="R107" s="16" t="str">
        <f>IF(AND(Q107&gt;=0,Q107&lt;=20),"IV",IF(AND(Q107&lt;=120,Q107&gt;=40),"III",IF(AND(Q107&gt;=150,Q107&lt;=500),"II",IF(AND(Q107&gt;=600,Q107&lt;=4000),"I"))))</f>
        <v>III</v>
      </c>
      <c r="S107" s="16" t="str">
        <f>IF(AND(Q107&gt;=0,Q107&lt;=20),"RIESGO ACEPTABLE",IF(AND(Q107&gt;=40,Q107&lt;=120),"RIESGO MEJORABLE",IF(AND(Q107&gt;=150,Q107&lt;=500),"RIESGO ACEPTABLE CON CONTROL ESPECIFICO",IF(AND(Q107&gt;=600,Q107&lt;=4000),"RIESGO NO ACEPTABLE"))))</f>
        <v>RIESGO MEJORABLE</v>
      </c>
      <c r="T107" s="17" t="s">
        <v>37</v>
      </c>
      <c r="U107" s="17" t="s">
        <v>37</v>
      </c>
      <c r="V107" s="17" t="s">
        <v>37</v>
      </c>
      <c r="W107" s="17" t="s">
        <v>84</v>
      </c>
      <c r="X107" s="17" t="s">
        <v>37</v>
      </c>
    </row>
    <row r="108" spans="1:24" s="1" customFormat="1" ht="111" customHeight="1" x14ac:dyDescent="0.25">
      <c r="A108" s="11">
        <v>105</v>
      </c>
      <c r="B108" s="148" t="s">
        <v>139</v>
      </c>
      <c r="C108" s="148" t="s">
        <v>140</v>
      </c>
      <c r="D108" s="151" t="s">
        <v>141</v>
      </c>
      <c r="E108" s="11" t="s">
        <v>31</v>
      </c>
      <c r="F108" s="12" t="s">
        <v>32</v>
      </c>
      <c r="G108" s="13" t="s">
        <v>33</v>
      </c>
      <c r="H108" s="14" t="s">
        <v>34</v>
      </c>
      <c r="I108" s="14" t="s">
        <v>599</v>
      </c>
      <c r="J108" s="14" t="s">
        <v>347</v>
      </c>
      <c r="K108" s="14" t="s">
        <v>36</v>
      </c>
      <c r="L108" s="14" t="s">
        <v>329</v>
      </c>
      <c r="M108" s="15">
        <v>2</v>
      </c>
      <c r="N108" s="15">
        <v>1</v>
      </c>
      <c r="O108" s="15">
        <f t="shared" ref="O108:O112" si="89">M108*N108</f>
        <v>2</v>
      </c>
      <c r="P108" s="15">
        <v>10</v>
      </c>
      <c r="Q108" s="11">
        <f t="shared" ref="Q108:Q120" si="90">O108*P108</f>
        <v>20</v>
      </c>
      <c r="R108" s="16" t="str">
        <f t="shared" ref="R108:R112" si="91">IF(AND(Q108&gt;=0,Q108&lt;=20),"IV",IF(AND(Q108&lt;=120,Q108&gt;=40),"III",IF(AND(Q108&gt;=150,Q108&lt;=500),"II",IF(AND(Q108&gt;=600,Q108&lt;=4000),"I"))))</f>
        <v>IV</v>
      </c>
      <c r="S108" s="16" t="str">
        <f t="shared" ref="S108" si="92">IF(AND(Q108&gt;=0,Q108&lt;=20),"RIESGO ACEPTABLE",IF(AND(Q108&gt;=40,Q108&lt;=120),"RIESGO MEJORABLE",IF(AND(Q108&gt;=150,Q108&lt;=500),"RIESGO ACEPTABLE CON CONTROL ESPECIFICO",IF(AND(Q108&gt;=600,Q108&lt;=4000),"RIESGO NO ACEPTABLE"))))</f>
        <v>RIESGO ACEPTABLE</v>
      </c>
      <c r="T108" s="17" t="s">
        <v>37</v>
      </c>
      <c r="U108" s="17" t="s">
        <v>37</v>
      </c>
      <c r="V108" s="18" t="s">
        <v>38</v>
      </c>
      <c r="W108" s="18" t="s">
        <v>602</v>
      </c>
      <c r="X108" s="17" t="s">
        <v>39</v>
      </c>
    </row>
    <row r="109" spans="1:24" s="1" customFormat="1" ht="111" customHeight="1" x14ac:dyDescent="0.25">
      <c r="A109" s="11">
        <v>106</v>
      </c>
      <c r="B109" s="148"/>
      <c r="C109" s="148"/>
      <c r="D109" s="151"/>
      <c r="E109" s="11" t="s">
        <v>31</v>
      </c>
      <c r="F109" s="156" t="s">
        <v>40</v>
      </c>
      <c r="G109" s="21" t="s">
        <v>580</v>
      </c>
      <c r="H109" s="22" t="s">
        <v>41</v>
      </c>
      <c r="I109" s="22" t="s">
        <v>581</v>
      </c>
      <c r="J109" s="14" t="s">
        <v>42</v>
      </c>
      <c r="K109" s="14" t="s">
        <v>43</v>
      </c>
      <c r="L109" s="22" t="s">
        <v>44</v>
      </c>
      <c r="M109" s="15">
        <v>2</v>
      </c>
      <c r="N109" s="15">
        <v>2</v>
      </c>
      <c r="O109" s="15">
        <f t="shared" si="89"/>
        <v>4</v>
      </c>
      <c r="P109" s="15">
        <v>25</v>
      </c>
      <c r="Q109" s="11">
        <f t="shared" si="90"/>
        <v>100</v>
      </c>
      <c r="R109" s="16" t="str">
        <f t="shared" si="91"/>
        <v>III</v>
      </c>
      <c r="S109" s="16" t="str">
        <f>IF(AND(Q109&gt;=0,Q109&lt;=20),"RIESGO ACEPTABLE",IF(AND(Q109&gt;=40,Q109&lt;=120),"RIESGO MEJORABLE",IF(AND(Q109&gt;=150,Q109&lt;=500),"RIESGO ACEPTABLE CON CONTROL ESPECIFICO",IF(AND(Q109&gt;=600,Q109&lt;=4000),"RIESGO NO ACEPTABLE"))))</f>
        <v>RIESGO MEJORABLE</v>
      </c>
      <c r="T109" s="23" t="s">
        <v>45</v>
      </c>
      <c r="U109" s="23" t="s">
        <v>45</v>
      </c>
      <c r="V109" s="24" t="s">
        <v>46</v>
      </c>
      <c r="W109" s="25" t="s">
        <v>47</v>
      </c>
      <c r="X109" s="17" t="s">
        <v>48</v>
      </c>
    </row>
    <row r="110" spans="1:24" s="1" customFormat="1" ht="111" customHeight="1" x14ac:dyDescent="0.25">
      <c r="A110" s="11">
        <v>107</v>
      </c>
      <c r="B110" s="148"/>
      <c r="C110" s="148"/>
      <c r="D110" s="151"/>
      <c r="E110" s="11" t="s">
        <v>31</v>
      </c>
      <c r="F110" s="156"/>
      <c r="G110" s="26" t="s">
        <v>275</v>
      </c>
      <c r="H110" s="22" t="s">
        <v>603</v>
      </c>
      <c r="I110" s="22" t="s">
        <v>362</v>
      </c>
      <c r="J110" s="27" t="s">
        <v>82</v>
      </c>
      <c r="K110" s="27" t="s">
        <v>604</v>
      </c>
      <c r="L110" s="27" t="s">
        <v>363</v>
      </c>
      <c r="M110" s="15">
        <v>2</v>
      </c>
      <c r="N110" s="15">
        <v>1</v>
      </c>
      <c r="O110" s="15">
        <f t="shared" si="89"/>
        <v>2</v>
      </c>
      <c r="P110" s="15">
        <v>10</v>
      </c>
      <c r="Q110" s="11">
        <f t="shared" si="90"/>
        <v>20</v>
      </c>
      <c r="R110" s="16" t="str">
        <f t="shared" si="91"/>
        <v>IV</v>
      </c>
      <c r="S110" s="16" t="str">
        <f t="shared" ref="S110:S112" si="93">IF(AND(Q110&gt;=0,Q110&lt;=20),"RIESGO ACEPTABLE",IF(AND(Q110&gt;=40,Q110&lt;=120),"RIESGO MEJORABLE",IF(AND(Q110&gt;=150,Q110&lt;=500),"RIESGO ACEPTABLE CON CONTROL ESPECIFICO",IF(AND(Q110&gt;=600,Q110&lt;=4000),"RIESGO NO ACEPTABLE"))))</f>
        <v>RIESGO ACEPTABLE</v>
      </c>
      <c r="T110" s="17" t="s">
        <v>37</v>
      </c>
      <c r="U110" s="17" t="s">
        <v>37</v>
      </c>
      <c r="V110" s="17" t="s">
        <v>37</v>
      </c>
      <c r="W110" s="27" t="s">
        <v>364</v>
      </c>
      <c r="X110" s="27" t="s">
        <v>304</v>
      </c>
    </row>
    <row r="111" spans="1:24" s="1" customFormat="1" ht="111" customHeight="1" x14ac:dyDescent="0.25">
      <c r="A111" s="11">
        <v>108</v>
      </c>
      <c r="B111" s="148"/>
      <c r="C111" s="148"/>
      <c r="D111" s="151"/>
      <c r="E111" s="11" t="s">
        <v>31</v>
      </c>
      <c r="F111" s="156"/>
      <c r="G111" s="21" t="s">
        <v>582</v>
      </c>
      <c r="H111" s="22" t="s">
        <v>49</v>
      </c>
      <c r="I111" s="22" t="s">
        <v>583</v>
      </c>
      <c r="J111" s="28" t="s">
        <v>50</v>
      </c>
      <c r="K111" s="28" t="s">
        <v>51</v>
      </c>
      <c r="L111" s="22" t="s">
        <v>52</v>
      </c>
      <c r="M111" s="15">
        <v>2</v>
      </c>
      <c r="N111" s="15">
        <v>2</v>
      </c>
      <c r="O111" s="15">
        <f t="shared" si="89"/>
        <v>4</v>
      </c>
      <c r="P111" s="15">
        <v>10</v>
      </c>
      <c r="Q111" s="11">
        <f t="shared" si="90"/>
        <v>40</v>
      </c>
      <c r="R111" s="16" t="str">
        <f t="shared" si="91"/>
        <v>III</v>
      </c>
      <c r="S111" s="16" t="str">
        <f t="shared" si="93"/>
        <v>RIESGO MEJORABLE</v>
      </c>
      <c r="T111" s="23" t="s">
        <v>45</v>
      </c>
      <c r="U111" s="23" t="s">
        <v>45</v>
      </c>
      <c r="V111" s="29" t="s">
        <v>53</v>
      </c>
      <c r="W111" s="30" t="s">
        <v>54</v>
      </c>
      <c r="X111" s="17" t="s">
        <v>48</v>
      </c>
    </row>
    <row r="112" spans="1:24" s="1" customFormat="1" ht="111" customHeight="1" x14ac:dyDescent="0.25">
      <c r="A112" s="11">
        <v>109</v>
      </c>
      <c r="B112" s="148"/>
      <c r="C112" s="148"/>
      <c r="D112" s="151"/>
      <c r="E112" s="11" t="s">
        <v>31</v>
      </c>
      <c r="F112" s="20" t="s">
        <v>55</v>
      </c>
      <c r="G112" s="31" t="s">
        <v>584</v>
      </c>
      <c r="H112" s="28" t="s">
        <v>56</v>
      </c>
      <c r="I112" s="22" t="s">
        <v>585</v>
      </c>
      <c r="J112" s="14" t="s">
        <v>42</v>
      </c>
      <c r="K112" s="14" t="s">
        <v>42</v>
      </c>
      <c r="L112" s="28" t="s">
        <v>605</v>
      </c>
      <c r="M112" s="15">
        <v>2</v>
      </c>
      <c r="N112" s="15">
        <v>3</v>
      </c>
      <c r="O112" s="15">
        <f t="shared" si="89"/>
        <v>6</v>
      </c>
      <c r="P112" s="15">
        <v>10</v>
      </c>
      <c r="Q112" s="11">
        <f t="shared" si="90"/>
        <v>60</v>
      </c>
      <c r="R112" s="16" t="str">
        <f t="shared" si="91"/>
        <v>III</v>
      </c>
      <c r="S112" s="16" t="str">
        <f t="shared" si="93"/>
        <v>RIESGO MEJORABLE</v>
      </c>
      <c r="T112" s="23" t="s">
        <v>45</v>
      </c>
      <c r="U112" s="23" t="s">
        <v>45</v>
      </c>
      <c r="V112" s="17" t="s">
        <v>48</v>
      </c>
      <c r="W112" s="30" t="s">
        <v>58</v>
      </c>
      <c r="X112" s="17" t="s">
        <v>48</v>
      </c>
    </row>
    <row r="113" spans="1:24" s="1" customFormat="1" ht="111" customHeight="1" x14ac:dyDescent="0.25">
      <c r="A113" s="11">
        <v>110</v>
      </c>
      <c r="B113" s="148"/>
      <c r="C113" s="148"/>
      <c r="D113" s="151"/>
      <c r="E113" s="11" t="s">
        <v>31</v>
      </c>
      <c r="F113" s="156" t="s">
        <v>59</v>
      </c>
      <c r="G113" s="32" t="s">
        <v>586</v>
      </c>
      <c r="H113" s="17" t="s">
        <v>60</v>
      </c>
      <c r="I113" s="17" t="s">
        <v>587</v>
      </c>
      <c r="J113" s="17" t="s">
        <v>61</v>
      </c>
      <c r="K113" s="17" t="s">
        <v>612</v>
      </c>
      <c r="L113" s="17" t="s">
        <v>63</v>
      </c>
      <c r="M113" s="11">
        <v>2</v>
      </c>
      <c r="N113" s="11">
        <v>4</v>
      </c>
      <c r="O113" s="11">
        <f>M113*N113</f>
        <v>8</v>
      </c>
      <c r="P113" s="17">
        <v>25</v>
      </c>
      <c r="Q113" s="11">
        <f t="shared" si="90"/>
        <v>200</v>
      </c>
      <c r="R113" s="16" t="str">
        <f>IF(AND(Q113&gt;=0,Q113&lt;=20),"IV",IF(AND(Q113&lt;=120,Q113&gt;=40),"III",IF(AND(Q113&gt;=150,Q113&lt;=500),"II",IF(AND(Q113&gt;=600,Q113&lt;=4000),"I"))))</f>
        <v>II</v>
      </c>
      <c r="S113" s="16" t="str">
        <f>IF(AND(Q113&gt;=0,Q113&lt;=20),"RIESGO ACEPTABLE",IF(AND(Q113&gt;=40,Q113&lt;=120),"RIESGO MEJORABLE",IF(AND(Q113&gt;=150,Q113&lt;=500),"RIESGO ACEPTABLE CON CONTROL ESPECIFICO",IF(AND(Q113&gt;=600,Q113&lt;=4000),"RIESGO NO ACEPTABLE"))))</f>
        <v>RIESGO ACEPTABLE CON CONTROL ESPECIFICO</v>
      </c>
      <c r="T113" s="17" t="s">
        <v>37</v>
      </c>
      <c r="U113" s="17" t="s">
        <v>37</v>
      </c>
      <c r="V113" s="17" t="s">
        <v>64</v>
      </c>
      <c r="W113" s="17" t="s">
        <v>65</v>
      </c>
      <c r="X113" s="17" t="s">
        <v>48</v>
      </c>
    </row>
    <row r="114" spans="1:24" s="1" customFormat="1" ht="111" customHeight="1" x14ac:dyDescent="0.25">
      <c r="A114" s="11">
        <v>111</v>
      </c>
      <c r="B114" s="148"/>
      <c r="C114" s="148"/>
      <c r="D114" s="151"/>
      <c r="E114" s="11" t="s">
        <v>31</v>
      </c>
      <c r="F114" s="156"/>
      <c r="G114" s="33" t="s">
        <v>66</v>
      </c>
      <c r="H114" s="17" t="s">
        <v>67</v>
      </c>
      <c r="I114" s="17" t="s">
        <v>596</v>
      </c>
      <c r="J114" s="17" t="s">
        <v>42</v>
      </c>
      <c r="K114" s="17" t="s">
        <v>62</v>
      </c>
      <c r="L114" s="17" t="s">
        <v>63</v>
      </c>
      <c r="M114" s="11">
        <v>2</v>
      </c>
      <c r="N114" s="11">
        <v>4</v>
      </c>
      <c r="O114" s="11">
        <f t="shared" ref="O114:O116" si="94">M114*N114</f>
        <v>8</v>
      </c>
      <c r="P114" s="17">
        <v>25</v>
      </c>
      <c r="Q114" s="11">
        <f t="shared" si="90"/>
        <v>200</v>
      </c>
      <c r="R114" s="16" t="str">
        <f t="shared" ref="R114:R116" si="95">IF(AND(Q114&gt;=0,Q114&lt;=20),"IV",IF(AND(Q114&lt;=120,Q114&gt;=40),"III",IF(AND(Q114&gt;=150,Q114&lt;=500),"II",IF(AND(Q114&gt;=600,Q114&lt;=4000),"I"))))</f>
        <v>II</v>
      </c>
      <c r="S114" s="16" t="str">
        <f t="shared" ref="S114:S116" si="96">IF(AND(Q114&gt;=0,Q114&lt;=20),"RIESGO ACEPTABLE",IF(AND(Q114&gt;=40,Q114&lt;=120),"RIESGO MEJORABLE",IF(AND(Q114&gt;=150,Q114&lt;=500),"RIESGO ACEPTABLE CON CONTROL ESPECIFICO",IF(AND(Q114&gt;=600,Q114&lt;=4000),"RIESGO NO ACEPTABLE"))))</f>
        <v>RIESGO ACEPTABLE CON CONTROL ESPECIFICO</v>
      </c>
      <c r="T114" s="17" t="s">
        <v>37</v>
      </c>
      <c r="U114" s="17" t="s">
        <v>37</v>
      </c>
      <c r="V114" s="17" t="s">
        <v>64</v>
      </c>
      <c r="W114" s="17" t="s">
        <v>65</v>
      </c>
      <c r="X114" s="17" t="s">
        <v>48</v>
      </c>
    </row>
    <row r="115" spans="1:24" s="1" customFormat="1" ht="111" customHeight="1" x14ac:dyDescent="0.25">
      <c r="A115" s="11">
        <v>112</v>
      </c>
      <c r="B115" s="148"/>
      <c r="C115" s="148"/>
      <c r="D115" s="151"/>
      <c r="E115" s="11" t="s">
        <v>31</v>
      </c>
      <c r="F115" s="157" t="s">
        <v>68</v>
      </c>
      <c r="G115" s="13" t="s">
        <v>69</v>
      </c>
      <c r="H115" s="14" t="s">
        <v>70</v>
      </c>
      <c r="I115" s="17" t="s">
        <v>589</v>
      </c>
      <c r="J115" s="17" t="s">
        <v>42</v>
      </c>
      <c r="K115" s="17" t="s">
        <v>71</v>
      </c>
      <c r="L115" s="17" t="s">
        <v>42</v>
      </c>
      <c r="M115" s="11">
        <v>2</v>
      </c>
      <c r="N115" s="11">
        <v>2</v>
      </c>
      <c r="O115" s="11">
        <f t="shared" si="94"/>
        <v>4</v>
      </c>
      <c r="P115" s="17">
        <v>25</v>
      </c>
      <c r="Q115" s="11">
        <f t="shared" si="90"/>
        <v>100</v>
      </c>
      <c r="R115" s="16" t="str">
        <f t="shared" si="95"/>
        <v>III</v>
      </c>
      <c r="S115" s="16" t="str">
        <f t="shared" si="96"/>
        <v>RIESGO MEJORABLE</v>
      </c>
      <c r="T115" s="17" t="s">
        <v>37</v>
      </c>
      <c r="U115" s="17" t="s">
        <v>37</v>
      </c>
      <c r="V115" s="17" t="s">
        <v>72</v>
      </c>
      <c r="W115" s="17" t="s">
        <v>37</v>
      </c>
      <c r="X115" s="17" t="s">
        <v>37</v>
      </c>
    </row>
    <row r="116" spans="1:24" s="1" customFormat="1" ht="111" customHeight="1" x14ac:dyDescent="0.25">
      <c r="A116" s="11">
        <v>113</v>
      </c>
      <c r="B116" s="148"/>
      <c r="C116" s="148"/>
      <c r="D116" s="151"/>
      <c r="E116" s="11" t="s">
        <v>31</v>
      </c>
      <c r="F116" s="157"/>
      <c r="G116" s="13" t="s">
        <v>73</v>
      </c>
      <c r="H116" s="14" t="s">
        <v>74</v>
      </c>
      <c r="I116" s="17" t="s">
        <v>590</v>
      </c>
      <c r="J116" s="17" t="s">
        <v>75</v>
      </c>
      <c r="K116" s="17" t="s">
        <v>71</v>
      </c>
      <c r="L116" s="11" t="s">
        <v>76</v>
      </c>
      <c r="M116" s="11">
        <v>2</v>
      </c>
      <c r="N116" s="11">
        <v>2</v>
      </c>
      <c r="O116" s="11">
        <f t="shared" si="94"/>
        <v>4</v>
      </c>
      <c r="P116" s="17">
        <v>10</v>
      </c>
      <c r="Q116" s="11">
        <f t="shared" si="90"/>
        <v>40</v>
      </c>
      <c r="R116" s="16" t="str">
        <f t="shared" si="95"/>
        <v>III</v>
      </c>
      <c r="S116" s="16" t="str">
        <f t="shared" si="96"/>
        <v>RIESGO MEJORABLE</v>
      </c>
      <c r="T116" s="17" t="s">
        <v>37</v>
      </c>
      <c r="U116" s="17" t="s">
        <v>37</v>
      </c>
      <c r="V116" s="17" t="s">
        <v>37</v>
      </c>
      <c r="W116" s="17" t="s">
        <v>77</v>
      </c>
      <c r="X116" s="17" t="s">
        <v>37</v>
      </c>
    </row>
    <row r="117" spans="1:24" s="1" customFormat="1" ht="111" customHeight="1" x14ac:dyDescent="0.25">
      <c r="A117" s="11">
        <v>114</v>
      </c>
      <c r="B117" s="148"/>
      <c r="C117" s="148"/>
      <c r="D117" s="151"/>
      <c r="E117" s="11" t="s">
        <v>31</v>
      </c>
      <c r="F117" s="157"/>
      <c r="G117" s="13" t="s">
        <v>81</v>
      </c>
      <c r="H117" s="14" t="s">
        <v>79</v>
      </c>
      <c r="I117" s="17" t="s">
        <v>591</v>
      </c>
      <c r="J117" s="11" t="s">
        <v>82</v>
      </c>
      <c r="K117" s="17" t="s">
        <v>83</v>
      </c>
      <c r="L117" s="11" t="s">
        <v>82</v>
      </c>
      <c r="M117" s="11">
        <v>4</v>
      </c>
      <c r="N117" s="11">
        <v>1</v>
      </c>
      <c r="O117" s="11">
        <f>M117*N117</f>
        <v>4</v>
      </c>
      <c r="P117" s="17">
        <v>10</v>
      </c>
      <c r="Q117" s="11">
        <f t="shared" si="90"/>
        <v>40</v>
      </c>
      <c r="R117" s="16" t="str">
        <f>IF(AND(Q117&gt;=0,Q117&lt;=20),"IV",IF(AND(Q117&lt;=120,Q117&gt;=40),"III",IF(AND(Q117&gt;=150,Q117&lt;=500),"II",IF(AND(Q117&gt;=600,Q117&lt;=4000),"I"))))</f>
        <v>III</v>
      </c>
      <c r="S117" s="16" t="str">
        <f>IF(AND(Q117&gt;=0,Q117&lt;=20),"RIESGO ACEPTABLE",IF(AND(Q117&gt;=40,Q117&lt;=120),"RIESGO MEJORABLE",IF(AND(Q117&gt;=150,Q117&lt;=500),"RIESGO ACEPTABLE CON CONTROL ESPECIFICO",IF(AND(Q117&gt;=600,Q117&lt;=4000),"RIESGO NO ACEPTABLE"))))</f>
        <v>RIESGO MEJORABLE</v>
      </c>
      <c r="T117" s="17" t="s">
        <v>37</v>
      </c>
      <c r="U117" s="17" t="s">
        <v>37</v>
      </c>
      <c r="V117" s="17" t="s">
        <v>37</v>
      </c>
      <c r="W117" s="17" t="s">
        <v>84</v>
      </c>
      <c r="X117" s="17" t="s">
        <v>37</v>
      </c>
    </row>
    <row r="118" spans="1:24" s="1" customFormat="1" ht="111" customHeight="1" x14ac:dyDescent="0.25">
      <c r="A118" s="11">
        <v>115</v>
      </c>
      <c r="B118" s="148" t="s">
        <v>371</v>
      </c>
      <c r="C118" s="149" t="s">
        <v>332</v>
      </c>
      <c r="D118" s="175" t="s">
        <v>372</v>
      </c>
      <c r="E118" s="11" t="s">
        <v>31</v>
      </c>
      <c r="F118" s="34" t="s">
        <v>32</v>
      </c>
      <c r="G118" s="41" t="s">
        <v>335</v>
      </c>
      <c r="H118" s="36" t="s">
        <v>334</v>
      </c>
      <c r="I118" s="36" t="s">
        <v>336</v>
      </c>
      <c r="J118" s="17" t="s">
        <v>42</v>
      </c>
      <c r="K118" s="36" t="s">
        <v>337</v>
      </c>
      <c r="L118" s="17" t="s">
        <v>42</v>
      </c>
      <c r="M118" s="15">
        <v>2</v>
      </c>
      <c r="N118" s="15">
        <v>2</v>
      </c>
      <c r="O118" s="15">
        <f t="shared" ref="O118:O132" si="97">M118*N118</f>
        <v>4</v>
      </c>
      <c r="P118" s="17">
        <v>10</v>
      </c>
      <c r="Q118" s="11">
        <f t="shared" si="90"/>
        <v>40</v>
      </c>
      <c r="R118" s="16" t="str">
        <f t="shared" ref="R118:R132" si="98">IF(AND(Q118&gt;=0,Q118&lt;=20),"IV",IF(AND(Q118&lt;=120,Q118&gt;=40),"III",IF(AND(Q118&gt;=150,Q118&lt;=500),"II",IF(AND(Q118&gt;=600,Q118&lt;=4000),"I"))))</f>
        <v>III</v>
      </c>
      <c r="S118" s="16" t="str">
        <f t="shared" ref="S118:S132" si="99">IF(AND(Q118&gt;=0,Q118&lt;=20),"RIESGO ACEPTABLE",IF(AND(Q118&gt;=40,Q118&lt;=120),"RIESGO MEJORABLE",IF(AND(Q118&gt;=150,Q118&lt;=500),"RIESGO ACEPTABLE CON CONTROL ESPECIFICO",IF(AND(Q118&gt;=600,Q118&lt;=4000),"RIESGO NO ACEPTABLE"))))</f>
        <v>RIESGO MEJORABLE</v>
      </c>
      <c r="T118" s="17" t="s">
        <v>37</v>
      </c>
      <c r="U118" s="17" t="s">
        <v>37</v>
      </c>
      <c r="V118" s="29" t="s">
        <v>37</v>
      </c>
      <c r="W118" s="30" t="s">
        <v>37</v>
      </c>
      <c r="X118" s="17" t="s">
        <v>37</v>
      </c>
    </row>
    <row r="119" spans="1:24" s="1" customFormat="1" ht="180" customHeight="1" x14ac:dyDescent="0.25">
      <c r="A119" s="11">
        <v>116</v>
      </c>
      <c r="B119" s="148"/>
      <c r="C119" s="150"/>
      <c r="D119" s="176"/>
      <c r="E119" s="11" t="s">
        <v>31</v>
      </c>
      <c r="F119" s="34" t="s">
        <v>68</v>
      </c>
      <c r="G119" s="41" t="s">
        <v>323</v>
      </c>
      <c r="H119" s="36" t="s">
        <v>338</v>
      </c>
      <c r="I119" s="36" t="s">
        <v>339</v>
      </c>
      <c r="J119" s="17" t="s">
        <v>42</v>
      </c>
      <c r="K119" s="36" t="s">
        <v>345</v>
      </c>
      <c r="L119" s="36" t="s">
        <v>340</v>
      </c>
      <c r="M119" s="15">
        <v>2</v>
      </c>
      <c r="N119" s="15">
        <v>2</v>
      </c>
      <c r="O119" s="15">
        <f t="shared" si="97"/>
        <v>4</v>
      </c>
      <c r="P119" s="17">
        <v>10</v>
      </c>
      <c r="Q119" s="11">
        <f t="shared" si="90"/>
        <v>40</v>
      </c>
      <c r="R119" s="16" t="str">
        <f t="shared" si="98"/>
        <v>III</v>
      </c>
      <c r="S119" s="16" t="str">
        <f t="shared" si="99"/>
        <v>RIESGO MEJORABLE</v>
      </c>
      <c r="T119" s="17" t="s">
        <v>37</v>
      </c>
      <c r="U119" s="17" t="s">
        <v>37</v>
      </c>
      <c r="V119" s="29" t="s">
        <v>37</v>
      </c>
      <c r="W119" s="30" t="s">
        <v>346</v>
      </c>
      <c r="X119" s="17" t="s">
        <v>37</v>
      </c>
    </row>
    <row r="120" spans="1:24" s="1" customFormat="1" ht="111" customHeight="1" x14ac:dyDescent="0.25">
      <c r="A120" s="11">
        <v>117</v>
      </c>
      <c r="B120" s="148"/>
      <c r="C120" s="150"/>
      <c r="D120" s="176"/>
      <c r="E120" s="11" t="s">
        <v>31</v>
      </c>
      <c r="F120" s="34" t="s">
        <v>32</v>
      </c>
      <c r="G120" s="41" t="s">
        <v>296</v>
      </c>
      <c r="H120" s="36" t="s">
        <v>341</v>
      </c>
      <c r="I120" s="36" t="s">
        <v>342</v>
      </c>
      <c r="J120" s="17" t="s">
        <v>42</v>
      </c>
      <c r="K120" s="36" t="s">
        <v>343</v>
      </c>
      <c r="L120" s="17" t="s">
        <v>42</v>
      </c>
      <c r="M120" s="15">
        <v>2</v>
      </c>
      <c r="N120" s="15">
        <v>2</v>
      </c>
      <c r="O120" s="15">
        <f t="shared" si="97"/>
        <v>4</v>
      </c>
      <c r="P120" s="17">
        <v>10</v>
      </c>
      <c r="Q120" s="11">
        <f t="shared" si="90"/>
        <v>40</v>
      </c>
      <c r="R120" s="16" t="str">
        <f t="shared" si="98"/>
        <v>III</v>
      </c>
      <c r="S120" s="16" t="str">
        <f t="shared" si="99"/>
        <v>RIESGO MEJORABLE</v>
      </c>
      <c r="T120" s="17" t="s">
        <v>37</v>
      </c>
      <c r="U120" s="17" t="s">
        <v>37</v>
      </c>
      <c r="V120" s="29" t="s">
        <v>37</v>
      </c>
      <c r="W120" s="30" t="s">
        <v>344</v>
      </c>
      <c r="X120" s="17" t="s">
        <v>37</v>
      </c>
    </row>
    <row r="121" spans="1:24" s="1" customFormat="1" ht="232.5" customHeight="1" x14ac:dyDescent="0.25">
      <c r="A121" s="11">
        <v>118</v>
      </c>
      <c r="B121" s="148"/>
      <c r="C121" s="150"/>
      <c r="D121" s="176"/>
      <c r="E121" s="11" t="s">
        <v>31</v>
      </c>
      <c r="F121" s="34" t="s">
        <v>85</v>
      </c>
      <c r="G121" s="35" t="s">
        <v>373</v>
      </c>
      <c r="H121" s="36" t="s">
        <v>87</v>
      </c>
      <c r="I121" s="36" t="s">
        <v>592</v>
      </c>
      <c r="J121" s="14" t="s">
        <v>42</v>
      </c>
      <c r="K121" s="36" t="s">
        <v>88</v>
      </c>
      <c r="L121" s="36" t="s">
        <v>89</v>
      </c>
      <c r="M121" s="15">
        <v>2</v>
      </c>
      <c r="N121" s="15">
        <v>2</v>
      </c>
      <c r="O121" s="15">
        <f>M121*N121</f>
        <v>4</v>
      </c>
      <c r="P121" s="17">
        <v>10</v>
      </c>
      <c r="Q121" s="11">
        <f>O121*P121</f>
        <v>40</v>
      </c>
      <c r="R121" s="16" t="str">
        <f>IF(AND(Q121&gt;=0,Q121&lt;=20),"IV",IF(AND(Q121&lt;=120,Q121&gt;=40),"III",IF(AND(Q121&gt;=150,Q121&lt;=500),"II",IF(AND(Q121&gt;=600,Q121&lt;=4000),"I"))))</f>
        <v>III</v>
      </c>
      <c r="S121" s="16" t="str">
        <f>IF(AND(Q121&gt;=0,Q121&lt;=20),"RIESGO ACEPTABLE",IF(AND(Q121&gt;=40,Q121&lt;=120),"RIESGO MEJORABLE",IF(AND(Q121&gt;=150,Q121&lt;=500),"RIESGO ACEPTABLE CON CONTROL ESPECIFICO",IF(AND(Q121&gt;=600,Q121&lt;=4000),"RIESGO NO ACEPTABLE"))))</f>
        <v>RIESGO MEJORABLE</v>
      </c>
      <c r="T121" s="17" t="s">
        <v>37</v>
      </c>
      <c r="U121" s="17" t="s">
        <v>37</v>
      </c>
      <c r="V121" s="29" t="s">
        <v>90</v>
      </c>
      <c r="W121" s="30" t="s">
        <v>91</v>
      </c>
      <c r="X121" s="17" t="s">
        <v>37</v>
      </c>
    </row>
    <row r="122" spans="1:24" s="1" customFormat="1" ht="232.5" customHeight="1" x14ac:dyDescent="0.25">
      <c r="A122" s="11">
        <v>119</v>
      </c>
      <c r="B122" s="148"/>
      <c r="C122" s="150"/>
      <c r="D122" s="176"/>
      <c r="E122" s="27" t="s">
        <v>78</v>
      </c>
      <c r="F122" s="34" t="s">
        <v>414</v>
      </c>
      <c r="G122" s="41" t="s">
        <v>408</v>
      </c>
      <c r="H122" s="36" t="s">
        <v>407</v>
      </c>
      <c r="I122" s="36" t="s">
        <v>409</v>
      </c>
      <c r="J122" s="17" t="s">
        <v>304</v>
      </c>
      <c r="K122" s="36" t="s">
        <v>411</v>
      </c>
      <c r="L122" s="36" t="s">
        <v>410</v>
      </c>
      <c r="M122" s="15">
        <v>2</v>
      </c>
      <c r="N122" s="15">
        <v>1</v>
      </c>
      <c r="O122" s="15">
        <f t="shared" ref="O122" si="100">M122*N122</f>
        <v>2</v>
      </c>
      <c r="P122" s="17">
        <v>10</v>
      </c>
      <c r="Q122" s="11">
        <f t="shared" ref="Q122" si="101">O122*P122</f>
        <v>20</v>
      </c>
      <c r="R122" s="16" t="str">
        <f t="shared" ref="R122" si="102">IF(AND(Q122&gt;=0,Q122&lt;=20),"IV",IF(AND(Q122&lt;=120,Q122&gt;=40),"III",IF(AND(Q122&gt;=150,Q122&lt;=500),"II",IF(AND(Q122&gt;=600,Q122&lt;=4000),"I"))))</f>
        <v>IV</v>
      </c>
      <c r="S122" s="16" t="str">
        <f t="shared" ref="S122" si="103">IF(AND(Q122&gt;=0,Q122&lt;=20),"RIESGO ACEPTABLE",IF(AND(Q122&gt;=40,Q122&lt;=120),"RIESGO MEJORABLE",IF(AND(Q122&gt;=150,Q122&lt;=500),"RIESGO ACEPTABLE CON CONTROL ESPECIFICO",IF(AND(Q122&gt;=600,Q122&lt;=4000),"RIESGO NO ACEPTABLE"))))</f>
        <v>RIESGO ACEPTABLE</v>
      </c>
      <c r="T122" s="17" t="s">
        <v>37</v>
      </c>
      <c r="U122" s="17" t="s">
        <v>37</v>
      </c>
      <c r="V122" s="17" t="s">
        <v>37</v>
      </c>
      <c r="W122" s="27" t="s">
        <v>412</v>
      </c>
      <c r="X122" s="27" t="s">
        <v>304</v>
      </c>
    </row>
    <row r="123" spans="1:24" s="1" customFormat="1" ht="232.5" customHeight="1" x14ac:dyDescent="0.25">
      <c r="A123" s="11">
        <v>120</v>
      </c>
      <c r="B123" s="148"/>
      <c r="C123" s="150"/>
      <c r="D123" s="176"/>
      <c r="E123" s="27" t="s">
        <v>31</v>
      </c>
      <c r="F123" s="34" t="s">
        <v>403</v>
      </c>
      <c r="G123" s="41" t="s">
        <v>392</v>
      </c>
      <c r="H123" s="36" t="s">
        <v>400</v>
      </c>
      <c r="I123" s="36" t="s">
        <v>401</v>
      </c>
      <c r="J123" s="17" t="s">
        <v>304</v>
      </c>
      <c r="K123" s="36" t="s">
        <v>304</v>
      </c>
      <c r="L123" s="36" t="s">
        <v>394</v>
      </c>
      <c r="M123" s="15">
        <v>2</v>
      </c>
      <c r="N123" s="15">
        <v>1</v>
      </c>
      <c r="O123" s="15">
        <f t="shared" ref="O123" si="104">M123*N123</f>
        <v>2</v>
      </c>
      <c r="P123" s="17">
        <v>10</v>
      </c>
      <c r="Q123" s="11">
        <f t="shared" ref="Q123" si="105">O123*P123</f>
        <v>20</v>
      </c>
      <c r="R123" s="16" t="str">
        <f t="shared" ref="R123" si="106">IF(AND(Q123&gt;=0,Q123&lt;=20),"IV",IF(AND(Q123&lt;=120,Q123&gt;=40),"III",IF(AND(Q123&gt;=150,Q123&lt;=500),"II",IF(AND(Q123&gt;=600,Q123&lt;=4000),"I"))))</f>
        <v>IV</v>
      </c>
      <c r="S123" s="16" t="str">
        <f t="shared" ref="S123" si="107">IF(AND(Q123&gt;=0,Q123&lt;=20),"RIESGO ACEPTABLE",IF(AND(Q123&gt;=40,Q123&lt;=120),"RIESGO MEJORABLE",IF(AND(Q123&gt;=150,Q123&lt;=500),"RIESGO ACEPTABLE CON CONTROL ESPECIFICO",IF(AND(Q123&gt;=600,Q123&lt;=4000),"RIESGO NO ACEPTABLE"))))</f>
        <v>RIESGO ACEPTABLE</v>
      </c>
      <c r="T123" s="27" t="s">
        <v>304</v>
      </c>
      <c r="U123" s="27" t="s">
        <v>304</v>
      </c>
      <c r="V123" s="27" t="s">
        <v>304</v>
      </c>
      <c r="W123" s="27" t="s">
        <v>402</v>
      </c>
      <c r="X123" s="27" t="s">
        <v>304</v>
      </c>
    </row>
    <row r="124" spans="1:24" s="1" customFormat="1" ht="232.5" customHeight="1" x14ac:dyDescent="0.25">
      <c r="A124" s="11">
        <v>121</v>
      </c>
      <c r="B124" s="148"/>
      <c r="C124" s="152"/>
      <c r="D124" s="177"/>
      <c r="E124" s="27" t="s">
        <v>31</v>
      </c>
      <c r="F124" s="34" t="s">
        <v>403</v>
      </c>
      <c r="G124" s="35" t="s">
        <v>392</v>
      </c>
      <c r="H124" s="36" t="s">
        <v>391</v>
      </c>
      <c r="I124" s="36" t="s">
        <v>397</v>
      </c>
      <c r="J124" s="14" t="s">
        <v>398</v>
      </c>
      <c r="K124" s="36" t="s">
        <v>393</v>
      </c>
      <c r="L124" s="36" t="s">
        <v>394</v>
      </c>
      <c r="M124" s="15">
        <v>2</v>
      </c>
      <c r="N124" s="15">
        <v>2</v>
      </c>
      <c r="O124" s="15">
        <f>M124*N124</f>
        <v>4</v>
      </c>
      <c r="P124" s="17">
        <v>25</v>
      </c>
      <c r="Q124" s="11">
        <f>O124*P124</f>
        <v>100</v>
      </c>
      <c r="R124" s="16" t="str">
        <f>IF(AND(Q124&gt;=0,Q124&lt;=20),"IV",IF(AND(Q124&lt;=120,Q124&gt;=40),"III",IF(AND(Q124&gt;=150,Q124&lt;=500),"II",IF(AND(Q124&gt;=600,Q124&lt;=4000),"I"))))</f>
        <v>III</v>
      </c>
      <c r="S124" s="16" t="str">
        <f>IF(AND(Q124&gt;=0,Q124&lt;=20),"RIESGO ACEPTABLE",IF(AND(Q124&gt;=40,Q124&lt;=120),"RIESGO MEJORABLE",IF(AND(Q124&gt;=150,Q124&lt;=500),"RIESGO ACEPTABLE CON CONTROL ESPECIFICO",IF(AND(Q124&gt;=600,Q124&lt;=4000),"RIESGO NO ACEPTABLE"))))</f>
        <v>RIESGO MEJORABLE</v>
      </c>
      <c r="T124" s="27" t="s">
        <v>304</v>
      </c>
      <c r="U124" s="27" t="s">
        <v>304</v>
      </c>
      <c r="V124" s="27" t="s">
        <v>395</v>
      </c>
      <c r="W124" s="27" t="s">
        <v>399</v>
      </c>
      <c r="X124" s="27" t="s">
        <v>304</v>
      </c>
    </row>
    <row r="125" spans="1:24" s="1" customFormat="1" ht="161.25" customHeight="1" x14ac:dyDescent="0.25">
      <c r="A125" s="11">
        <v>122</v>
      </c>
      <c r="B125" s="148"/>
      <c r="C125" s="149" t="s">
        <v>359</v>
      </c>
      <c r="D125" s="154" t="s">
        <v>358</v>
      </c>
      <c r="E125" s="11" t="s">
        <v>78</v>
      </c>
      <c r="F125" s="34" t="s">
        <v>68</v>
      </c>
      <c r="G125" s="13" t="s">
        <v>357</v>
      </c>
      <c r="H125" s="14" t="s">
        <v>354</v>
      </c>
      <c r="I125" s="17" t="s">
        <v>590</v>
      </c>
      <c r="J125" s="17" t="s">
        <v>42</v>
      </c>
      <c r="K125" s="17" t="s">
        <v>42</v>
      </c>
      <c r="L125" s="17" t="s">
        <v>355</v>
      </c>
      <c r="M125" s="15">
        <v>2</v>
      </c>
      <c r="N125" s="15">
        <v>2</v>
      </c>
      <c r="O125" s="15">
        <f t="shared" si="97"/>
        <v>4</v>
      </c>
      <c r="P125" s="17">
        <v>10</v>
      </c>
      <c r="Q125" s="11">
        <f>O125*P125</f>
        <v>40</v>
      </c>
      <c r="R125" s="16" t="str">
        <f t="shared" si="98"/>
        <v>III</v>
      </c>
      <c r="S125" s="16" t="str">
        <f t="shared" si="99"/>
        <v>RIESGO MEJORABLE</v>
      </c>
      <c r="T125" s="17" t="s">
        <v>37</v>
      </c>
      <c r="U125" s="17" t="s">
        <v>37</v>
      </c>
      <c r="V125" s="17" t="s">
        <v>37</v>
      </c>
      <c r="W125" s="159" t="s">
        <v>606</v>
      </c>
      <c r="X125" s="17" t="s">
        <v>356</v>
      </c>
    </row>
    <row r="126" spans="1:24" s="1" customFormat="1" ht="141" customHeight="1" x14ac:dyDescent="0.25">
      <c r="A126" s="11">
        <v>123</v>
      </c>
      <c r="B126" s="148"/>
      <c r="C126" s="150"/>
      <c r="D126" s="155"/>
      <c r="E126" s="11" t="s">
        <v>78</v>
      </c>
      <c r="F126" s="34" t="s">
        <v>59</v>
      </c>
      <c r="G126" s="41" t="s">
        <v>302</v>
      </c>
      <c r="H126" s="36" t="s">
        <v>308</v>
      </c>
      <c r="I126" s="36" t="s">
        <v>303</v>
      </c>
      <c r="J126" s="14" t="s">
        <v>37</v>
      </c>
      <c r="K126" s="36" t="s">
        <v>607</v>
      </c>
      <c r="L126" s="36" t="s">
        <v>305</v>
      </c>
      <c r="M126" s="15">
        <v>2</v>
      </c>
      <c r="N126" s="15">
        <v>2</v>
      </c>
      <c r="O126" s="15">
        <f t="shared" si="97"/>
        <v>4</v>
      </c>
      <c r="P126" s="17">
        <v>25</v>
      </c>
      <c r="Q126" s="11">
        <f>O126*P126</f>
        <v>100</v>
      </c>
      <c r="R126" s="16" t="str">
        <f t="shared" si="98"/>
        <v>III</v>
      </c>
      <c r="S126" s="16" t="str">
        <f t="shared" si="99"/>
        <v>RIESGO MEJORABLE</v>
      </c>
      <c r="T126" s="17" t="s">
        <v>37</v>
      </c>
      <c r="U126" s="17" t="s">
        <v>37</v>
      </c>
      <c r="V126" s="29" t="s">
        <v>37</v>
      </c>
      <c r="W126" s="160"/>
      <c r="X126" s="17" t="s">
        <v>310</v>
      </c>
    </row>
    <row r="127" spans="1:24" s="1" customFormat="1" ht="204.75" customHeight="1" x14ac:dyDescent="0.25">
      <c r="A127" s="11">
        <v>124</v>
      </c>
      <c r="B127" s="148"/>
      <c r="C127" s="149" t="s">
        <v>311</v>
      </c>
      <c r="D127" s="153" t="s">
        <v>312</v>
      </c>
      <c r="E127" s="11" t="s">
        <v>31</v>
      </c>
      <c r="F127" s="34" t="s">
        <v>55</v>
      </c>
      <c r="G127" s="41" t="s">
        <v>277</v>
      </c>
      <c r="H127" s="36" t="s">
        <v>608</v>
      </c>
      <c r="I127" s="36" t="s">
        <v>314</v>
      </c>
      <c r="J127" s="14" t="s">
        <v>315</v>
      </c>
      <c r="K127" s="36" t="s">
        <v>541</v>
      </c>
      <c r="L127" s="36" t="s">
        <v>609</v>
      </c>
      <c r="M127" s="27">
        <v>2</v>
      </c>
      <c r="N127" s="27">
        <v>3</v>
      </c>
      <c r="O127" s="15">
        <f t="shared" si="97"/>
        <v>6</v>
      </c>
      <c r="P127" s="27">
        <v>10</v>
      </c>
      <c r="Q127" s="11">
        <f t="shared" ref="Q127:Q131" si="108">O127*P127</f>
        <v>60</v>
      </c>
      <c r="R127" s="16" t="str">
        <f t="shared" si="98"/>
        <v>III</v>
      </c>
      <c r="S127" s="16" t="str">
        <f t="shared" si="99"/>
        <v>RIESGO MEJORABLE</v>
      </c>
      <c r="T127" s="17" t="s">
        <v>37</v>
      </c>
      <c r="U127" s="17" t="s">
        <v>37</v>
      </c>
      <c r="V127" s="29" t="s">
        <v>37</v>
      </c>
      <c r="W127" s="42" t="s">
        <v>328</v>
      </c>
      <c r="X127" s="17" t="s">
        <v>37</v>
      </c>
    </row>
    <row r="128" spans="1:24" s="1" customFormat="1" ht="134.25" customHeight="1" x14ac:dyDescent="0.25">
      <c r="A128" s="11">
        <v>125</v>
      </c>
      <c r="B128" s="148"/>
      <c r="C128" s="150"/>
      <c r="D128" s="153"/>
      <c r="E128" s="11" t="s">
        <v>31</v>
      </c>
      <c r="F128" s="34" t="s">
        <v>59</v>
      </c>
      <c r="G128" s="41" t="s">
        <v>257</v>
      </c>
      <c r="H128" s="36" t="s">
        <v>316</v>
      </c>
      <c r="I128" s="36" t="s">
        <v>317</v>
      </c>
      <c r="J128" s="14" t="s">
        <v>318</v>
      </c>
      <c r="K128" s="36" t="s">
        <v>544</v>
      </c>
      <c r="L128" s="36" t="s">
        <v>610</v>
      </c>
      <c r="M128" s="27">
        <v>2</v>
      </c>
      <c r="N128" s="27">
        <v>3</v>
      </c>
      <c r="O128" s="15">
        <f t="shared" si="97"/>
        <v>6</v>
      </c>
      <c r="P128" s="27">
        <v>10</v>
      </c>
      <c r="Q128" s="11">
        <f t="shared" si="108"/>
        <v>60</v>
      </c>
      <c r="R128" s="16" t="str">
        <f t="shared" si="98"/>
        <v>III</v>
      </c>
      <c r="S128" s="16" t="str">
        <f t="shared" si="99"/>
        <v>RIESGO MEJORABLE</v>
      </c>
      <c r="T128" s="17" t="s">
        <v>37</v>
      </c>
      <c r="U128" s="17" t="s">
        <v>37</v>
      </c>
      <c r="V128" s="29" t="s">
        <v>37</v>
      </c>
      <c r="W128" s="27" t="s">
        <v>319</v>
      </c>
      <c r="X128" s="17" t="s">
        <v>37</v>
      </c>
    </row>
    <row r="129" spans="1:24" s="1" customFormat="1" ht="111" customHeight="1" x14ac:dyDescent="0.25">
      <c r="A129" s="11">
        <v>126</v>
      </c>
      <c r="B129" s="148"/>
      <c r="C129" s="150"/>
      <c r="D129" s="153"/>
      <c r="E129" s="11" t="s">
        <v>31</v>
      </c>
      <c r="F129" s="34" t="s">
        <v>59</v>
      </c>
      <c r="G129" s="41" t="s">
        <v>271</v>
      </c>
      <c r="H129" s="36" t="s">
        <v>611</v>
      </c>
      <c r="I129" s="36" t="s">
        <v>321</v>
      </c>
      <c r="J129" s="14" t="s">
        <v>318</v>
      </c>
      <c r="K129" s="36" t="s">
        <v>544</v>
      </c>
      <c r="L129" s="36" t="s">
        <v>610</v>
      </c>
      <c r="M129" s="27">
        <v>2</v>
      </c>
      <c r="N129" s="27">
        <v>3</v>
      </c>
      <c r="O129" s="15">
        <f t="shared" si="97"/>
        <v>6</v>
      </c>
      <c r="P129" s="27">
        <v>10</v>
      </c>
      <c r="Q129" s="11">
        <f t="shared" si="108"/>
        <v>60</v>
      </c>
      <c r="R129" s="16" t="str">
        <f t="shared" si="98"/>
        <v>III</v>
      </c>
      <c r="S129" s="16" t="str">
        <f t="shared" si="99"/>
        <v>RIESGO MEJORABLE</v>
      </c>
      <c r="T129" s="17" t="s">
        <v>37</v>
      </c>
      <c r="U129" s="17" t="s">
        <v>37</v>
      </c>
      <c r="V129" s="29" t="s">
        <v>37</v>
      </c>
      <c r="W129" s="27" t="s">
        <v>319</v>
      </c>
      <c r="X129" s="17" t="s">
        <v>37</v>
      </c>
    </row>
    <row r="130" spans="1:24" s="1" customFormat="1" ht="218.25" customHeight="1" x14ac:dyDescent="0.25">
      <c r="A130" s="11">
        <v>127</v>
      </c>
      <c r="B130" s="148"/>
      <c r="C130" s="150"/>
      <c r="D130" s="153"/>
      <c r="E130" s="11" t="s">
        <v>31</v>
      </c>
      <c r="F130" s="34" t="s">
        <v>68</v>
      </c>
      <c r="G130" s="41" t="s">
        <v>323</v>
      </c>
      <c r="H130" s="36" t="s">
        <v>322</v>
      </c>
      <c r="I130" s="36" t="s">
        <v>324</v>
      </c>
      <c r="J130" s="14" t="s">
        <v>318</v>
      </c>
      <c r="K130" s="14" t="s">
        <v>318</v>
      </c>
      <c r="L130" s="36" t="s">
        <v>610</v>
      </c>
      <c r="M130" s="27">
        <v>1</v>
      </c>
      <c r="N130" s="27">
        <v>3</v>
      </c>
      <c r="O130" s="15">
        <f t="shared" si="97"/>
        <v>3</v>
      </c>
      <c r="P130" s="27">
        <v>25</v>
      </c>
      <c r="Q130" s="11">
        <f t="shared" si="108"/>
        <v>75</v>
      </c>
      <c r="R130" s="16" t="str">
        <f t="shared" si="98"/>
        <v>III</v>
      </c>
      <c r="S130" s="16" t="str">
        <f t="shared" si="99"/>
        <v>RIESGO MEJORABLE</v>
      </c>
      <c r="T130" s="17" t="s">
        <v>37</v>
      </c>
      <c r="U130" s="17" t="s">
        <v>37</v>
      </c>
      <c r="V130" s="29" t="s">
        <v>37</v>
      </c>
      <c r="W130" s="27" t="s">
        <v>325</v>
      </c>
      <c r="X130" s="17" t="s">
        <v>37</v>
      </c>
    </row>
    <row r="131" spans="1:24" s="1" customFormat="1" ht="150.75" customHeight="1" x14ac:dyDescent="0.25">
      <c r="A131" s="11">
        <v>128</v>
      </c>
      <c r="B131" s="148"/>
      <c r="C131" s="152"/>
      <c r="D131" s="153"/>
      <c r="E131" s="11" t="s">
        <v>31</v>
      </c>
      <c r="F131" s="34" t="s">
        <v>59</v>
      </c>
      <c r="G131" s="41" t="s">
        <v>327</v>
      </c>
      <c r="H131" s="36" t="s">
        <v>326</v>
      </c>
      <c r="I131" s="36" t="s">
        <v>314</v>
      </c>
      <c r="J131" s="14" t="s">
        <v>318</v>
      </c>
      <c r="K131" s="36" t="s">
        <v>545</v>
      </c>
      <c r="L131" s="36" t="s">
        <v>610</v>
      </c>
      <c r="M131" s="27">
        <v>2</v>
      </c>
      <c r="N131" s="27">
        <v>1</v>
      </c>
      <c r="O131" s="15">
        <f t="shared" si="97"/>
        <v>2</v>
      </c>
      <c r="P131" s="27">
        <v>10</v>
      </c>
      <c r="Q131" s="11">
        <f t="shared" si="108"/>
        <v>20</v>
      </c>
      <c r="R131" s="16" t="str">
        <f t="shared" si="98"/>
        <v>IV</v>
      </c>
      <c r="S131" s="16" t="str">
        <f t="shared" si="99"/>
        <v>RIESGO ACEPTABLE</v>
      </c>
      <c r="T131" s="17" t="s">
        <v>37</v>
      </c>
      <c r="U131" s="17" t="s">
        <v>37</v>
      </c>
      <c r="V131" s="29" t="s">
        <v>37</v>
      </c>
      <c r="W131" s="42" t="s">
        <v>328</v>
      </c>
      <c r="X131" s="17" t="s">
        <v>37</v>
      </c>
    </row>
    <row r="132" spans="1:24" s="2" customFormat="1" ht="242.25" customHeight="1" x14ac:dyDescent="0.25">
      <c r="A132" s="11">
        <v>129</v>
      </c>
      <c r="B132" s="148"/>
      <c r="C132" s="43" t="s">
        <v>353</v>
      </c>
      <c r="D132" s="17" t="s">
        <v>350</v>
      </c>
      <c r="E132" s="11" t="s">
        <v>78</v>
      </c>
      <c r="F132" s="34" t="s">
        <v>368</v>
      </c>
      <c r="G132" s="37" t="s">
        <v>285</v>
      </c>
      <c r="H132" s="14" t="s">
        <v>594</v>
      </c>
      <c r="I132" s="17" t="s">
        <v>595</v>
      </c>
      <c r="J132" s="27" t="s">
        <v>304</v>
      </c>
      <c r="K132" s="44" t="s">
        <v>348</v>
      </c>
      <c r="L132" s="45" t="s">
        <v>349</v>
      </c>
      <c r="M132" s="11">
        <v>1</v>
      </c>
      <c r="N132" s="11">
        <v>1</v>
      </c>
      <c r="O132" s="11">
        <f t="shared" si="97"/>
        <v>1</v>
      </c>
      <c r="P132" s="17">
        <v>10</v>
      </c>
      <c r="Q132" s="11">
        <f>O132*P132</f>
        <v>10</v>
      </c>
      <c r="R132" s="16" t="str">
        <f t="shared" si="98"/>
        <v>IV</v>
      </c>
      <c r="S132" s="16" t="str">
        <f t="shared" si="99"/>
        <v>RIESGO ACEPTABLE</v>
      </c>
      <c r="T132" s="17" t="s">
        <v>37</v>
      </c>
      <c r="U132" s="17" t="s">
        <v>37</v>
      </c>
      <c r="V132" s="17" t="s">
        <v>352</v>
      </c>
      <c r="W132" s="17" t="s">
        <v>351</v>
      </c>
      <c r="X132" s="17" t="s">
        <v>37</v>
      </c>
    </row>
  </sheetData>
  <mergeCells count="81">
    <mergeCell ref="B4:B14"/>
    <mergeCell ref="C4:C14"/>
    <mergeCell ref="W125:W126"/>
    <mergeCell ref="C127:C131"/>
    <mergeCell ref="D127:D131"/>
    <mergeCell ref="C125:C126"/>
    <mergeCell ref="D125:D126"/>
    <mergeCell ref="G75:G76"/>
    <mergeCell ref="C118:C124"/>
    <mergeCell ref="D118:D124"/>
    <mergeCell ref="F72:F73"/>
    <mergeCell ref="F42:F44"/>
    <mergeCell ref="E55:E56"/>
    <mergeCell ref="F55:F56"/>
    <mergeCell ref="B118:B132"/>
    <mergeCell ref="F109:F111"/>
    <mergeCell ref="F113:F114"/>
    <mergeCell ref="F115:F117"/>
    <mergeCell ref="F26:F28"/>
    <mergeCell ref="F30:F31"/>
    <mergeCell ref="F32:F34"/>
    <mergeCell ref="F105:F107"/>
    <mergeCell ref="F77:F79"/>
    <mergeCell ref="F81:F82"/>
    <mergeCell ref="F84:F86"/>
    <mergeCell ref="F75:F76"/>
    <mergeCell ref="D25:D34"/>
    <mergeCell ref="C25:C34"/>
    <mergeCell ref="B15:B34"/>
    <mergeCell ref="F99:F101"/>
    <mergeCell ref="F103:F104"/>
    <mergeCell ref="B35:B74"/>
    <mergeCell ref="C35:C44"/>
    <mergeCell ref="D35:D44"/>
    <mergeCell ref="C45:C74"/>
    <mergeCell ref="D45:D54"/>
    <mergeCell ref="D69:D74"/>
    <mergeCell ref="D55:D63"/>
    <mergeCell ref="D64:D67"/>
    <mergeCell ref="B75:B86"/>
    <mergeCell ref="C75:C86"/>
    <mergeCell ref="D75:D86"/>
    <mergeCell ref="D4:D14"/>
    <mergeCell ref="C15:C24"/>
    <mergeCell ref="D15:D24"/>
    <mergeCell ref="F16:F18"/>
    <mergeCell ref="F20:F21"/>
    <mergeCell ref="F22:F24"/>
    <mergeCell ref="F6:F8"/>
    <mergeCell ref="F10:F11"/>
    <mergeCell ref="F12:F14"/>
    <mergeCell ref="F4:F5"/>
    <mergeCell ref="B87:B97"/>
    <mergeCell ref="C87:C97"/>
    <mergeCell ref="D87:D97"/>
    <mergeCell ref="F88:F90"/>
    <mergeCell ref="F92:F93"/>
    <mergeCell ref="F94:F96"/>
    <mergeCell ref="B98:B107"/>
    <mergeCell ref="C98:C107"/>
    <mergeCell ref="D98:D107"/>
    <mergeCell ref="B108:B117"/>
    <mergeCell ref="C108:C117"/>
    <mergeCell ref="D108:D117"/>
    <mergeCell ref="H55:H56"/>
    <mergeCell ref="G4:G5"/>
    <mergeCell ref="F46:F48"/>
    <mergeCell ref="F50:F51"/>
    <mergeCell ref="F52:F54"/>
    <mergeCell ref="F36:F38"/>
    <mergeCell ref="F40:F41"/>
    <mergeCell ref="B1:X1"/>
    <mergeCell ref="A2:A3"/>
    <mergeCell ref="B2:B3"/>
    <mergeCell ref="C2:C3"/>
    <mergeCell ref="D2:D3"/>
    <mergeCell ref="E2:E3"/>
    <mergeCell ref="F2:I2"/>
    <mergeCell ref="J2:L2"/>
    <mergeCell ref="M2:R2"/>
    <mergeCell ref="T2:X2"/>
  </mergeCells>
  <conditionalFormatting sqref="R4:R54 R69:R132">
    <cfRule type="cellIs" dxfId="130" priority="47" operator="equal">
      <formula xml:space="preserve"> "MEDIO"</formula>
    </cfRule>
    <cfRule type="cellIs" dxfId="129" priority="49" operator="equal">
      <formula xml:space="preserve"> "MUY ALTO"</formula>
    </cfRule>
    <cfRule type="cellIs" dxfId="128" priority="48" operator="equal">
      <formula xml:space="preserve"> "ALTO"</formula>
    </cfRule>
    <cfRule type="cellIs" dxfId="127" priority="46" operator="equal">
      <formula xml:space="preserve"> "BAJO"</formula>
    </cfRule>
  </conditionalFormatting>
  <conditionalFormatting sqref="R121 R124">
    <cfRule type="cellIs" dxfId="126" priority="195" operator="equal">
      <formula xml:space="preserve"> "MUY ALTO"</formula>
    </cfRule>
    <cfRule type="cellIs" dxfId="125" priority="194" operator="equal">
      <formula xml:space="preserve"> "ALTO"</formula>
    </cfRule>
    <cfRule type="cellIs" dxfId="124" priority="192" operator="equal">
      <formula xml:space="preserve"> "BAJO"</formula>
    </cfRule>
    <cfRule type="cellIs" dxfId="123" priority="193" operator="equal">
      <formula xml:space="preserve"> "MEDIO"</formula>
    </cfRule>
  </conditionalFormatting>
  <conditionalFormatting sqref="S4:S5">
    <cfRule type="cellIs" dxfId="122" priority="40" operator="equal">
      <formula xml:space="preserve"> "RIESGO NO ACEPTABLE"</formula>
    </cfRule>
    <cfRule type="cellIs" dxfId="121" priority="38" operator="equal">
      <formula xml:space="preserve"> "RIESGO ACEPTABLE"</formula>
    </cfRule>
    <cfRule type="cellIs" dxfId="120" priority="39" operator="equal">
      <formula xml:space="preserve"> "RIESGO MEJORABLE"</formula>
    </cfRule>
  </conditionalFormatting>
  <conditionalFormatting sqref="S4:S6">
    <cfRule type="containsText" dxfId="119" priority="37" operator="containsText" text="RIESGO ACEPTABLE CON CONTROL ESPECIFICO">
      <formula>NOT(ISERROR(SEARCH("RIESGO ACEPTABLE CON CONTROL ESPECIFICO",S4)))</formula>
    </cfRule>
  </conditionalFormatting>
  <conditionalFormatting sqref="S6:S7">
    <cfRule type="cellIs" dxfId="118" priority="44" operator="equal">
      <formula xml:space="preserve"> "RIESGO NO ACEPTABLE"</formula>
    </cfRule>
    <cfRule type="cellIs" dxfId="117" priority="43" operator="equal">
      <formula xml:space="preserve"> "RIESGO MEJORABLE"</formula>
    </cfRule>
    <cfRule type="cellIs" dxfId="116" priority="42" operator="equal">
      <formula xml:space="preserve"> "RIESGO ACEPTABLE"</formula>
    </cfRule>
  </conditionalFormatting>
  <conditionalFormatting sqref="S8:S16 S18:S26 S28:S36">
    <cfRule type="containsText" dxfId="114" priority="208" operator="containsText" text="RIESGO ACEPTABLE CON CONTROL ESPECIFICO">
      <formula>NOT(ISERROR(SEARCH("RIESGO ACEPTABLE CON CONTROL ESPECIFICO",S8)))</formula>
    </cfRule>
    <cfRule type="cellIs" dxfId="113" priority="211" operator="equal">
      <formula xml:space="preserve"> "RIESGO NO ACEPTABLE"</formula>
    </cfRule>
    <cfRule type="cellIs" dxfId="112" priority="210" operator="equal">
      <formula xml:space="preserve"> "RIESGO MEJORABLE"</formula>
    </cfRule>
    <cfRule type="cellIs" dxfId="111" priority="209" operator="equal">
      <formula xml:space="preserve"> "RIESGO ACEPTABLE"</formula>
    </cfRule>
  </conditionalFormatting>
  <conditionalFormatting sqref="S17">
    <cfRule type="cellIs" dxfId="110" priority="138" operator="equal">
      <formula xml:space="preserve"> "RIESGO MEJORABLE"</formula>
    </cfRule>
    <cfRule type="cellIs" dxfId="109" priority="137" operator="equal">
      <formula xml:space="preserve"> "RIESGO ACEPTABLE"</formula>
    </cfRule>
    <cfRule type="cellIs" dxfId="108" priority="139" operator="equal">
      <formula xml:space="preserve"> "RIESGO NO ACEPTABLE"</formula>
    </cfRule>
  </conditionalFormatting>
  <conditionalFormatting sqref="S27">
    <cfRule type="cellIs" dxfId="106" priority="203" operator="equal">
      <formula xml:space="preserve"> "RIESGO NO ACEPTABLE"</formula>
    </cfRule>
    <cfRule type="cellIs" dxfId="105" priority="202" operator="equal">
      <formula xml:space="preserve"> "RIESGO MEJORABLE"</formula>
    </cfRule>
    <cfRule type="cellIs" dxfId="104" priority="201" operator="equal">
      <formula xml:space="preserve"> "RIESGO ACEPTABLE"</formula>
    </cfRule>
  </conditionalFormatting>
  <conditionalFormatting sqref="S37:S44">
    <cfRule type="cellIs" dxfId="101" priority="135" operator="equal">
      <formula xml:space="preserve"> "RIESGO NO ACEPTABLE"</formula>
    </cfRule>
    <cfRule type="cellIs" dxfId="100" priority="134" operator="equal">
      <formula xml:space="preserve"> "RIESGO MEJORABLE"</formula>
    </cfRule>
    <cfRule type="cellIs" dxfId="99" priority="133" operator="equal">
      <formula xml:space="preserve"> "RIESGO ACEPTABLE"</formula>
    </cfRule>
  </conditionalFormatting>
  <conditionalFormatting sqref="S38:S46 S48:S73">
    <cfRule type="containsText" dxfId="98" priority="33" operator="containsText" text="RIESGO ACEPTABLE CON CONTROL ESPECIFICO">
      <formula>NOT(ISERROR(SEARCH("RIESGO ACEPTABLE CON CONTROL ESPECIFICO",S38)))</formula>
    </cfRule>
  </conditionalFormatting>
  <conditionalFormatting sqref="S45:S46 S48:S73">
    <cfRule type="cellIs" dxfId="97" priority="36" operator="equal">
      <formula xml:space="preserve"> "RIESGO NO ACEPTABLE"</formula>
    </cfRule>
    <cfRule type="cellIs" dxfId="96" priority="34" operator="equal">
      <formula xml:space="preserve"> "RIESGO ACEPTABLE"</formula>
    </cfRule>
    <cfRule type="cellIs" dxfId="95" priority="35" operator="equal">
      <formula xml:space="preserve"> "RIESGO MEJORABLE"</formula>
    </cfRule>
  </conditionalFormatting>
  <conditionalFormatting sqref="S47">
    <cfRule type="cellIs" dxfId="94" priority="32" operator="equal">
      <formula xml:space="preserve"> "RIESGO NO ACEPTABLE"</formula>
    </cfRule>
    <cfRule type="cellIs" dxfId="92" priority="30" operator="equal">
      <formula xml:space="preserve"> "RIESGO ACEPTABLE"</formula>
    </cfRule>
    <cfRule type="cellIs" dxfId="91" priority="31" operator="equal">
      <formula xml:space="preserve"> "RIESGO MEJORABLE"</formula>
    </cfRule>
  </conditionalFormatting>
  <conditionalFormatting sqref="S74">
    <cfRule type="cellIs" dxfId="90" priority="23" operator="equal">
      <formula xml:space="preserve"> "RIESGO MEJORABLE"</formula>
    </cfRule>
    <cfRule type="cellIs" dxfId="89" priority="24" operator="equal">
      <formula xml:space="preserve"> "RIESGO NO ACEPTABLE"</formula>
    </cfRule>
    <cfRule type="cellIs" dxfId="88" priority="22" operator="equal">
      <formula xml:space="preserve"> "RIESGO ACEPTABLE"</formula>
    </cfRule>
  </conditionalFormatting>
  <conditionalFormatting sqref="S75:S88 S90:S97">
    <cfRule type="cellIs" dxfId="86" priority="149" operator="equal">
      <formula xml:space="preserve"> "RIESGO ACEPTABLE"</formula>
    </cfRule>
    <cfRule type="cellIs" dxfId="85" priority="150" operator="equal">
      <formula xml:space="preserve"> "RIESGO MEJORABLE"</formula>
    </cfRule>
    <cfRule type="cellIs" dxfId="84" priority="151" operator="equal">
      <formula xml:space="preserve"> "RIESGO NO ACEPTABLE"</formula>
    </cfRule>
  </conditionalFormatting>
  <conditionalFormatting sqref="S75:S88 S90:S99">
    <cfRule type="containsText" dxfId="83" priority="148" operator="containsText" text="RIESGO ACEPTABLE CON CONTROL ESPECIFICO">
      <formula>NOT(ISERROR(SEARCH("RIESGO ACEPTABLE CON CONTROL ESPECIFICO",S75)))</formula>
    </cfRule>
  </conditionalFormatting>
  <conditionalFormatting sqref="S78">
    <cfRule type="cellIs" dxfId="82" priority="123" operator="equal">
      <formula xml:space="preserve"> "RIESGO MEJORABLE"</formula>
    </cfRule>
    <cfRule type="cellIs" dxfId="81" priority="124" operator="equal">
      <formula xml:space="preserve"> "RIESGO NO ACEPTABLE"</formula>
    </cfRule>
    <cfRule type="cellIs" dxfId="80" priority="122" operator="equal">
      <formula xml:space="preserve"> "RIESGO ACEPTABLE"</formula>
    </cfRule>
  </conditionalFormatting>
  <conditionalFormatting sqref="S87">
    <cfRule type="cellIs" dxfId="78" priority="126" operator="equal">
      <formula xml:space="preserve"> "RIESGO MEJORABLE"</formula>
    </cfRule>
    <cfRule type="cellIs" dxfId="77" priority="127" operator="equal">
      <formula xml:space="preserve"> "RIESGO NO ACEPTABLE"</formula>
    </cfRule>
    <cfRule type="cellIs" dxfId="76" priority="125" operator="equal">
      <formula xml:space="preserve"> "RIESGO ACEPTABLE"</formula>
    </cfRule>
  </conditionalFormatting>
  <conditionalFormatting sqref="S89">
    <cfRule type="cellIs" dxfId="75" priority="143" operator="equal">
      <formula xml:space="preserve"> "RIESGO NO ACEPTABLE"</formula>
    </cfRule>
    <cfRule type="cellIs" dxfId="73" priority="141" operator="equal">
      <formula xml:space="preserve"> "RIESGO ACEPTABLE"</formula>
    </cfRule>
    <cfRule type="cellIs" dxfId="72" priority="142" operator="equal">
      <formula xml:space="preserve"> "RIESGO MEJORABLE"</formula>
    </cfRule>
  </conditionalFormatting>
  <conditionalFormatting sqref="S98:S100">
    <cfRule type="cellIs" dxfId="71" priority="165" operator="equal">
      <formula xml:space="preserve"> "RIESGO ACEPTABLE"</formula>
    </cfRule>
    <cfRule type="cellIs" dxfId="70" priority="166" operator="equal">
      <formula xml:space="preserve"> "RIESGO MEJORABLE"</formula>
    </cfRule>
    <cfRule type="cellIs" dxfId="69" priority="167" operator="equal">
      <formula xml:space="preserve"> "RIESGO NO ACEPTABLE"</formula>
    </cfRule>
  </conditionalFormatting>
  <conditionalFormatting sqref="S101:S109">
    <cfRule type="cellIs" dxfId="67" priority="174" operator="equal">
      <formula xml:space="preserve"> "RIESGO MEJORABLE"</formula>
    </cfRule>
    <cfRule type="containsText" dxfId="66" priority="172" operator="containsText" text="RIESGO ACEPTABLE CON CONTROL ESPECIFICO">
      <formula>NOT(ISERROR(SEARCH("RIESGO ACEPTABLE CON CONTROL ESPECIFICO",S101)))</formula>
    </cfRule>
    <cfRule type="cellIs" dxfId="65" priority="173" operator="equal">
      <formula xml:space="preserve"> "RIESGO ACEPTABLE"</formula>
    </cfRule>
    <cfRule type="cellIs" dxfId="64" priority="175" operator="equal">
      <formula xml:space="preserve"> "RIESGO NO ACEPTABLE"</formula>
    </cfRule>
  </conditionalFormatting>
  <conditionalFormatting sqref="S110">
    <cfRule type="cellIs" dxfId="62" priority="213" operator="equal">
      <formula xml:space="preserve"> "RIESGO ACEPTABLE"</formula>
    </cfRule>
    <cfRule type="cellIs" dxfId="61" priority="214" operator="equal">
      <formula xml:space="preserve"> "RIESGO MEJORABLE"</formula>
    </cfRule>
    <cfRule type="cellIs" dxfId="60" priority="215" operator="equal">
      <formula xml:space="preserve"> "RIESGO NO ACEPTABLE"</formula>
    </cfRule>
  </conditionalFormatting>
  <conditionalFormatting sqref="S111:S117">
    <cfRule type="containsText" dxfId="59" priority="220" operator="containsText" text="RIESGO ACEPTABLE CON CONTROL ESPECIFICO">
      <formula>NOT(ISERROR(SEARCH("RIESGO ACEPTABLE CON CONTROL ESPECIFICO",S111)))</formula>
    </cfRule>
    <cfRule type="cellIs" dxfId="58" priority="221" operator="equal">
      <formula xml:space="preserve"> "RIESGO ACEPTABLE"</formula>
    </cfRule>
    <cfRule type="cellIs" dxfId="57" priority="222" operator="equal">
      <formula xml:space="preserve"> "RIESGO MEJORABLE"</formula>
    </cfRule>
    <cfRule type="cellIs" dxfId="56" priority="223" operator="equal">
      <formula xml:space="preserve"> "RIESGO NO ACEPTABLE"</formula>
    </cfRule>
  </conditionalFormatting>
  <conditionalFormatting sqref="S118:S123">
    <cfRule type="cellIs" dxfId="55" priority="50" operator="equal">
      <formula xml:space="preserve"> "RIESGO ACEPTABLE"</formula>
    </cfRule>
    <cfRule type="cellIs" dxfId="54" priority="52" operator="equal">
      <formula xml:space="preserve"> "RIESGO NO ACEPTABLE"</formula>
    </cfRule>
    <cfRule type="cellIs" dxfId="53" priority="51" operator="equal">
      <formula xml:space="preserve"> "RIESGO MEJORABLE"</formula>
    </cfRule>
  </conditionalFormatting>
  <conditionalFormatting sqref="S121 S124">
    <cfRule type="cellIs" dxfId="51" priority="197" operator="equal">
      <formula xml:space="preserve"> "RIESGO ACEPTABLE"</formula>
    </cfRule>
    <cfRule type="cellIs" dxfId="50" priority="198" operator="equal">
      <formula xml:space="preserve"> "RIESGO MEJORABLE"</formula>
    </cfRule>
    <cfRule type="cellIs" dxfId="49" priority="199" operator="equal">
      <formula xml:space="preserve"> "RIESGO NO ACEPTABLE"</formula>
    </cfRule>
  </conditionalFormatting>
  <conditionalFormatting sqref="S124 S121">
    <cfRule type="containsText" dxfId="48" priority="196" operator="containsText" text="RIESGO ACEPTABLE CON CONTROL ESPECIFICO">
      <formula>NOT(ISERROR(SEARCH("RIESGO ACEPTABLE CON CONTROL ESPECIFICO",S121)))</formula>
    </cfRule>
  </conditionalFormatting>
  <conditionalFormatting sqref="S124:S125">
    <cfRule type="cellIs" dxfId="47" priority="183" operator="equal">
      <formula xml:space="preserve"> "RIESGO NO ACEPTABLE"</formula>
    </cfRule>
    <cfRule type="cellIs" dxfId="46" priority="182" operator="equal">
      <formula xml:space="preserve"> "RIESGO MEJORABLE"</formula>
    </cfRule>
    <cfRule type="cellIs" dxfId="45" priority="181" operator="equal">
      <formula xml:space="preserve"> "RIESGO ACEPTABLE"</formula>
    </cfRule>
  </conditionalFormatting>
  <conditionalFormatting sqref="S125">
    <cfRule type="containsText" dxfId="44" priority="180" operator="containsText" text="RIESGO ACEPTABLE CON CONTROL ESPECIFICO">
      <formula>NOT(ISERROR(SEARCH("RIESGO ACEPTABLE CON CONTROL ESPECIFICO",S125)))</formula>
    </cfRule>
  </conditionalFormatting>
  <conditionalFormatting sqref="S126:S132">
    <cfRule type="cellIs" dxfId="42" priority="185" operator="equal">
      <formula xml:space="preserve"> "RIESGO ACEPTABLE"</formula>
    </cfRule>
    <cfRule type="cellIs" dxfId="41" priority="186" operator="equal">
      <formula xml:space="preserve"> "RIESGO MEJORABLE"</formula>
    </cfRule>
    <cfRule type="cellIs" dxfId="40" priority="187" operator="equal">
      <formula xml:space="preserve"> "RIESGO NO ACEPTABLE"</formula>
    </cfRule>
  </conditionalFormatting>
  <dataValidations count="8">
    <dataValidation type="list" allowBlank="1" showInputMessage="1" showErrorMessage="1" sqref="P75:P80 P35:P39 P108:P112 P15:P19 P4:P9 P71 P45:P49 P98:P102 P25:P29 P88:P91" xr:uid="{00000000-0002-0000-0300-000000000000}">
      <formula1>"10,25,60,100"</formula1>
    </dataValidation>
    <dataValidation type="list" allowBlank="1" showInputMessage="1" showErrorMessage="1" sqref="N25:N29 N15:N19 N87:N91 N118:N126 N35:N39 N4:N9 N71 N45:N49 N97:N102 N108:N112 N75:N80" xr:uid="{00000000-0002-0000-0300-000001000000}">
      <formula1>"1,2,3,4"</formula1>
    </dataValidation>
    <dataValidation type="list" allowBlank="1" showInputMessage="1" showErrorMessage="1" sqref="M25:M29 M15:M19 M87:M91 M118:M126 M35:M39 M4:M9 M71 M45:M49 M97:M102 M108:M112 M75:M80" xr:uid="{00000000-0002-0000-0300-000002000000}">
      <formula1>"2,6,10"</formula1>
    </dataValidation>
    <dataValidation type="list" allowBlank="1" showErrorMessage="1" sqref="P127:P131 P55:P68" xr:uid="{A7C4F3C6-F789-407B-90A1-C6757FFEFF18}">
      <formula1>"10,25,60,100"</formula1>
    </dataValidation>
    <dataValidation type="list" allowBlank="1" showErrorMessage="1" sqref="M127:M131" xr:uid="{838000A4-F030-44E4-B2DB-8BB0DA5B2A18}">
      <formula1>"1,2,4,6"</formula1>
    </dataValidation>
    <dataValidation type="list" allowBlank="1" showErrorMessage="1" sqref="N127:N131 N55:N68" xr:uid="{0E49EE90-655B-4FEF-9938-C212A195EDB0}">
      <formula1>"1,2,3,4"</formula1>
    </dataValidation>
    <dataValidation type="list" allowBlank="1" showInputMessage="1" showErrorMessage="1" sqref="E83 E126:E131 E76 E118:E124 E5 E55 E57:E68 E70" xr:uid="{72FE69C3-19AE-47F2-9FDD-0771A3E6E4C0}">
      <formula1>"SI,NO"</formula1>
    </dataValidation>
    <dataValidation type="list" allowBlank="1" showErrorMessage="1" sqref="M55:M68" xr:uid="{1C9DCF08-D73B-41B7-A759-1353ED9E3A1F}">
      <formula1>"1,2,6,10"</formula1>
    </dataValidation>
  </dataValidations>
  <pageMargins left="0.70866141732283472" right="0.70866141732283472" top="0.74803149606299213" bottom="0.74803149606299213" header="0.31496062992125984" footer="0.31496062992125984"/>
  <pageSetup scale="16" orientation="portrait" r:id="rId1"/>
  <headerFooter>
    <oddFooter>&amp;LProcesos de Apoyo</oddFooter>
  </headerFooter>
  <extLst>
    <ext xmlns:x14="http://schemas.microsoft.com/office/spreadsheetml/2009/9/main" uri="{78C0D931-6437-407d-A8EE-F0AAD7539E65}">
      <x14:conditionalFormattings>
        <x14:conditionalFormatting xmlns:xm="http://schemas.microsoft.com/office/excel/2006/main">
          <x14:cfRule type="containsText" priority="41" operator="containsText" text="RIESGO ACEPTABLE CON CONTROL ESPECIFICO" id="{72D37B7E-BEEB-4CB5-B715-1595FDE40937}">
            <xm:f>NOT(ISERROR(SEARCH("RIESGO ACEPTABLE CON CONTROL ESPECIFICO",'https://d.docs.live.net/641814060f020b37/Matriz IPEREC/[Matriz IPEREC.xlsx]ÁREAS MADS'!#REF!)))</xm:f>
            <x14:dxf>
              <fill>
                <patternFill>
                  <bgColor rgb="FFFFC000"/>
                </patternFill>
              </fill>
            </x14:dxf>
          </x14:cfRule>
          <xm:sqref>S7</xm:sqref>
        </x14:conditionalFormatting>
        <x14:conditionalFormatting xmlns:xm="http://schemas.microsoft.com/office/excel/2006/main">
          <x14:cfRule type="containsText" priority="136" operator="containsText" text="RIESGO ACEPTABLE CON CONTROL ESPECIFICO" id="{631C9F8A-535E-47BC-88A8-31A37BE9B6D0}">
            <xm:f>NOT(ISERROR(SEARCH("RIESGO ACEPTABLE CON CONTROL ESPECIFICO",'https://d.docs.live.net/641814060f020b37/Matriz IPEREC/[Matriz IPEREC.xlsx]ÁREAS MADS'!#REF!)))</xm:f>
            <x14:dxf>
              <fill>
                <patternFill>
                  <bgColor rgb="FFFFC000"/>
                </patternFill>
              </fill>
            </x14:dxf>
          </x14:cfRule>
          <xm:sqref>S17</xm:sqref>
        </x14:conditionalFormatting>
        <x14:conditionalFormatting xmlns:xm="http://schemas.microsoft.com/office/excel/2006/main">
          <x14:cfRule type="containsText" priority="200" operator="containsText" text="RIESGO ACEPTABLE CON CONTROL ESPECIFICO" id="{B9EE4C75-55B3-46EE-9122-230FFD3A85B8}">
            <xm:f>NOT(ISERROR(SEARCH("RIESGO ACEPTABLE CON CONTROL ESPECIFICO",'https://d.docs.live.net/641814060f020b37/Matriz IPEREC/[Matriz IPEREC.xlsx]ÁREAS MADS'!#REF!)))</xm:f>
            <x14:dxf>
              <fill>
                <patternFill>
                  <bgColor rgb="FFFFC000"/>
                </patternFill>
              </fill>
            </x14:dxf>
          </x14:cfRule>
          <xm:sqref>S27</xm:sqref>
        </x14:conditionalFormatting>
        <x14:conditionalFormatting xmlns:xm="http://schemas.microsoft.com/office/excel/2006/main">
          <x14:cfRule type="containsText" priority="132" operator="containsText" text="RIESGO ACEPTABLE CON CONTROL ESPECIFICO" id="{47E430DA-AA00-496D-B1F4-2068ED205D22}">
            <xm:f>NOT(ISERROR(SEARCH("RIESGO ACEPTABLE CON CONTROL ESPECIFICO",'https://d.docs.live.net/641814060f020b37/Matriz IPEREC/[Matriz IPEREC.xlsx]ÁREAS MADS'!#REF!)))</xm:f>
            <x14:dxf>
              <fill>
                <patternFill>
                  <bgColor rgb="FFFFC000"/>
                </patternFill>
              </fill>
            </x14:dxf>
          </x14:cfRule>
          <xm:sqref>S37</xm:sqref>
        </x14:conditionalFormatting>
        <x14:conditionalFormatting xmlns:xm="http://schemas.microsoft.com/office/excel/2006/main">
          <x14:cfRule type="containsText" priority="29" operator="containsText" text="RIESGO ACEPTABLE CON CONTROL ESPECIFICO" id="{D248FBD9-8AE8-45B0-94F7-327F0368834E}">
            <xm:f>NOT(ISERROR(SEARCH("RIESGO ACEPTABLE CON CONTROL ESPECIFICO",'https://d.docs.live.net/641814060f020b37/Matriz IPEREC/[Matriz IPEREC.xlsx]ÁREAS MADS'!#REF!)))</xm:f>
            <x14:dxf>
              <fill>
                <patternFill>
                  <bgColor rgb="FFFFC000"/>
                </patternFill>
              </fill>
            </x14:dxf>
          </x14:cfRule>
          <xm:sqref>S47</xm:sqref>
        </x14:conditionalFormatting>
        <x14:conditionalFormatting xmlns:xm="http://schemas.microsoft.com/office/excel/2006/main">
          <x14:cfRule type="containsText" priority="21" operator="containsText" text="RIESGO ACEPTABLE CON CONTROL ESPECIFICO" id="{A0FEBDC3-42A8-4F65-BA14-C1FD8F751D8A}">
            <xm:f>NOT(ISERROR(SEARCH("RIESGO ACEPTABLE CON CONTROL ESPECIFICO",'https://d.docs.live.net/641814060f020b37/Matriz IPEREC/[Matriz IPEREC.xlsx]ÁREAS MADS'!#REF!)))</xm:f>
            <x14:dxf>
              <fill>
                <patternFill>
                  <bgColor rgb="FFFFC000"/>
                </patternFill>
              </fill>
            </x14:dxf>
          </x14:cfRule>
          <xm:sqref>S74</xm:sqref>
        </x14:conditionalFormatting>
        <x14:conditionalFormatting xmlns:xm="http://schemas.microsoft.com/office/excel/2006/main">
          <x14:cfRule type="containsText" priority="121" operator="containsText" text="RIESGO ACEPTABLE CON CONTROL ESPECIFICO" id="{016029E2-49C2-4677-BE0F-2F3A60E59AE5}">
            <xm:f>NOT(ISERROR(SEARCH("RIESGO ACEPTABLE CON CONTROL ESPECIFICO",'https://d.docs.live.net/641814060f020b37/Matriz IPEREC/[Matriz IPEREC.xlsx]ÁREAS MADS'!#REF!)))</xm:f>
            <x14:dxf>
              <fill>
                <patternFill>
                  <bgColor rgb="FFFFC000"/>
                </patternFill>
              </fill>
            </x14:dxf>
          </x14:cfRule>
          <xm:sqref>S78</xm:sqref>
        </x14:conditionalFormatting>
        <x14:conditionalFormatting xmlns:xm="http://schemas.microsoft.com/office/excel/2006/main">
          <x14:cfRule type="containsText" priority="140" operator="containsText" text="RIESGO ACEPTABLE CON CONTROL ESPECIFICO" id="{BE21744A-089B-4335-A786-4ABD65D03633}">
            <xm:f>NOT(ISERROR(SEARCH("RIESGO ACEPTABLE CON CONTROL ESPECIFICO",'https://d.docs.live.net/641814060f020b37/Matriz IPEREC/[Matriz IPEREC.xlsx]ÁREAS MADS'!#REF!)))</xm:f>
            <x14:dxf>
              <fill>
                <patternFill>
                  <bgColor rgb="FFFFC000"/>
                </patternFill>
              </fill>
            </x14:dxf>
          </x14:cfRule>
          <xm:sqref>S89</xm:sqref>
        </x14:conditionalFormatting>
        <x14:conditionalFormatting xmlns:xm="http://schemas.microsoft.com/office/excel/2006/main">
          <x14:cfRule type="containsText" priority="164" operator="containsText" text="RIESGO ACEPTABLE CON CONTROL ESPECIFICO" id="{573B92A1-CB05-4B04-9250-99E22E1E4853}">
            <xm:f>NOT(ISERROR(SEARCH("RIESGO ACEPTABLE CON CONTROL ESPECIFICO",'https://d.docs.live.net/641814060f020b37/Matriz IPEREC/[Matriz IPEREC.xlsx]ÁREAS MADS'!#REF!)))</xm:f>
            <x14:dxf>
              <fill>
                <patternFill>
                  <bgColor rgb="FFFFC000"/>
                </patternFill>
              </fill>
            </x14:dxf>
          </x14:cfRule>
          <xm:sqref>S100</xm:sqref>
        </x14:conditionalFormatting>
        <x14:conditionalFormatting xmlns:xm="http://schemas.microsoft.com/office/excel/2006/main">
          <x14:cfRule type="containsText" priority="212" operator="containsText" text="RIESGO ACEPTABLE CON CONTROL ESPECIFICO" id="{CA321BDD-1F70-42B5-901E-B6DBA60340AB}">
            <xm:f>NOT(ISERROR(SEARCH("RIESGO ACEPTABLE CON CONTROL ESPECIFICO",'https://d.docs.live.net/641814060f020b37/Matriz IPEREC/[Matriz IPEREC.xlsx]ÁREAS MADS'!#REF!)))</xm:f>
            <x14:dxf>
              <fill>
                <patternFill>
                  <bgColor rgb="FFFFC000"/>
                </patternFill>
              </fill>
            </x14:dxf>
          </x14:cfRule>
          <xm:sqref>S110</xm:sqref>
        </x14:conditionalFormatting>
        <x14:conditionalFormatting xmlns:xm="http://schemas.microsoft.com/office/excel/2006/main">
          <x14:cfRule type="containsText" priority="45" operator="containsText" text="RIESGO ACEPTABLE CON CONTROL ESPECIFICO" id="{56A884D3-149A-4F92-9816-3C0329FA6D04}">
            <xm:f>NOT(ISERROR(SEARCH("RIESGO ACEPTABLE CON CONTROL ESPECIFICO",'https://d.docs.live.net/641814060f020b37/Matriz IPEREC/[Matriz IPEREC.xlsx]ÁREAS MADS'!#REF!)))</xm:f>
            <x14:dxf>
              <fill>
                <patternFill>
                  <bgColor rgb="FFFFC000"/>
                </patternFill>
              </fill>
            </x14:dxf>
          </x14:cfRule>
          <xm:sqref>S118:S124</xm:sqref>
        </x14:conditionalFormatting>
        <x14:conditionalFormatting xmlns:xm="http://schemas.microsoft.com/office/excel/2006/main">
          <x14:cfRule type="containsText" priority="184" operator="containsText" text="RIESGO ACEPTABLE CON CONTROL ESPECIFICO" id="{009C0836-E7F6-40F7-AB4E-D52CEA53132C}">
            <xm:f>NOT(ISERROR(SEARCH("RIESGO ACEPTABLE CON CONTROL ESPECIFICO",'https://d.docs.live.net/641814060f020b37/Matriz IPEREC/[Matriz IPEREC.xlsx]ÁREAS MADS'!#REF!)))</xm:f>
            <x14:dxf>
              <fill>
                <patternFill>
                  <bgColor rgb="FFFFC000"/>
                </patternFill>
              </fill>
            </x14:dxf>
          </x14:cfRule>
          <xm:sqref>S126:S132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pageSetUpPr fitToPage="1"/>
  </sheetPr>
  <dimension ref="A1:X28"/>
  <sheetViews>
    <sheetView view="pageBreakPreview" zoomScale="60" zoomScaleNormal="62" workbookViewId="0">
      <selection activeCell="K4" sqref="K4"/>
    </sheetView>
  </sheetViews>
  <sheetFormatPr baseColWidth="10" defaultColWidth="11.42578125" defaultRowHeight="15" x14ac:dyDescent="0.25"/>
  <cols>
    <col min="1" max="1" width="5.42578125" bestFit="1" customWidth="1"/>
    <col min="2" max="2" width="14.85546875" customWidth="1"/>
    <col min="3" max="3" width="21.140625" customWidth="1"/>
    <col min="4" max="4" width="46.28515625" customWidth="1"/>
    <col min="5" max="5" width="5.85546875" customWidth="1"/>
    <col min="6" max="7" width="26.42578125" customWidth="1"/>
    <col min="8" max="8" width="31.7109375" customWidth="1"/>
    <col min="9" max="9" width="31.85546875" customWidth="1"/>
    <col min="10" max="10" width="35.42578125" style="5" customWidth="1"/>
    <col min="11" max="11" width="38.42578125" style="5" customWidth="1"/>
    <col min="12" max="12" width="42.42578125" customWidth="1"/>
    <col min="13" max="15" width="7.42578125" customWidth="1"/>
    <col min="16" max="18" width="7.28515625" customWidth="1"/>
    <col min="19" max="19" width="19.140625" customWidth="1"/>
    <col min="20" max="21" width="14.42578125" customWidth="1"/>
    <col min="22" max="22" width="44.42578125" customWidth="1"/>
    <col min="23" max="23" width="64.42578125" customWidth="1"/>
    <col min="24" max="24" width="29.42578125" customWidth="1"/>
  </cols>
  <sheetData>
    <row r="1" spans="1:24" s="9" customFormat="1" ht="84.75" customHeight="1" x14ac:dyDescent="0.3">
      <c r="B1" s="161" t="s">
        <v>2</v>
      </c>
      <c r="C1" s="161"/>
      <c r="D1" s="161"/>
      <c r="E1" s="161"/>
      <c r="F1" s="161"/>
      <c r="G1" s="161"/>
      <c r="H1" s="161"/>
      <c r="I1" s="161"/>
      <c r="J1" s="161"/>
      <c r="K1" s="161"/>
      <c r="L1" s="161"/>
      <c r="M1" s="161"/>
      <c r="N1" s="161"/>
      <c r="O1" s="161"/>
      <c r="P1" s="161"/>
      <c r="Q1" s="161"/>
      <c r="R1" s="161"/>
      <c r="S1" s="161"/>
      <c r="T1" s="161"/>
      <c r="U1" s="161"/>
      <c r="V1" s="161"/>
      <c r="W1" s="161"/>
      <c r="X1" s="161"/>
    </row>
    <row r="2" spans="1:24" s="9" customFormat="1" ht="60.75" customHeight="1" x14ac:dyDescent="0.3">
      <c r="A2" s="158" t="s">
        <v>306</v>
      </c>
      <c r="B2" s="158" t="s">
        <v>3</v>
      </c>
      <c r="C2" s="158" t="s">
        <v>4</v>
      </c>
      <c r="D2" s="158" t="s">
        <v>5</v>
      </c>
      <c r="E2" s="162" t="s">
        <v>6</v>
      </c>
      <c r="F2" s="163" t="s">
        <v>7</v>
      </c>
      <c r="G2" s="163"/>
      <c r="H2" s="163"/>
      <c r="I2" s="163"/>
      <c r="J2" s="163" t="s">
        <v>8</v>
      </c>
      <c r="K2" s="163"/>
      <c r="L2" s="163"/>
      <c r="M2" s="163" t="s">
        <v>9</v>
      </c>
      <c r="N2" s="163"/>
      <c r="O2" s="163"/>
      <c r="P2" s="163"/>
      <c r="Q2" s="163"/>
      <c r="R2" s="163"/>
      <c r="S2" s="46" t="s">
        <v>10</v>
      </c>
      <c r="T2" s="163" t="s">
        <v>11</v>
      </c>
      <c r="U2" s="163"/>
      <c r="V2" s="163"/>
      <c r="W2" s="163"/>
      <c r="X2" s="163"/>
    </row>
    <row r="3" spans="1:24" s="10" customFormat="1" ht="131.25" customHeight="1" x14ac:dyDescent="0.3">
      <c r="A3" s="158"/>
      <c r="B3" s="158"/>
      <c r="C3" s="158"/>
      <c r="D3" s="158"/>
      <c r="E3" s="162"/>
      <c r="F3" s="47" t="s">
        <v>12</v>
      </c>
      <c r="G3" s="47" t="s">
        <v>13</v>
      </c>
      <c r="H3" s="47" t="s">
        <v>14</v>
      </c>
      <c r="I3" s="47" t="s">
        <v>15</v>
      </c>
      <c r="J3" s="47" t="s">
        <v>13</v>
      </c>
      <c r="K3" s="47" t="s">
        <v>16</v>
      </c>
      <c r="L3" s="47" t="s">
        <v>17</v>
      </c>
      <c r="M3" s="47" t="s">
        <v>18</v>
      </c>
      <c r="N3" s="47" t="s">
        <v>19</v>
      </c>
      <c r="O3" s="47" t="s">
        <v>20</v>
      </c>
      <c r="P3" s="47" t="s">
        <v>21</v>
      </c>
      <c r="Q3" s="47" t="s">
        <v>22</v>
      </c>
      <c r="R3" s="47" t="s">
        <v>23</v>
      </c>
      <c r="S3" s="48" t="s">
        <v>24</v>
      </c>
      <c r="T3" s="47" t="s">
        <v>25</v>
      </c>
      <c r="U3" s="47" t="s">
        <v>26</v>
      </c>
      <c r="V3" s="47" t="s">
        <v>27</v>
      </c>
      <c r="W3" s="47" t="s">
        <v>28</v>
      </c>
      <c r="X3" s="47" t="s">
        <v>29</v>
      </c>
    </row>
    <row r="4" spans="1:24" s="1" customFormat="1" ht="111" customHeight="1" x14ac:dyDescent="0.25">
      <c r="A4" s="11">
        <v>1</v>
      </c>
      <c r="B4" s="149" t="s">
        <v>142</v>
      </c>
      <c r="C4" s="149" t="s">
        <v>366</v>
      </c>
      <c r="D4" s="178" t="s">
        <v>143</v>
      </c>
      <c r="E4" s="11" t="s">
        <v>31</v>
      </c>
      <c r="F4" s="12" t="s">
        <v>32</v>
      </c>
      <c r="G4" s="13" t="s">
        <v>33</v>
      </c>
      <c r="H4" s="14" t="s">
        <v>34</v>
      </c>
      <c r="I4" s="14" t="s">
        <v>579</v>
      </c>
      <c r="J4" s="17" t="s">
        <v>347</v>
      </c>
      <c r="K4" s="17" t="s">
        <v>36</v>
      </c>
      <c r="L4" s="14" t="s">
        <v>329</v>
      </c>
      <c r="M4" s="15">
        <v>2</v>
      </c>
      <c r="N4" s="15">
        <v>1</v>
      </c>
      <c r="O4" s="15">
        <f t="shared" ref="O4:O8" si="0">M4*N4</f>
        <v>2</v>
      </c>
      <c r="P4" s="15">
        <v>10</v>
      </c>
      <c r="Q4" s="11">
        <f t="shared" ref="Q4:Q20" si="1">O4*P4</f>
        <v>20</v>
      </c>
      <c r="R4" s="16" t="str">
        <f t="shared" ref="R4:R8" si="2">IF(AND(Q4&gt;=0,Q4&lt;=20),"IV",IF(AND(Q4&lt;=120,Q4&gt;=40),"III",IF(AND(Q4&gt;=150,Q4&lt;=500),"II",IF(AND(Q4&gt;=600,Q4&lt;=4000),"I"))))</f>
        <v>IV</v>
      </c>
      <c r="S4" s="16" t="str">
        <f t="shared" ref="S4" si="3">IF(AND(Q4&gt;=0,Q4&lt;=20),"RIESGO ACEPTABLE",IF(AND(Q4&gt;=40,Q4&lt;=120),"RIESGO MEJORABLE",IF(AND(Q4&gt;=150,Q4&lt;=500),"RIESGO ACEPTABLE CON CONTROL ESPECIFICO",IF(AND(Q4&gt;=600,Q4&lt;=4000),"RIESGO NO ACEPTABLE"))))</f>
        <v>RIESGO ACEPTABLE</v>
      </c>
      <c r="T4" s="17" t="s">
        <v>37</v>
      </c>
      <c r="U4" s="17" t="s">
        <v>37</v>
      </c>
      <c r="V4" s="18" t="s">
        <v>38</v>
      </c>
      <c r="W4" s="18" t="s">
        <v>330</v>
      </c>
      <c r="X4" s="17" t="s">
        <v>39</v>
      </c>
    </row>
    <row r="5" spans="1:24" s="1" customFormat="1" ht="111" customHeight="1" x14ac:dyDescent="0.25">
      <c r="A5" s="11">
        <v>2</v>
      </c>
      <c r="B5" s="150"/>
      <c r="C5" s="150"/>
      <c r="D5" s="178"/>
      <c r="E5" s="11" t="s">
        <v>31</v>
      </c>
      <c r="F5" s="156" t="s">
        <v>40</v>
      </c>
      <c r="G5" s="21" t="s">
        <v>580</v>
      </c>
      <c r="H5" s="22" t="s">
        <v>41</v>
      </c>
      <c r="I5" s="22" t="s">
        <v>581</v>
      </c>
      <c r="J5" s="17" t="s">
        <v>42</v>
      </c>
      <c r="K5" s="17" t="s">
        <v>43</v>
      </c>
      <c r="L5" s="22" t="s">
        <v>44</v>
      </c>
      <c r="M5" s="15">
        <v>2</v>
      </c>
      <c r="N5" s="15">
        <v>2</v>
      </c>
      <c r="O5" s="15">
        <f t="shared" si="0"/>
        <v>4</v>
      </c>
      <c r="P5" s="15">
        <v>25</v>
      </c>
      <c r="Q5" s="11">
        <f t="shared" si="1"/>
        <v>100</v>
      </c>
      <c r="R5" s="16" t="str">
        <f t="shared" si="2"/>
        <v>III</v>
      </c>
      <c r="S5" s="16" t="str">
        <f>IF(AND(Q5&gt;=0,Q5&lt;=20),"RIESGO ACEPTABLE",IF(AND(Q5&gt;=40,Q5&lt;=120),"RIESGO MEJORABLE",IF(AND(Q5&gt;=150,Q5&lt;=500),"RIESGO ACEPTABLE CON CONTROL ESPECIFICO",IF(AND(Q5&gt;=600,Q5&lt;=4000),"RIESGO NO ACEPTABLE"))))</f>
        <v>RIESGO MEJORABLE</v>
      </c>
      <c r="T5" s="23" t="s">
        <v>45</v>
      </c>
      <c r="U5" s="23" t="s">
        <v>45</v>
      </c>
      <c r="V5" s="24" t="s">
        <v>46</v>
      </c>
      <c r="W5" s="25" t="s">
        <v>47</v>
      </c>
      <c r="X5" s="17" t="s">
        <v>48</v>
      </c>
    </row>
    <row r="6" spans="1:24" s="1" customFormat="1" ht="111" customHeight="1" x14ac:dyDescent="0.25">
      <c r="A6" s="11">
        <v>3</v>
      </c>
      <c r="B6" s="150"/>
      <c r="C6" s="150"/>
      <c r="D6" s="178"/>
      <c r="E6" s="11" t="s">
        <v>31</v>
      </c>
      <c r="F6" s="156"/>
      <c r="G6" s="26" t="s">
        <v>275</v>
      </c>
      <c r="H6" s="22" t="s">
        <v>361</v>
      </c>
      <c r="I6" s="22" t="s">
        <v>362</v>
      </c>
      <c r="J6" s="27" t="s">
        <v>82</v>
      </c>
      <c r="K6" s="27" t="s">
        <v>365</v>
      </c>
      <c r="L6" s="27" t="s">
        <v>363</v>
      </c>
      <c r="M6" s="15">
        <v>2</v>
      </c>
      <c r="N6" s="15">
        <v>1</v>
      </c>
      <c r="O6" s="15">
        <f t="shared" si="0"/>
        <v>2</v>
      </c>
      <c r="P6" s="15">
        <v>10</v>
      </c>
      <c r="Q6" s="11">
        <f t="shared" si="1"/>
        <v>20</v>
      </c>
      <c r="R6" s="16" t="str">
        <f t="shared" si="2"/>
        <v>IV</v>
      </c>
      <c r="S6" s="16" t="str">
        <f t="shared" ref="S6:S8" si="4">IF(AND(Q6&gt;=0,Q6&lt;=20),"RIESGO ACEPTABLE",IF(AND(Q6&gt;=40,Q6&lt;=120),"RIESGO MEJORABLE",IF(AND(Q6&gt;=150,Q6&lt;=500),"RIESGO ACEPTABLE CON CONTROL ESPECIFICO",IF(AND(Q6&gt;=600,Q6&lt;=4000),"RIESGO NO ACEPTABLE"))))</f>
        <v>RIESGO ACEPTABLE</v>
      </c>
      <c r="T6" s="17" t="s">
        <v>37</v>
      </c>
      <c r="U6" s="17" t="s">
        <v>37</v>
      </c>
      <c r="V6" s="17" t="s">
        <v>37</v>
      </c>
      <c r="W6" s="27" t="s">
        <v>364</v>
      </c>
      <c r="X6" s="27" t="s">
        <v>304</v>
      </c>
    </row>
    <row r="7" spans="1:24" s="1" customFormat="1" ht="111" customHeight="1" x14ac:dyDescent="0.25">
      <c r="A7" s="11">
        <v>4</v>
      </c>
      <c r="B7" s="150"/>
      <c r="C7" s="150"/>
      <c r="D7" s="178"/>
      <c r="E7" s="11" t="s">
        <v>31</v>
      </c>
      <c r="F7" s="156"/>
      <c r="G7" s="21" t="s">
        <v>582</v>
      </c>
      <c r="H7" s="22" t="s">
        <v>49</v>
      </c>
      <c r="I7" s="22" t="s">
        <v>583</v>
      </c>
      <c r="J7" s="15" t="s">
        <v>50</v>
      </c>
      <c r="K7" s="15" t="s">
        <v>51</v>
      </c>
      <c r="L7" s="22" t="s">
        <v>52</v>
      </c>
      <c r="M7" s="15">
        <v>2</v>
      </c>
      <c r="N7" s="15">
        <v>2</v>
      </c>
      <c r="O7" s="15">
        <f t="shared" si="0"/>
        <v>4</v>
      </c>
      <c r="P7" s="15">
        <v>10</v>
      </c>
      <c r="Q7" s="11">
        <f t="shared" si="1"/>
        <v>40</v>
      </c>
      <c r="R7" s="16" t="str">
        <f t="shared" si="2"/>
        <v>III</v>
      </c>
      <c r="S7" s="16" t="str">
        <f t="shared" si="4"/>
        <v>RIESGO MEJORABLE</v>
      </c>
      <c r="T7" s="23" t="s">
        <v>45</v>
      </c>
      <c r="U7" s="23" t="s">
        <v>45</v>
      </c>
      <c r="V7" s="29" t="s">
        <v>53</v>
      </c>
      <c r="W7" s="30" t="s">
        <v>54</v>
      </c>
      <c r="X7" s="17" t="s">
        <v>48</v>
      </c>
    </row>
    <row r="8" spans="1:24" s="1" customFormat="1" ht="111" customHeight="1" x14ac:dyDescent="0.25">
      <c r="A8" s="11">
        <v>5</v>
      </c>
      <c r="B8" s="150"/>
      <c r="C8" s="150"/>
      <c r="D8" s="178"/>
      <c r="E8" s="11" t="s">
        <v>31</v>
      </c>
      <c r="F8" s="20" t="s">
        <v>55</v>
      </c>
      <c r="G8" s="31" t="s">
        <v>584</v>
      </c>
      <c r="H8" s="28" t="s">
        <v>56</v>
      </c>
      <c r="I8" s="22" t="s">
        <v>585</v>
      </c>
      <c r="J8" s="17" t="s">
        <v>42</v>
      </c>
      <c r="K8" s="17" t="s">
        <v>42</v>
      </c>
      <c r="L8" s="28" t="s">
        <v>57</v>
      </c>
      <c r="M8" s="15">
        <v>2</v>
      </c>
      <c r="N8" s="15">
        <v>3</v>
      </c>
      <c r="O8" s="15">
        <f t="shared" si="0"/>
        <v>6</v>
      </c>
      <c r="P8" s="15">
        <v>10</v>
      </c>
      <c r="Q8" s="11">
        <f t="shared" si="1"/>
        <v>60</v>
      </c>
      <c r="R8" s="16" t="str">
        <f t="shared" si="2"/>
        <v>III</v>
      </c>
      <c r="S8" s="16" t="str">
        <f t="shared" si="4"/>
        <v>RIESGO MEJORABLE</v>
      </c>
      <c r="T8" s="23" t="s">
        <v>45</v>
      </c>
      <c r="U8" s="23" t="s">
        <v>45</v>
      </c>
      <c r="V8" s="17" t="s">
        <v>48</v>
      </c>
      <c r="W8" s="30" t="s">
        <v>58</v>
      </c>
      <c r="X8" s="17" t="s">
        <v>48</v>
      </c>
    </row>
    <row r="9" spans="1:24" s="1" customFormat="1" ht="111" customHeight="1" x14ac:dyDescent="0.25">
      <c r="A9" s="11">
        <v>6</v>
      </c>
      <c r="B9" s="150"/>
      <c r="C9" s="150"/>
      <c r="D9" s="178"/>
      <c r="E9" s="11" t="s">
        <v>31</v>
      </c>
      <c r="F9" s="156" t="s">
        <v>59</v>
      </c>
      <c r="G9" s="32" t="s">
        <v>586</v>
      </c>
      <c r="H9" s="17" t="s">
        <v>60</v>
      </c>
      <c r="I9" s="17" t="s">
        <v>587</v>
      </c>
      <c r="J9" s="17" t="s">
        <v>61</v>
      </c>
      <c r="K9" s="17" t="s">
        <v>331</v>
      </c>
      <c r="L9" s="17" t="s">
        <v>63</v>
      </c>
      <c r="M9" s="11">
        <v>2</v>
      </c>
      <c r="N9" s="11">
        <v>4</v>
      </c>
      <c r="O9" s="11">
        <f>M9*N9</f>
        <v>8</v>
      </c>
      <c r="P9" s="17">
        <v>25</v>
      </c>
      <c r="Q9" s="11">
        <f t="shared" si="1"/>
        <v>200</v>
      </c>
      <c r="R9" s="16" t="str">
        <f>IF(AND(Q9&gt;=0,Q9&lt;=20),"IV",IF(AND(Q9&lt;=120,Q9&gt;=40),"III",IF(AND(Q9&gt;=150,Q9&lt;=500),"II",IF(AND(Q9&gt;=600,Q9&lt;=4000),"I"))))</f>
        <v>II</v>
      </c>
      <c r="S9" s="16" t="str">
        <f>IF(AND(Q9&gt;=0,Q9&lt;=20),"RIESGO ACEPTABLE",IF(AND(Q9&gt;=40,Q9&lt;=120),"RIESGO MEJORABLE",IF(AND(Q9&gt;=150,Q9&lt;=500),"RIESGO ACEPTABLE CON CONTROL ESPECIFICO",IF(AND(Q9&gt;=600,Q9&lt;=4000),"RIESGO NO ACEPTABLE"))))</f>
        <v>RIESGO ACEPTABLE CON CONTROL ESPECIFICO</v>
      </c>
      <c r="T9" s="17" t="s">
        <v>37</v>
      </c>
      <c r="U9" s="17" t="s">
        <v>37</v>
      </c>
      <c r="V9" s="17" t="s">
        <v>64</v>
      </c>
      <c r="W9" s="17" t="s">
        <v>65</v>
      </c>
      <c r="X9" s="17" t="s">
        <v>48</v>
      </c>
    </row>
    <row r="10" spans="1:24" s="1" customFormat="1" ht="111" customHeight="1" x14ac:dyDescent="0.25">
      <c r="A10" s="11">
        <v>7</v>
      </c>
      <c r="B10" s="150"/>
      <c r="C10" s="150"/>
      <c r="D10" s="178"/>
      <c r="E10" s="11" t="s">
        <v>31</v>
      </c>
      <c r="F10" s="156"/>
      <c r="G10" s="33" t="s">
        <v>66</v>
      </c>
      <c r="H10" s="17" t="s">
        <v>67</v>
      </c>
      <c r="I10" s="17" t="s">
        <v>588</v>
      </c>
      <c r="J10" s="17" t="s">
        <v>42</v>
      </c>
      <c r="K10" s="17" t="s">
        <v>62</v>
      </c>
      <c r="L10" s="17" t="s">
        <v>63</v>
      </c>
      <c r="M10" s="11">
        <v>2</v>
      </c>
      <c r="N10" s="11">
        <v>4</v>
      </c>
      <c r="O10" s="11">
        <f t="shared" ref="O10:O13" si="5">M10*N10</f>
        <v>8</v>
      </c>
      <c r="P10" s="17">
        <v>25</v>
      </c>
      <c r="Q10" s="11">
        <f t="shared" si="1"/>
        <v>200</v>
      </c>
      <c r="R10" s="16" t="str">
        <f t="shared" ref="R10:R13" si="6">IF(AND(Q10&gt;=0,Q10&lt;=20),"IV",IF(AND(Q10&lt;=120,Q10&gt;=40),"III",IF(AND(Q10&gt;=150,Q10&lt;=500),"II",IF(AND(Q10&gt;=600,Q10&lt;=4000),"I"))))</f>
        <v>II</v>
      </c>
      <c r="S10" s="16" t="str">
        <f t="shared" ref="S10:S13" si="7">IF(AND(Q10&gt;=0,Q10&lt;=20),"RIESGO ACEPTABLE",IF(AND(Q10&gt;=40,Q10&lt;=120),"RIESGO MEJORABLE",IF(AND(Q10&gt;=150,Q10&lt;=500),"RIESGO ACEPTABLE CON CONTROL ESPECIFICO",IF(AND(Q10&gt;=600,Q10&lt;=4000),"RIESGO NO ACEPTABLE"))))</f>
        <v>RIESGO ACEPTABLE CON CONTROL ESPECIFICO</v>
      </c>
      <c r="T10" s="17" t="s">
        <v>37</v>
      </c>
      <c r="U10" s="17" t="s">
        <v>37</v>
      </c>
      <c r="V10" s="17" t="s">
        <v>64</v>
      </c>
      <c r="W10" s="17" t="s">
        <v>65</v>
      </c>
      <c r="X10" s="17" t="s">
        <v>48</v>
      </c>
    </row>
    <row r="11" spans="1:24" s="1" customFormat="1" ht="111" customHeight="1" x14ac:dyDescent="0.25">
      <c r="A11" s="11">
        <v>8</v>
      </c>
      <c r="B11" s="150"/>
      <c r="C11" s="150"/>
      <c r="D11" s="178"/>
      <c r="E11" s="11" t="s">
        <v>31</v>
      </c>
      <c r="F11" s="169" t="s">
        <v>68</v>
      </c>
      <c r="G11" s="13" t="s">
        <v>69</v>
      </c>
      <c r="H11" s="14" t="s">
        <v>70</v>
      </c>
      <c r="I11" s="17" t="s">
        <v>589</v>
      </c>
      <c r="J11" s="17" t="s">
        <v>42</v>
      </c>
      <c r="K11" s="17" t="s">
        <v>71</v>
      </c>
      <c r="L11" s="17" t="s">
        <v>42</v>
      </c>
      <c r="M11" s="11">
        <v>2</v>
      </c>
      <c r="N11" s="11">
        <v>2</v>
      </c>
      <c r="O11" s="11">
        <f t="shared" si="5"/>
        <v>4</v>
      </c>
      <c r="P11" s="17">
        <v>25</v>
      </c>
      <c r="Q11" s="11">
        <f t="shared" si="1"/>
        <v>100</v>
      </c>
      <c r="R11" s="16" t="str">
        <f t="shared" si="6"/>
        <v>III</v>
      </c>
      <c r="S11" s="16" t="str">
        <f t="shared" si="7"/>
        <v>RIESGO MEJORABLE</v>
      </c>
      <c r="T11" s="17" t="s">
        <v>37</v>
      </c>
      <c r="U11" s="17" t="s">
        <v>37</v>
      </c>
      <c r="V11" s="17" t="s">
        <v>72</v>
      </c>
      <c r="W11" s="17" t="s">
        <v>37</v>
      </c>
      <c r="X11" s="17" t="s">
        <v>37</v>
      </c>
    </row>
    <row r="12" spans="1:24" s="1" customFormat="1" ht="111" customHeight="1" x14ac:dyDescent="0.25">
      <c r="A12" s="11">
        <v>9</v>
      </c>
      <c r="B12" s="150"/>
      <c r="C12" s="150"/>
      <c r="D12" s="178"/>
      <c r="E12" s="11" t="s">
        <v>31</v>
      </c>
      <c r="F12" s="170"/>
      <c r="G12" s="13" t="s">
        <v>73</v>
      </c>
      <c r="H12" s="14" t="s">
        <v>74</v>
      </c>
      <c r="I12" s="17" t="s">
        <v>590</v>
      </c>
      <c r="J12" s="17" t="s">
        <v>75</v>
      </c>
      <c r="K12" s="17" t="s">
        <v>71</v>
      </c>
      <c r="L12" s="11" t="s">
        <v>76</v>
      </c>
      <c r="M12" s="11">
        <v>2</v>
      </c>
      <c r="N12" s="11">
        <v>2</v>
      </c>
      <c r="O12" s="11">
        <f t="shared" si="5"/>
        <v>4</v>
      </c>
      <c r="P12" s="17">
        <v>10</v>
      </c>
      <c r="Q12" s="11">
        <f t="shared" si="1"/>
        <v>40</v>
      </c>
      <c r="R12" s="16" t="str">
        <f t="shared" si="6"/>
        <v>III</v>
      </c>
      <c r="S12" s="16" t="str">
        <f t="shared" si="7"/>
        <v>RIESGO MEJORABLE</v>
      </c>
      <c r="T12" s="17" t="s">
        <v>37</v>
      </c>
      <c r="U12" s="17" t="s">
        <v>37</v>
      </c>
      <c r="V12" s="17" t="s">
        <v>37</v>
      </c>
      <c r="W12" s="17" t="s">
        <v>77</v>
      </c>
      <c r="X12" s="17" t="s">
        <v>37</v>
      </c>
    </row>
    <row r="13" spans="1:24" s="1" customFormat="1" ht="111" customHeight="1" x14ac:dyDescent="0.25">
      <c r="A13" s="11">
        <v>10</v>
      </c>
      <c r="B13" s="150"/>
      <c r="C13" s="150"/>
      <c r="D13" s="178"/>
      <c r="E13" s="27" t="s">
        <v>31</v>
      </c>
      <c r="F13" s="170"/>
      <c r="G13" s="35" t="s">
        <v>126</v>
      </c>
      <c r="H13" s="36" t="s">
        <v>400</v>
      </c>
      <c r="I13" s="36" t="s">
        <v>401</v>
      </c>
      <c r="J13" s="17" t="s">
        <v>304</v>
      </c>
      <c r="K13" s="15" t="s">
        <v>304</v>
      </c>
      <c r="L13" s="36" t="s">
        <v>394</v>
      </c>
      <c r="M13" s="15">
        <v>2</v>
      </c>
      <c r="N13" s="15">
        <v>1</v>
      </c>
      <c r="O13" s="15">
        <f t="shared" si="5"/>
        <v>2</v>
      </c>
      <c r="P13" s="17">
        <v>10</v>
      </c>
      <c r="Q13" s="11">
        <f t="shared" si="1"/>
        <v>20</v>
      </c>
      <c r="R13" s="16" t="str">
        <f t="shared" si="6"/>
        <v>IV</v>
      </c>
      <c r="S13" s="16" t="str">
        <f t="shared" si="7"/>
        <v>RIESGO ACEPTABLE</v>
      </c>
      <c r="T13" s="17" t="s">
        <v>37</v>
      </c>
      <c r="U13" s="17" t="s">
        <v>37</v>
      </c>
      <c r="V13" s="17" t="s">
        <v>37</v>
      </c>
      <c r="W13" s="27" t="s">
        <v>402</v>
      </c>
      <c r="X13" s="27" t="s">
        <v>304</v>
      </c>
    </row>
    <row r="14" spans="1:24" s="1" customFormat="1" ht="111" customHeight="1" x14ac:dyDescent="0.25">
      <c r="A14" s="11">
        <v>11</v>
      </c>
      <c r="B14" s="150"/>
      <c r="C14" s="150"/>
      <c r="D14" s="178"/>
      <c r="E14" s="27" t="s">
        <v>78</v>
      </c>
      <c r="F14" s="170"/>
      <c r="G14" s="13" t="s">
        <v>406</v>
      </c>
      <c r="H14" s="14" t="s">
        <v>413</v>
      </c>
      <c r="I14" s="17" t="s">
        <v>409</v>
      </c>
      <c r="J14" s="17" t="s">
        <v>304</v>
      </c>
      <c r="K14" s="17" t="s">
        <v>411</v>
      </c>
      <c r="L14" s="17" t="s">
        <v>410</v>
      </c>
      <c r="M14" s="15">
        <v>2</v>
      </c>
      <c r="N14" s="15">
        <v>1</v>
      </c>
      <c r="O14" s="15">
        <f t="shared" ref="O14" si="8">M14*N14</f>
        <v>2</v>
      </c>
      <c r="P14" s="17">
        <v>10</v>
      </c>
      <c r="Q14" s="11">
        <f t="shared" ref="Q14" si="9">O14*P14</f>
        <v>20</v>
      </c>
      <c r="R14" s="16" t="str">
        <f t="shared" ref="R14" si="10">IF(AND(Q14&gt;=0,Q14&lt;=20),"IV",IF(AND(Q14&lt;=120,Q14&gt;=40),"III",IF(AND(Q14&gt;=150,Q14&lt;=500),"II",IF(AND(Q14&gt;=600,Q14&lt;=4000),"I"))))</f>
        <v>IV</v>
      </c>
      <c r="S14" s="16" t="str">
        <f t="shared" ref="S14" si="11">IF(AND(Q14&gt;=0,Q14&lt;=20),"RIESGO ACEPTABLE",IF(AND(Q14&gt;=40,Q14&lt;=120),"RIESGO MEJORABLE",IF(AND(Q14&gt;=150,Q14&lt;=500),"RIESGO ACEPTABLE CON CONTROL ESPECIFICO",IF(AND(Q14&gt;=600,Q14&lt;=4000),"RIESGO NO ACEPTABLE"))))</f>
        <v>RIESGO ACEPTABLE</v>
      </c>
      <c r="T14" s="17" t="s">
        <v>37</v>
      </c>
      <c r="U14" s="17" t="s">
        <v>37</v>
      </c>
      <c r="V14" s="17" t="s">
        <v>37</v>
      </c>
      <c r="W14" s="27" t="s">
        <v>412</v>
      </c>
      <c r="X14" s="27" t="s">
        <v>304</v>
      </c>
    </row>
    <row r="15" spans="1:24" s="1" customFormat="1" ht="111" customHeight="1" x14ac:dyDescent="0.25">
      <c r="A15" s="11">
        <v>12</v>
      </c>
      <c r="B15" s="150"/>
      <c r="C15" s="150"/>
      <c r="D15" s="178"/>
      <c r="E15" s="11" t="s">
        <v>31</v>
      </c>
      <c r="F15" s="171"/>
      <c r="G15" s="13" t="s">
        <v>81</v>
      </c>
      <c r="H15" s="14" t="s">
        <v>79</v>
      </c>
      <c r="I15" s="17" t="s">
        <v>591</v>
      </c>
      <c r="J15" s="11" t="s">
        <v>82</v>
      </c>
      <c r="K15" s="17" t="s">
        <v>83</v>
      </c>
      <c r="L15" s="11" t="s">
        <v>82</v>
      </c>
      <c r="M15" s="11">
        <v>4</v>
      </c>
      <c r="N15" s="11">
        <v>1</v>
      </c>
      <c r="O15" s="11">
        <f>M15*N15</f>
        <v>4</v>
      </c>
      <c r="P15" s="17">
        <v>10</v>
      </c>
      <c r="Q15" s="11">
        <f t="shared" si="1"/>
        <v>40</v>
      </c>
      <c r="R15" s="16" t="str">
        <f>IF(AND(Q15&gt;=0,Q15&lt;=20),"IV",IF(AND(Q15&lt;=120,Q15&gt;=40),"III",IF(AND(Q15&gt;=150,Q15&lt;=500),"II",IF(AND(Q15&gt;=600,Q15&lt;=4000),"I"))))</f>
        <v>III</v>
      </c>
      <c r="S15" s="16" t="str">
        <f>IF(AND(Q15&gt;=0,Q15&lt;=20),"RIESGO ACEPTABLE",IF(AND(Q15&gt;=40,Q15&lt;=120),"RIESGO MEJORABLE",IF(AND(Q15&gt;=150,Q15&lt;=500),"RIESGO ACEPTABLE CON CONTROL ESPECIFICO",IF(AND(Q15&gt;=600,Q15&lt;=4000),"RIESGO NO ACEPTABLE"))))</f>
        <v>RIESGO MEJORABLE</v>
      </c>
      <c r="T15" s="17" t="s">
        <v>37</v>
      </c>
      <c r="U15" s="17" t="s">
        <v>37</v>
      </c>
      <c r="V15" s="17" t="s">
        <v>37</v>
      </c>
      <c r="W15" s="17" t="s">
        <v>84</v>
      </c>
      <c r="X15" s="17" t="s">
        <v>37</v>
      </c>
    </row>
    <row r="16" spans="1:24" s="1" customFormat="1" ht="111" customHeight="1" x14ac:dyDescent="0.25">
      <c r="A16" s="11">
        <v>13</v>
      </c>
      <c r="B16" s="150"/>
      <c r="C16" s="150"/>
      <c r="D16" s="178"/>
      <c r="E16" s="11" t="s">
        <v>31</v>
      </c>
      <c r="F16" s="34" t="s">
        <v>85</v>
      </c>
      <c r="G16" s="35" t="s">
        <v>86</v>
      </c>
      <c r="H16" s="36" t="s">
        <v>87</v>
      </c>
      <c r="I16" s="36" t="s">
        <v>592</v>
      </c>
      <c r="J16" s="17" t="s">
        <v>42</v>
      </c>
      <c r="K16" s="15" t="s">
        <v>88</v>
      </c>
      <c r="L16" s="36" t="s">
        <v>89</v>
      </c>
      <c r="M16" s="15">
        <v>2</v>
      </c>
      <c r="N16" s="15">
        <v>2</v>
      </c>
      <c r="O16" s="15">
        <f t="shared" ref="O16:O28" si="12">M16*N16</f>
        <v>4</v>
      </c>
      <c r="P16" s="17">
        <v>11</v>
      </c>
      <c r="Q16" s="11">
        <f t="shared" si="1"/>
        <v>44</v>
      </c>
      <c r="R16" s="16" t="str">
        <f t="shared" ref="R16:R28" si="13">IF(AND(Q16&gt;=0,Q16&lt;=20),"IV",IF(AND(Q16&lt;=120,Q16&gt;=40),"III",IF(AND(Q16&gt;=150,Q16&lt;=500),"II",IF(AND(Q16&gt;=600,Q16&lt;=4000),"I"))))</f>
        <v>III</v>
      </c>
      <c r="S16" s="16" t="str">
        <f t="shared" ref="S16:S28" si="14">IF(AND(Q16&gt;=0,Q16&lt;=20),"RIESGO ACEPTABLE",IF(AND(Q16&gt;=40,Q16&lt;=120),"RIESGO MEJORABLE",IF(AND(Q16&gt;=150,Q16&lt;=500),"RIESGO ACEPTABLE CON CONTROL ESPECIFICO",IF(AND(Q16&gt;=600,Q16&lt;=4000),"RIESGO NO ACEPTABLE"))))</f>
        <v>RIESGO MEJORABLE</v>
      </c>
      <c r="T16" s="17" t="s">
        <v>37</v>
      </c>
      <c r="U16" s="17" t="s">
        <v>37</v>
      </c>
      <c r="V16" s="29" t="s">
        <v>90</v>
      </c>
      <c r="W16" s="30" t="s">
        <v>91</v>
      </c>
      <c r="X16" s="17" t="s">
        <v>37</v>
      </c>
    </row>
    <row r="17" spans="1:24" s="1" customFormat="1" ht="111" customHeight="1" x14ac:dyDescent="0.25">
      <c r="A17" s="11">
        <v>14</v>
      </c>
      <c r="B17" s="150"/>
      <c r="C17" s="150"/>
      <c r="D17" s="153" t="s">
        <v>333</v>
      </c>
      <c r="E17" s="11" t="s">
        <v>31</v>
      </c>
      <c r="F17" s="34" t="s">
        <v>367</v>
      </c>
      <c r="G17" s="41" t="s">
        <v>335</v>
      </c>
      <c r="H17" s="36" t="s">
        <v>334</v>
      </c>
      <c r="I17" s="36" t="s">
        <v>336</v>
      </c>
      <c r="J17" s="17" t="s">
        <v>42</v>
      </c>
      <c r="K17" s="15" t="s">
        <v>337</v>
      </c>
      <c r="L17" s="17" t="s">
        <v>42</v>
      </c>
      <c r="M17" s="15">
        <v>2</v>
      </c>
      <c r="N17" s="15">
        <v>2</v>
      </c>
      <c r="O17" s="15">
        <f t="shared" si="12"/>
        <v>4</v>
      </c>
      <c r="P17" s="17">
        <v>12</v>
      </c>
      <c r="Q17" s="11">
        <f t="shared" si="1"/>
        <v>48</v>
      </c>
      <c r="R17" s="16" t="str">
        <f t="shared" si="13"/>
        <v>III</v>
      </c>
      <c r="S17" s="16" t="str">
        <f t="shared" si="14"/>
        <v>RIESGO MEJORABLE</v>
      </c>
      <c r="T17" s="17" t="s">
        <v>37</v>
      </c>
      <c r="U17" s="17" t="s">
        <v>37</v>
      </c>
      <c r="V17" s="29" t="s">
        <v>37</v>
      </c>
      <c r="W17" s="30" t="s">
        <v>37</v>
      </c>
      <c r="X17" s="17" t="s">
        <v>37</v>
      </c>
    </row>
    <row r="18" spans="1:24" s="1" customFormat="1" ht="180" customHeight="1" x14ac:dyDescent="0.25">
      <c r="A18" s="11">
        <v>15</v>
      </c>
      <c r="B18" s="150"/>
      <c r="C18" s="150"/>
      <c r="D18" s="153"/>
      <c r="E18" s="11" t="s">
        <v>31</v>
      </c>
      <c r="F18" s="34" t="s">
        <v>68</v>
      </c>
      <c r="G18" s="41" t="s">
        <v>323</v>
      </c>
      <c r="H18" s="36" t="s">
        <v>338</v>
      </c>
      <c r="I18" s="36" t="s">
        <v>339</v>
      </c>
      <c r="J18" s="17" t="s">
        <v>42</v>
      </c>
      <c r="K18" s="15" t="s">
        <v>345</v>
      </c>
      <c r="L18" s="36" t="s">
        <v>340</v>
      </c>
      <c r="M18" s="15">
        <v>2</v>
      </c>
      <c r="N18" s="15">
        <v>2</v>
      </c>
      <c r="O18" s="15">
        <f t="shared" si="12"/>
        <v>4</v>
      </c>
      <c r="P18" s="17">
        <v>13</v>
      </c>
      <c r="Q18" s="11">
        <f t="shared" si="1"/>
        <v>52</v>
      </c>
      <c r="R18" s="16" t="str">
        <f t="shared" si="13"/>
        <v>III</v>
      </c>
      <c r="S18" s="16" t="str">
        <f t="shared" si="14"/>
        <v>RIESGO MEJORABLE</v>
      </c>
      <c r="T18" s="17" t="s">
        <v>37</v>
      </c>
      <c r="U18" s="17" t="s">
        <v>37</v>
      </c>
      <c r="V18" s="29" t="s">
        <v>37</v>
      </c>
      <c r="W18" s="30" t="s">
        <v>346</v>
      </c>
      <c r="X18" s="17" t="s">
        <v>37</v>
      </c>
    </row>
    <row r="19" spans="1:24" s="1" customFormat="1" ht="180" customHeight="1" x14ac:dyDescent="0.25">
      <c r="A19" s="11">
        <v>16</v>
      </c>
      <c r="B19" s="150"/>
      <c r="C19" s="150"/>
      <c r="D19" s="153"/>
      <c r="E19" s="27" t="s">
        <v>31</v>
      </c>
      <c r="F19" s="34" t="s">
        <v>396</v>
      </c>
      <c r="G19" s="35" t="s">
        <v>392</v>
      </c>
      <c r="H19" s="36" t="s">
        <v>391</v>
      </c>
      <c r="I19" s="36" t="s">
        <v>397</v>
      </c>
      <c r="J19" s="17" t="s">
        <v>398</v>
      </c>
      <c r="K19" s="15" t="s">
        <v>393</v>
      </c>
      <c r="L19" s="36" t="s">
        <v>394</v>
      </c>
      <c r="M19" s="15">
        <v>2</v>
      </c>
      <c r="N19" s="15">
        <v>2</v>
      </c>
      <c r="O19" s="15">
        <f>M19*N19</f>
        <v>4</v>
      </c>
      <c r="P19" s="17">
        <v>25</v>
      </c>
      <c r="Q19" s="11">
        <f>O19*P19</f>
        <v>100</v>
      </c>
      <c r="R19" s="16" t="str">
        <f>IF(AND(Q19&gt;=0,Q19&lt;=20),"IV",IF(AND(Q19&lt;=120,Q19&gt;=40),"III",IF(AND(Q19&gt;=150,Q19&lt;=500),"II",IF(AND(Q19&gt;=600,Q19&lt;=4000),"I"))))</f>
        <v>III</v>
      </c>
      <c r="S19" s="16" t="str">
        <f>IF(AND(Q19&gt;=0,Q19&lt;=20),"RIESGO ACEPTABLE",IF(AND(Q19&gt;=40,Q19&lt;=120),"RIESGO MEJORABLE",IF(AND(Q19&gt;=150,Q19&lt;=500),"RIESGO ACEPTABLE CON CONTROL ESPECIFICO",IF(AND(Q19&gt;=600,Q19&lt;=4000),"RIESGO NO ACEPTABLE"))))</f>
        <v>RIESGO MEJORABLE</v>
      </c>
      <c r="T19" s="27" t="s">
        <v>304</v>
      </c>
      <c r="U19" s="27" t="s">
        <v>304</v>
      </c>
      <c r="V19" s="27" t="s">
        <v>395</v>
      </c>
      <c r="W19" s="27" t="s">
        <v>399</v>
      </c>
      <c r="X19" s="27" t="s">
        <v>304</v>
      </c>
    </row>
    <row r="20" spans="1:24" s="1" customFormat="1" ht="111" customHeight="1" x14ac:dyDescent="0.25">
      <c r="A20" s="11">
        <v>17</v>
      </c>
      <c r="B20" s="150"/>
      <c r="C20" s="152"/>
      <c r="D20" s="153"/>
      <c r="E20" s="11" t="s">
        <v>31</v>
      </c>
      <c r="F20" s="34" t="s">
        <v>367</v>
      </c>
      <c r="G20" s="41" t="s">
        <v>296</v>
      </c>
      <c r="H20" s="36" t="s">
        <v>341</v>
      </c>
      <c r="I20" s="36" t="s">
        <v>342</v>
      </c>
      <c r="J20" s="17" t="s">
        <v>42</v>
      </c>
      <c r="K20" s="15" t="s">
        <v>343</v>
      </c>
      <c r="L20" s="17" t="s">
        <v>42</v>
      </c>
      <c r="M20" s="15">
        <v>2</v>
      </c>
      <c r="N20" s="15">
        <v>2</v>
      </c>
      <c r="O20" s="15">
        <f t="shared" si="12"/>
        <v>4</v>
      </c>
      <c r="P20" s="17">
        <v>14</v>
      </c>
      <c r="Q20" s="11">
        <f t="shared" si="1"/>
        <v>56</v>
      </c>
      <c r="R20" s="16" t="str">
        <f t="shared" si="13"/>
        <v>III</v>
      </c>
      <c r="S20" s="16" t="str">
        <f t="shared" si="14"/>
        <v>RIESGO MEJORABLE</v>
      </c>
      <c r="T20" s="17" t="s">
        <v>37</v>
      </c>
      <c r="U20" s="17" t="s">
        <v>37</v>
      </c>
      <c r="V20" s="29" t="s">
        <v>37</v>
      </c>
      <c r="W20" s="30" t="s">
        <v>344</v>
      </c>
      <c r="X20" s="17" t="s">
        <v>37</v>
      </c>
    </row>
    <row r="21" spans="1:24" s="1" customFormat="1" ht="146.25" customHeight="1" x14ac:dyDescent="0.25">
      <c r="A21" s="11">
        <v>18</v>
      </c>
      <c r="B21" s="150"/>
      <c r="C21" s="149" t="s">
        <v>359</v>
      </c>
      <c r="D21" s="154" t="s">
        <v>358</v>
      </c>
      <c r="E21" s="11" t="s">
        <v>78</v>
      </c>
      <c r="F21" s="34" t="s">
        <v>68</v>
      </c>
      <c r="G21" s="13" t="s">
        <v>357</v>
      </c>
      <c r="H21" s="14" t="s">
        <v>354</v>
      </c>
      <c r="I21" s="17" t="s">
        <v>590</v>
      </c>
      <c r="J21" s="17" t="s">
        <v>42</v>
      </c>
      <c r="K21" s="17" t="s">
        <v>42</v>
      </c>
      <c r="L21" s="17" t="s">
        <v>355</v>
      </c>
      <c r="M21" s="15">
        <v>2</v>
      </c>
      <c r="N21" s="15">
        <v>2</v>
      </c>
      <c r="O21" s="15">
        <f t="shared" si="12"/>
        <v>4</v>
      </c>
      <c r="P21" s="17">
        <v>10</v>
      </c>
      <c r="Q21" s="11">
        <f>O21*P21</f>
        <v>40</v>
      </c>
      <c r="R21" s="16" t="str">
        <f t="shared" si="13"/>
        <v>III</v>
      </c>
      <c r="S21" s="16" t="str">
        <f t="shared" si="14"/>
        <v>RIESGO MEJORABLE</v>
      </c>
      <c r="T21" s="17" t="s">
        <v>37</v>
      </c>
      <c r="U21" s="17" t="s">
        <v>37</v>
      </c>
      <c r="V21" s="17" t="s">
        <v>37</v>
      </c>
      <c r="W21" s="159" t="s">
        <v>360</v>
      </c>
      <c r="X21" s="17" t="s">
        <v>356</v>
      </c>
    </row>
    <row r="22" spans="1:24" s="1" customFormat="1" ht="111" customHeight="1" x14ac:dyDescent="0.25">
      <c r="A22" s="11">
        <v>19</v>
      </c>
      <c r="B22" s="150"/>
      <c r="C22" s="150"/>
      <c r="D22" s="155"/>
      <c r="E22" s="11" t="s">
        <v>78</v>
      </c>
      <c r="F22" s="34" t="s">
        <v>59</v>
      </c>
      <c r="G22" s="41" t="s">
        <v>302</v>
      </c>
      <c r="H22" s="36" t="s">
        <v>308</v>
      </c>
      <c r="I22" s="36" t="s">
        <v>303</v>
      </c>
      <c r="J22" s="17" t="s">
        <v>37</v>
      </c>
      <c r="K22" s="15" t="s">
        <v>309</v>
      </c>
      <c r="L22" s="36" t="s">
        <v>305</v>
      </c>
      <c r="M22" s="15">
        <v>2</v>
      </c>
      <c r="N22" s="15">
        <v>2</v>
      </c>
      <c r="O22" s="15">
        <f t="shared" si="12"/>
        <v>4</v>
      </c>
      <c r="P22" s="17">
        <v>25</v>
      </c>
      <c r="Q22" s="11">
        <f>O22*P22</f>
        <v>100</v>
      </c>
      <c r="R22" s="16" t="str">
        <f t="shared" si="13"/>
        <v>III</v>
      </c>
      <c r="S22" s="16" t="str">
        <f t="shared" si="14"/>
        <v>RIESGO MEJORABLE</v>
      </c>
      <c r="T22" s="17" t="s">
        <v>37</v>
      </c>
      <c r="U22" s="17" t="s">
        <v>37</v>
      </c>
      <c r="V22" s="29" t="s">
        <v>37</v>
      </c>
      <c r="W22" s="160"/>
      <c r="X22" s="17" t="s">
        <v>310</v>
      </c>
    </row>
    <row r="23" spans="1:24" s="1" customFormat="1" ht="204.75" customHeight="1" x14ac:dyDescent="0.25">
      <c r="A23" s="11">
        <v>20</v>
      </c>
      <c r="B23" s="150"/>
      <c r="C23" s="149" t="s">
        <v>311</v>
      </c>
      <c r="D23" s="153" t="s">
        <v>312</v>
      </c>
      <c r="E23" s="11" t="s">
        <v>31</v>
      </c>
      <c r="F23" s="34" t="s">
        <v>55</v>
      </c>
      <c r="G23" s="41" t="s">
        <v>277</v>
      </c>
      <c r="H23" s="36" t="s">
        <v>313</v>
      </c>
      <c r="I23" s="36" t="s">
        <v>314</v>
      </c>
      <c r="J23" s="17" t="s">
        <v>315</v>
      </c>
      <c r="K23" s="15" t="s">
        <v>541</v>
      </c>
      <c r="L23" s="36" t="s">
        <v>542</v>
      </c>
      <c r="M23" s="27">
        <v>2</v>
      </c>
      <c r="N23" s="27">
        <v>3</v>
      </c>
      <c r="O23" s="15">
        <f t="shared" si="12"/>
        <v>6</v>
      </c>
      <c r="P23" s="27">
        <v>10</v>
      </c>
      <c r="Q23" s="11">
        <f t="shared" ref="Q23:Q27" si="15">O23*P23</f>
        <v>60</v>
      </c>
      <c r="R23" s="16" t="str">
        <f t="shared" si="13"/>
        <v>III</v>
      </c>
      <c r="S23" s="16" t="str">
        <f t="shared" si="14"/>
        <v>RIESGO MEJORABLE</v>
      </c>
      <c r="T23" s="17" t="s">
        <v>37</v>
      </c>
      <c r="U23" s="17" t="s">
        <v>37</v>
      </c>
      <c r="V23" s="29" t="s">
        <v>37</v>
      </c>
      <c r="W23" s="42" t="s">
        <v>328</v>
      </c>
      <c r="X23" s="17" t="s">
        <v>37</v>
      </c>
    </row>
    <row r="24" spans="1:24" s="1" customFormat="1" ht="134.25" customHeight="1" x14ac:dyDescent="0.25">
      <c r="A24" s="11">
        <v>21</v>
      </c>
      <c r="B24" s="150"/>
      <c r="C24" s="150"/>
      <c r="D24" s="153"/>
      <c r="E24" s="11" t="s">
        <v>31</v>
      </c>
      <c r="F24" s="34" t="s">
        <v>59</v>
      </c>
      <c r="G24" s="41" t="s">
        <v>257</v>
      </c>
      <c r="H24" s="36" t="s">
        <v>316</v>
      </c>
      <c r="I24" s="36" t="s">
        <v>317</v>
      </c>
      <c r="J24" s="17" t="s">
        <v>318</v>
      </c>
      <c r="K24" s="15" t="s">
        <v>544</v>
      </c>
      <c r="L24" s="36" t="s">
        <v>543</v>
      </c>
      <c r="M24" s="27">
        <v>2</v>
      </c>
      <c r="N24" s="27">
        <v>3</v>
      </c>
      <c r="O24" s="15">
        <f t="shared" si="12"/>
        <v>6</v>
      </c>
      <c r="P24" s="27">
        <v>10</v>
      </c>
      <c r="Q24" s="11">
        <f t="shared" si="15"/>
        <v>60</v>
      </c>
      <c r="R24" s="16" t="str">
        <f t="shared" si="13"/>
        <v>III</v>
      </c>
      <c r="S24" s="16" t="str">
        <f t="shared" si="14"/>
        <v>RIESGO MEJORABLE</v>
      </c>
      <c r="T24" s="17" t="s">
        <v>37</v>
      </c>
      <c r="U24" s="17" t="s">
        <v>37</v>
      </c>
      <c r="V24" s="29" t="s">
        <v>37</v>
      </c>
      <c r="W24" s="27" t="s">
        <v>319</v>
      </c>
      <c r="X24" s="17" t="s">
        <v>37</v>
      </c>
    </row>
    <row r="25" spans="1:24" s="1" customFormat="1" ht="111" customHeight="1" x14ac:dyDescent="0.25">
      <c r="A25" s="11">
        <v>22</v>
      </c>
      <c r="B25" s="150"/>
      <c r="C25" s="150"/>
      <c r="D25" s="153"/>
      <c r="E25" s="11" t="s">
        <v>31</v>
      </c>
      <c r="F25" s="34" t="s">
        <v>59</v>
      </c>
      <c r="G25" s="41" t="s">
        <v>271</v>
      </c>
      <c r="H25" s="36" t="s">
        <v>320</v>
      </c>
      <c r="I25" s="36" t="s">
        <v>321</v>
      </c>
      <c r="J25" s="17" t="s">
        <v>318</v>
      </c>
      <c r="K25" s="15" t="s">
        <v>544</v>
      </c>
      <c r="L25" s="36" t="s">
        <v>543</v>
      </c>
      <c r="M25" s="27">
        <v>2</v>
      </c>
      <c r="N25" s="27">
        <v>3</v>
      </c>
      <c r="O25" s="15">
        <f t="shared" si="12"/>
        <v>6</v>
      </c>
      <c r="P25" s="27">
        <v>10</v>
      </c>
      <c r="Q25" s="11">
        <f t="shared" si="15"/>
        <v>60</v>
      </c>
      <c r="R25" s="16" t="str">
        <f t="shared" si="13"/>
        <v>III</v>
      </c>
      <c r="S25" s="16" t="str">
        <f t="shared" si="14"/>
        <v>RIESGO MEJORABLE</v>
      </c>
      <c r="T25" s="17" t="s">
        <v>37</v>
      </c>
      <c r="U25" s="17" t="s">
        <v>37</v>
      </c>
      <c r="V25" s="29" t="s">
        <v>37</v>
      </c>
      <c r="W25" s="27" t="s">
        <v>319</v>
      </c>
      <c r="X25" s="17" t="s">
        <v>37</v>
      </c>
    </row>
    <row r="26" spans="1:24" s="1" customFormat="1" ht="218.25" customHeight="1" x14ac:dyDescent="0.25">
      <c r="A26" s="11">
        <v>23</v>
      </c>
      <c r="B26" s="150"/>
      <c r="C26" s="150"/>
      <c r="D26" s="153"/>
      <c r="E26" s="11" t="s">
        <v>31</v>
      </c>
      <c r="F26" s="34" t="s">
        <v>68</v>
      </c>
      <c r="G26" s="41" t="s">
        <v>323</v>
      </c>
      <c r="H26" s="36" t="s">
        <v>322</v>
      </c>
      <c r="I26" s="36" t="s">
        <v>324</v>
      </c>
      <c r="J26" s="17" t="s">
        <v>318</v>
      </c>
      <c r="K26" s="17" t="s">
        <v>318</v>
      </c>
      <c r="L26" s="36" t="s">
        <v>543</v>
      </c>
      <c r="M26" s="27">
        <v>1</v>
      </c>
      <c r="N26" s="27">
        <v>3</v>
      </c>
      <c r="O26" s="15">
        <f t="shared" si="12"/>
        <v>3</v>
      </c>
      <c r="P26" s="27">
        <v>25</v>
      </c>
      <c r="Q26" s="11">
        <f t="shared" si="15"/>
        <v>75</v>
      </c>
      <c r="R26" s="16" t="str">
        <f t="shared" si="13"/>
        <v>III</v>
      </c>
      <c r="S26" s="16" t="str">
        <f t="shared" si="14"/>
        <v>RIESGO MEJORABLE</v>
      </c>
      <c r="T26" s="17" t="s">
        <v>37</v>
      </c>
      <c r="U26" s="17" t="s">
        <v>37</v>
      </c>
      <c r="V26" s="29" t="s">
        <v>37</v>
      </c>
      <c r="W26" s="27" t="s">
        <v>325</v>
      </c>
      <c r="X26" s="17" t="s">
        <v>37</v>
      </c>
    </row>
    <row r="27" spans="1:24" s="1" customFormat="1" ht="150.75" customHeight="1" x14ac:dyDescent="0.25">
      <c r="A27" s="11">
        <v>24</v>
      </c>
      <c r="B27" s="150"/>
      <c r="C27" s="152"/>
      <c r="D27" s="153"/>
      <c r="E27" s="11" t="s">
        <v>31</v>
      </c>
      <c r="F27" s="34" t="s">
        <v>55</v>
      </c>
      <c r="G27" s="41" t="s">
        <v>327</v>
      </c>
      <c r="H27" s="36" t="s">
        <v>326</v>
      </c>
      <c r="I27" s="36" t="s">
        <v>314</v>
      </c>
      <c r="J27" s="17" t="s">
        <v>318</v>
      </c>
      <c r="K27" s="15" t="s">
        <v>545</v>
      </c>
      <c r="L27" s="36" t="s">
        <v>543</v>
      </c>
      <c r="M27" s="27">
        <v>2</v>
      </c>
      <c r="N27" s="27">
        <v>1</v>
      </c>
      <c r="O27" s="15">
        <f t="shared" si="12"/>
        <v>2</v>
      </c>
      <c r="P27" s="27">
        <v>10</v>
      </c>
      <c r="Q27" s="11">
        <f t="shared" si="15"/>
        <v>20</v>
      </c>
      <c r="R27" s="16" t="str">
        <f t="shared" si="13"/>
        <v>IV</v>
      </c>
      <c r="S27" s="16" t="str">
        <f t="shared" si="14"/>
        <v>RIESGO ACEPTABLE</v>
      </c>
      <c r="T27" s="17" t="s">
        <v>37</v>
      </c>
      <c r="U27" s="17" t="s">
        <v>37</v>
      </c>
      <c r="V27" s="29" t="s">
        <v>37</v>
      </c>
      <c r="W27" s="42" t="s">
        <v>328</v>
      </c>
      <c r="X27" s="17" t="s">
        <v>37</v>
      </c>
    </row>
    <row r="28" spans="1:24" s="2" customFormat="1" ht="217.5" customHeight="1" x14ac:dyDescent="0.25">
      <c r="A28" s="11">
        <v>25</v>
      </c>
      <c r="B28" s="152"/>
      <c r="C28" s="43" t="s">
        <v>353</v>
      </c>
      <c r="D28" s="17" t="s">
        <v>350</v>
      </c>
      <c r="E28" s="11" t="s">
        <v>78</v>
      </c>
      <c r="F28" s="34" t="s">
        <v>368</v>
      </c>
      <c r="G28" s="37" t="s">
        <v>285</v>
      </c>
      <c r="H28" s="14" t="s">
        <v>594</v>
      </c>
      <c r="I28" s="17" t="s">
        <v>595</v>
      </c>
      <c r="J28" s="27" t="s">
        <v>304</v>
      </c>
      <c r="K28" s="44" t="s">
        <v>348</v>
      </c>
      <c r="L28" s="45" t="s">
        <v>349</v>
      </c>
      <c r="M28" s="11">
        <v>1</v>
      </c>
      <c r="N28" s="11">
        <v>1</v>
      </c>
      <c r="O28" s="11">
        <f t="shared" si="12"/>
        <v>1</v>
      </c>
      <c r="P28" s="17">
        <v>10</v>
      </c>
      <c r="Q28" s="11">
        <f>O28*P28</f>
        <v>10</v>
      </c>
      <c r="R28" s="16" t="str">
        <f t="shared" si="13"/>
        <v>IV</v>
      </c>
      <c r="S28" s="16" t="str">
        <f t="shared" si="14"/>
        <v>RIESGO ACEPTABLE</v>
      </c>
      <c r="T28" s="17" t="s">
        <v>37</v>
      </c>
      <c r="U28" s="17" t="s">
        <v>37</v>
      </c>
      <c r="V28" s="17" t="s">
        <v>352</v>
      </c>
      <c r="W28" s="17" t="s">
        <v>351</v>
      </c>
      <c r="X28" s="17" t="s">
        <v>37</v>
      </c>
    </row>
  </sheetData>
  <mergeCells count="22">
    <mergeCell ref="W21:W22"/>
    <mergeCell ref="C23:C27"/>
    <mergeCell ref="D23:D27"/>
    <mergeCell ref="C4:C20"/>
    <mergeCell ref="B4:B28"/>
    <mergeCell ref="C21:C22"/>
    <mergeCell ref="D21:D22"/>
    <mergeCell ref="A2:A3"/>
    <mergeCell ref="F5:F7"/>
    <mergeCell ref="F9:F10"/>
    <mergeCell ref="F11:F15"/>
    <mergeCell ref="D17:D20"/>
    <mergeCell ref="D4:D16"/>
    <mergeCell ref="B1:X1"/>
    <mergeCell ref="B2:B3"/>
    <mergeCell ref="C2:C3"/>
    <mergeCell ref="D2:D3"/>
    <mergeCell ref="E2:E3"/>
    <mergeCell ref="F2:I2"/>
    <mergeCell ref="J2:L2"/>
    <mergeCell ref="M2:R2"/>
    <mergeCell ref="T2:X2"/>
  </mergeCells>
  <conditionalFormatting sqref="R4:R14">
    <cfRule type="cellIs" dxfId="39" priority="22" operator="equal">
      <formula xml:space="preserve"> "BAJO"</formula>
    </cfRule>
    <cfRule type="cellIs" dxfId="38" priority="23" operator="equal">
      <formula xml:space="preserve"> "MEDIO"</formula>
    </cfRule>
    <cfRule type="cellIs" dxfId="37" priority="24" operator="equal">
      <formula xml:space="preserve"> "ALTO"</formula>
    </cfRule>
    <cfRule type="cellIs" dxfId="36" priority="25" operator="equal">
      <formula xml:space="preserve"> "MUY ALTO"</formula>
    </cfRule>
  </conditionalFormatting>
  <conditionalFormatting sqref="R15:R28">
    <cfRule type="cellIs" dxfId="35" priority="38" operator="equal">
      <formula xml:space="preserve"> "MEDIO"</formula>
    </cfRule>
    <cfRule type="cellIs" dxfId="34" priority="39" operator="equal">
      <formula xml:space="preserve"> "ALTO"</formula>
    </cfRule>
    <cfRule type="cellIs" dxfId="33" priority="40" operator="equal">
      <formula xml:space="preserve"> "MUY ALTO"</formula>
    </cfRule>
    <cfRule type="cellIs" dxfId="32" priority="37" operator="equal">
      <formula xml:space="preserve"> "BAJO"</formula>
    </cfRule>
  </conditionalFormatting>
  <conditionalFormatting sqref="R19">
    <cfRule type="cellIs" dxfId="31" priority="29" operator="equal">
      <formula xml:space="preserve"> "BAJO"</formula>
    </cfRule>
    <cfRule type="cellIs" dxfId="30" priority="30" operator="equal">
      <formula xml:space="preserve"> "MEDIO"</formula>
    </cfRule>
    <cfRule type="cellIs" dxfId="29" priority="31" operator="equal">
      <formula xml:space="preserve"> "ALTO"</formula>
    </cfRule>
    <cfRule type="cellIs" dxfId="28" priority="32" operator="equal">
      <formula xml:space="preserve"> "MUY ALTO"</formula>
    </cfRule>
  </conditionalFormatting>
  <conditionalFormatting sqref="S4:S5 S7:S12 S15:S16">
    <cfRule type="cellIs" dxfId="27" priority="72" operator="equal">
      <formula xml:space="preserve"> "RIESGO NO ACEPTABLE"</formula>
    </cfRule>
    <cfRule type="containsText" dxfId="26" priority="69" operator="containsText" text="RIESGO ACEPTABLE CON CONTROL ESPECIFICO">
      <formula>NOT(ISERROR(SEARCH("RIESGO ACEPTABLE CON CONTROL ESPECIFICO",S4)))</formula>
    </cfRule>
    <cfRule type="cellIs" dxfId="25" priority="70" operator="equal">
      <formula xml:space="preserve"> "RIESGO ACEPTABLE"</formula>
    </cfRule>
    <cfRule type="cellIs" dxfId="24" priority="71" operator="equal">
      <formula xml:space="preserve"> "RIESGO MEJORABLE"</formula>
    </cfRule>
  </conditionalFormatting>
  <conditionalFormatting sqref="S6">
    <cfRule type="cellIs" dxfId="23" priority="64" operator="equal">
      <formula xml:space="preserve"> "RIESGO NO ACEPTABLE"</formula>
    </cfRule>
    <cfRule type="cellIs" dxfId="22" priority="63" operator="equal">
      <formula xml:space="preserve"> "RIESGO MEJORABLE"</formula>
    </cfRule>
    <cfRule type="cellIs" dxfId="21" priority="62" operator="equal">
      <formula xml:space="preserve"> "RIESGO ACEPTABLE"</formula>
    </cfRule>
  </conditionalFormatting>
  <conditionalFormatting sqref="S13:S14">
    <cfRule type="cellIs" dxfId="18" priority="26" operator="equal">
      <formula xml:space="preserve"> "RIESGO ACEPTABLE"</formula>
    </cfRule>
    <cfRule type="cellIs" dxfId="17" priority="27" operator="equal">
      <formula xml:space="preserve"> "RIESGO MEJORABLE"</formula>
    </cfRule>
    <cfRule type="cellIs" dxfId="16" priority="28" operator="equal">
      <formula xml:space="preserve"> "RIESGO NO ACEPTABLE"</formula>
    </cfRule>
  </conditionalFormatting>
  <conditionalFormatting sqref="S17:S19">
    <cfRule type="cellIs" dxfId="15" priority="42" operator="equal">
      <formula xml:space="preserve"> "RIESGO ACEPTABLE"</formula>
    </cfRule>
    <cfRule type="cellIs" dxfId="14" priority="43" operator="equal">
      <formula xml:space="preserve"> "RIESGO MEJORABLE"</formula>
    </cfRule>
    <cfRule type="cellIs" dxfId="13" priority="44" operator="equal">
      <formula xml:space="preserve"> "RIESGO NO ACEPTABLE"</formula>
    </cfRule>
  </conditionalFormatting>
  <conditionalFormatting sqref="S19">
    <cfRule type="cellIs" dxfId="11" priority="36" operator="equal">
      <formula xml:space="preserve"> "RIESGO NO ACEPTABLE"</formula>
    </cfRule>
    <cfRule type="cellIs" dxfId="10" priority="35" operator="equal">
      <formula xml:space="preserve"> "RIESGO MEJORABLE"</formula>
    </cfRule>
    <cfRule type="cellIs" dxfId="9" priority="34" operator="equal">
      <formula xml:space="preserve"> "RIESGO ACEPTABLE"</formula>
    </cfRule>
    <cfRule type="containsText" dxfId="8" priority="41" operator="containsText" text="RIESGO ACEPTABLE CON CONTROL ESPECIFICO">
      <formula>NOT(ISERROR(SEARCH("RIESGO ACEPTABLE CON CONTROL ESPECIFICO",S19)))</formula>
    </cfRule>
  </conditionalFormatting>
  <conditionalFormatting sqref="S20:S21">
    <cfRule type="cellIs" dxfId="7" priority="50" operator="equal">
      <formula xml:space="preserve"> "RIESGO ACEPTABLE"</formula>
    </cfRule>
    <cfRule type="cellIs" dxfId="6" priority="51" operator="equal">
      <formula xml:space="preserve"> "RIESGO MEJORABLE"</formula>
    </cfRule>
    <cfRule type="cellIs" dxfId="5" priority="52" operator="equal">
      <formula xml:space="preserve"> "RIESGO NO ACEPTABLE"</formula>
    </cfRule>
  </conditionalFormatting>
  <conditionalFormatting sqref="S21">
    <cfRule type="containsText" dxfId="4" priority="49" operator="containsText" text="RIESGO ACEPTABLE CON CONTROL ESPECIFICO">
      <formula>NOT(ISERROR(SEARCH("RIESGO ACEPTABLE CON CONTROL ESPECIFICO",S21)))</formula>
    </cfRule>
  </conditionalFormatting>
  <conditionalFormatting sqref="S22:S28">
    <cfRule type="cellIs" dxfId="2" priority="54" operator="equal">
      <formula xml:space="preserve"> "RIESGO ACEPTABLE"</formula>
    </cfRule>
    <cfRule type="cellIs" dxfId="1" priority="55" operator="equal">
      <formula xml:space="preserve"> "RIESGO MEJORABLE"</formula>
    </cfRule>
    <cfRule type="cellIs" dxfId="0" priority="56" operator="equal">
      <formula xml:space="preserve"> "RIESGO NO ACEPTABLE"</formula>
    </cfRule>
  </conditionalFormatting>
  <dataValidations count="7">
    <dataValidation type="list" allowBlank="1" showInputMessage="1" showErrorMessage="1" sqref="P4:P8" xr:uid="{799BD6E9-CE0C-4AB9-B70B-58AE69DFE9B5}">
      <formula1>"10,25,60,100"</formula1>
    </dataValidation>
    <dataValidation type="list" allowBlank="1" showInputMessage="1" showErrorMessage="1" sqref="N4:N8 N16:N22 N13:N14" xr:uid="{A1733C16-1782-4631-82F4-69DCD7F083F2}">
      <formula1>"1,2,3,4"</formula1>
    </dataValidation>
    <dataValidation type="list" allowBlank="1" showInputMessage="1" showErrorMessage="1" sqref="M4:M8 M16:M22 M13:M14" xr:uid="{87471513-57D9-42AC-99D1-91545B39B619}">
      <formula1>"2,6,10"</formula1>
    </dataValidation>
    <dataValidation type="list" allowBlank="1" showErrorMessage="1" sqref="P23:P27" xr:uid="{BB7DA68A-41EC-4C59-80FE-2F33D424F76E}">
      <formula1>"10,25,60,100"</formula1>
    </dataValidation>
    <dataValidation type="list" allowBlank="1" showErrorMessage="1" sqref="M23:M27" xr:uid="{87AED6C5-E271-4B87-99DF-21B1BECBB404}">
      <formula1>"1,2,4,6"</formula1>
    </dataValidation>
    <dataValidation type="list" allowBlank="1" showErrorMessage="1" sqref="N23:N27" xr:uid="{6612158C-CEAA-4B09-BA66-8CD42BDB6DA2}">
      <formula1>"1,2,3,4"</formula1>
    </dataValidation>
    <dataValidation type="list" allowBlank="1" showInputMessage="1" showErrorMessage="1" sqref="E22:E27 E17:E20 E13:E14" xr:uid="{FF6306CF-4DE6-4A99-98AC-0C4000063D45}">
      <formula1>"SI,NO"</formula1>
    </dataValidation>
  </dataValidations>
  <pageMargins left="0.70866141732283472" right="0.70866141732283472" top="0.74803149606299213" bottom="0.74803149606299213" header="0.31496062992125984" footer="0.31496062992125984"/>
  <pageSetup scale="16" fitToHeight="0" orientation="portrait" r:id="rId1"/>
  <headerFooter>
    <oddFooter>&amp;LEvaluación Independiente</oddFooter>
  </headerFooter>
  <extLst>
    <ext xmlns:x14="http://schemas.microsoft.com/office/spreadsheetml/2009/9/main" uri="{78C0D931-6437-407d-A8EE-F0AAD7539E65}">
      <x14:conditionalFormattings>
        <x14:conditionalFormatting xmlns:xm="http://schemas.microsoft.com/office/excel/2006/main">
          <x14:cfRule type="containsText" priority="61" operator="containsText" text="RIESGO ACEPTABLE CON CONTROL ESPECIFICO" id="{359C527C-916A-4A54-9532-6DDBC60FD868}">
            <xm:f>NOT(ISERROR(SEARCH("RIESGO ACEPTABLE CON CONTROL ESPECIFICO",'https://d.docs.live.net/641814060f020b37/Matriz IPEREC/[Matriz IPEREC.xlsx]ÁREAS MADS'!#REF!)))</xm:f>
            <x14:dxf>
              <fill>
                <patternFill>
                  <bgColor rgb="FFFFC000"/>
                </patternFill>
              </fill>
            </x14:dxf>
          </x14:cfRule>
          <xm:sqref>S6</xm:sqref>
        </x14:conditionalFormatting>
        <x14:conditionalFormatting xmlns:xm="http://schemas.microsoft.com/office/excel/2006/main">
          <x14:cfRule type="containsText" priority="21" operator="containsText" text="RIESGO ACEPTABLE CON CONTROL ESPECIFICO" id="{7D29AFE1-3F93-4EBF-B230-2EC017AE17A3}">
            <xm:f>NOT(ISERROR(SEARCH("RIESGO ACEPTABLE CON CONTROL ESPECIFICO",'https://d.docs.live.net/641814060f020b37/Matriz IPEREC/[Matriz IPEREC.xlsx]ÁREAS MADS'!#REF!)))</xm:f>
            <x14:dxf>
              <fill>
                <patternFill>
                  <bgColor rgb="FFFFC000"/>
                </patternFill>
              </fill>
            </x14:dxf>
          </x14:cfRule>
          <xm:sqref>S13:S14</xm:sqref>
        </x14:conditionalFormatting>
        <x14:conditionalFormatting xmlns:xm="http://schemas.microsoft.com/office/excel/2006/main">
          <x14:cfRule type="containsText" priority="33" operator="containsText" text="RIESGO ACEPTABLE CON CONTROL ESPECIFICO" id="{8FB43C7A-5BEF-43B1-A127-B0B1F09292A9}">
            <xm:f>NOT(ISERROR(SEARCH("RIESGO ACEPTABLE CON CONTROL ESPECIFICO",'https://d.docs.live.net/641814060f020b37/Matriz IPEREC/[Matriz IPEREC.xlsx]ÁREAS MADS'!#REF!)))</xm:f>
            <x14:dxf>
              <fill>
                <patternFill>
                  <bgColor rgb="FFFFC000"/>
                </patternFill>
              </fill>
            </x14:dxf>
          </x14:cfRule>
          <xm:sqref>S17:S20</xm:sqref>
        </x14:conditionalFormatting>
        <x14:conditionalFormatting xmlns:xm="http://schemas.microsoft.com/office/excel/2006/main">
          <x14:cfRule type="containsText" priority="53" operator="containsText" text="RIESGO ACEPTABLE CON CONTROL ESPECIFICO" id="{81B6463C-7EC6-4629-9C74-7F24419E883A}">
            <xm:f>NOT(ISERROR(SEARCH("RIESGO ACEPTABLE CON CONTROL ESPECIFICO",'https://d.docs.live.net/641814060f020b37/Matriz IPEREC/[Matriz IPEREC.xlsx]ÁREAS MADS'!#REF!)))</xm:f>
            <x14:dxf>
              <fill>
                <patternFill>
                  <bgColor rgb="FFFFC000"/>
                </patternFill>
              </fill>
            </x14:dxf>
          </x14:cfRule>
          <xm:sqref>S22:S28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24F13-D9B5-4988-94D6-031880E7C431}">
  <dimension ref="A2:E5"/>
  <sheetViews>
    <sheetView showGridLines="0" zoomScaleNormal="100" workbookViewId="0">
      <selection activeCell="E3" sqref="E3"/>
    </sheetView>
  </sheetViews>
  <sheetFormatPr baseColWidth="10" defaultRowHeight="16.5" x14ac:dyDescent="0.3"/>
  <cols>
    <col min="1" max="2" width="11.42578125" style="9"/>
    <col min="3" max="3" width="28.7109375" style="9" customWidth="1"/>
    <col min="4" max="4" width="25.42578125" style="9" customWidth="1"/>
    <col min="5" max="5" width="25.85546875" style="9" customWidth="1"/>
    <col min="6" max="16384" width="11.42578125" style="9"/>
  </cols>
  <sheetData>
    <row r="2" spans="1:5" ht="24.75" customHeight="1" x14ac:dyDescent="0.3">
      <c r="A2" s="183" t="s">
        <v>145</v>
      </c>
      <c r="B2" s="183"/>
      <c r="C2" s="183"/>
      <c r="D2" s="183"/>
      <c r="E2" s="183"/>
    </row>
    <row r="3" spans="1:5" ht="39.75" customHeight="1" x14ac:dyDescent="0.3">
      <c r="A3" s="65" t="s">
        <v>629</v>
      </c>
      <c r="B3" s="184" t="s">
        <v>630</v>
      </c>
      <c r="C3" s="185"/>
      <c r="D3" s="65" t="s">
        <v>631</v>
      </c>
      <c r="E3" s="65" t="s">
        <v>632</v>
      </c>
    </row>
    <row r="4" spans="1:5" ht="46.5" customHeight="1" x14ac:dyDescent="0.3">
      <c r="A4" s="11">
        <v>1</v>
      </c>
      <c r="B4" s="186" t="s">
        <v>146</v>
      </c>
      <c r="C4" s="186"/>
      <c r="D4" s="66" t="s">
        <v>627</v>
      </c>
      <c r="E4" s="67" t="s">
        <v>628</v>
      </c>
    </row>
    <row r="5" spans="1:5" ht="46.5" customHeight="1" x14ac:dyDescent="0.3"/>
  </sheetData>
  <mergeCells count="3">
    <mergeCell ref="A2:E2"/>
    <mergeCell ref="B3:C3"/>
    <mergeCell ref="B4:C4"/>
  </mergeCells>
  <pageMargins left="0.70866141732283472" right="0.70866141732283472" top="0.74803149606299213" bottom="0.74803149606299213" header="0.31496062992125984" footer="0.31496062992125984"/>
  <pageSetup scale="87" orientation="portrait" r:id="rId1"/>
  <headerFooter>
    <oddFooter>&amp;LActualización IPEREC Ambiente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71B3F-C19B-4C6F-9B97-3E1EA9B86D6E}">
  <sheetPr>
    <pageSetUpPr fitToPage="1"/>
  </sheetPr>
  <dimension ref="A1:D10"/>
  <sheetViews>
    <sheetView showGridLines="0" zoomScale="70" zoomScaleNormal="70" zoomScaleSheetLayoutView="65" workbookViewId="0">
      <selection sqref="A1:C1"/>
    </sheetView>
  </sheetViews>
  <sheetFormatPr baseColWidth="10" defaultColWidth="11.42578125" defaultRowHeight="16.5" x14ac:dyDescent="0.25"/>
  <cols>
    <col min="1" max="1" width="21.140625" style="82" customWidth="1"/>
    <col min="2" max="2" width="17.85546875" style="89" customWidth="1"/>
    <col min="3" max="3" width="160.28515625" style="82" customWidth="1"/>
    <col min="4" max="4" width="4.7109375" style="82" customWidth="1"/>
    <col min="5" max="16384" width="11.42578125" style="82"/>
  </cols>
  <sheetData>
    <row r="1" spans="1:4" ht="20.25" x14ac:dyDescent="0.25">
      <c r="A1" s="187" t="s">
        <v>147</v>
      </c>
      <c r="B1" s="187"/>
      <c r="C1" s="187"/>
      <c r="D1" s="80"/>
    </row>
    <row r="2" spans="1:4" s="89" customFormat="1" ht="20.25" x14ac:dyDescent="0.25">
      <c r="A2" s="92" t="s">
        <v>148</v>
      </c>
      <c r="B2" s="92" t="s">
        <v>149</v>
      </c>
      <c r="C2" s="92" t="s">
        <v>150</v>
      </c>
      <c r="D2" s="87"/>
    </row>
    <row r="3" spans="1:4" ht="60.75" x14ac:dyDescent="0.25">
      <c r="A3" s="76" t="s">
        <v>151</v>
      </c>
      <c r="B3" s="83">
        <v>10</v>
      </c>
      <c r="C3" s="93" t="s">
        <v>152</v>
      </c>
      <c r="D3" s="80"/>
    </row>
    <row r="4" spans="1:4" ht="40.5" x14ac:dyDescent="0.25">
      <c r="A4" s="77" t="s">
        <v>153</v>
      </c>
      <c r="B4" s="84">
        <v>6</v>
      </c>
      <c r="C4" s="94" t="s">
        <v>154</v>
      </c>
      <c r="D4" s="80"/>
    </row>
    <row r="5" spans="1:4" ht="40.5" x14ac:dyDescent="0.25">
      <c r="A5" s="78" t="s">
        <v>155</v>
      </c>
      <c r="B5" s="85">
        <v>2</v>
      </c>
      <c r="C5" s="79" t="s">
        <v>156</v>
      </c>
      <c r="D5" s="80"/>
    </row>
    <row r="6" spans="1:4" ht="60.75" x14ac:dyDescent="0.25">
      <c r="A6" s="78" t="s">
        <v>157</v>
      </c>
      <c r="B6" s="86" t="s">
        <v>158</v>
      </c>
      <c r="C6" s="79" t="s">
        <v>159</v>
      </c>
      <c r="D6" s="80"/>
    </row>
    <row r="7" spans="1:4" x14ac:dyDescent="0.25">
      <c r="A7" s="80"/>
      <c r="B7" s="87"/>
      <c r="C7" s="80"/>
      <c r="D7" s="80"/>
    </row>
    <row r="8" spans="1:4" ht="45.75" x14ac:dyDescent="0.25">
      <c r="A8" s="81"/>
      <c r="B8" s="88"/>
      <c r="C8" s="81"/>
      <c r="D8" s="80"/>
    </row>
    <row r="9" spans="1:4" x14ac:dyDescent="0.25">
      <c r="A9" s="80"/>
      <c r="B9" s="87"/>
      <c r="C9" s="80"/>
      <c r="D9" s="80"/>
    </row>
    <row r="10" spans="1:4" x14ac:dyDescent="0.25">
      <c r="A10" s="80"/>
      <c r="B10" s="87"/>
      <c r="C10" s="80"/>
      <c r="D10" s="80"/>
    </row>
  </sheetData>
  <sheetProtection selectLockedCells="1"/>
  <mergeCells count="1">
    <mergeCell ref="A1:C1"/>
  </mergeCells>
  <pageMargins left="0.70866141732283472" right="0.70866141732283472" top="0.74803149606299213" bottom="0.74803149606299213" header="0.31496062992125984" footer="0.31496062992125984"/>
  <pageSetup scale="59" firstPageNumber="0" fitToHeight="0" orientation="landscape" horizontalDpi="300" verticalDpi="300" r:id="rId1"/>
  <headerFooter alignWithMargins="0">
    <oddFooter>&amp;LNivel de deficiencia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AEBAC-78D4-4D7C-8015-E740607AB6EB}">
  <sheetPr>
    <pageSetUpPr fitToPage="1"/>
  </sheetPr>
  <dimension ref="A1:C6"/>
  <sheetViews>
    <sheetView zoomScale="70" zoomScaleNormal="70" zoomScaleSheetLayoutView="65" workbookViewId="0">
      <selection activeCell="C5" sqref="C5"/>
    </sheetView>
  </sheetViews>
  <sheetFormatPr baseColWidth="10" defaultColWidth="11.42578125" defaultRowHeight="20.25" x14ac:dyDescent="0.25"/>
  <cols>
    <col min="1" max="1" width="22.42578125" style="98" customWidth="1"/>
    <col min="2" max="2" width="16.28515625" style="98" customWidth="1"/>
    <col min="3" max="3" width="137.85546875" style="98" customWidth="1"/>
    <col min="4" max="4" width="5.42578125" style="98" customWidth="1"/>
    <col min="5" max="16384" width="11.42578125" style="98"/>
  </cols>
  <sheetData>
    <row r="1" spans="1:3" x14ac:dyDescent="0.25">
      <c r="A1" s="188" t="s">
        <v>160</v>
      </c>
      <c r="B1" s="188"/>
      <c r="C1" s="188"/>
    </row>
    <row r="2" spans="1:3" ht="40.5" x14ac:dyDescent="0.25">
      <c r="A2" s="100" t="s">
        <v>161</v>
      </c>
      <c r="B2" s="100" t="s">
        <v>162</v>
      </c>
      <c r="C2" s="100" t="s">
        <v>150</v>
      </c>
    </row>
    <row r="3" spans="1:3" ht="40.5" x14ac:dyDescent="0.25">
      <c r="A3" s="97" t="s">
        <v>163</v>
      </c>
      <c r="B3" s="97">
        <v>4</v>
      </c>
      <c r="C3" s="97" t="s">
        <v>164</v>
      </c>
    </row>
    <row r="4" spans="1:3" ht="40.5" x14ac:dyDescent="0.25">
      <c r="A4" s="97" t="s">
        <v>165</v>
      </c>
      <c r="B4" s="97">
        <v>3</v>
      </c>
      <c r="C4" s="97" t="s">
        <v>166</v>
      </c>
    </row>
    <row r="5" spans="1:3" ht="40.5" x14ac:dyDescent="0.25">
      <c r="A5" s="97" t="s">
        <v>167</v>
      </c>
      <c r="B5" s="97">
        <v>2</v>
      </c>
      <c r="C5" s="97" t="s">
        <v>168</v>
      </c>
    </row>
    <row r="6" spans="1:3" ht="40.5" x14ac:dyDescent="0.25">
      <c r="A6" s="97" t="s">
        <v>169</v>
      </c>
      <c r="B6" s="97">
        <v>1</v>
      </c>
      <c r="C6" s="97" t="s">
        <v>170</v>
      </c>
    </row>
  </sheetData>
  <sheetProtection selectLockedCells="1"/>
  <mergeCells count="1">
    <mergeCell ref="A1:C1"/>
  </mergeCells>
  <pageMargins left="0.70866141732283472" right="0.70866141732283472" top="0.74803149606299213" bottom="0.74803149606299213" header="0.31496062992125984" footer="0.31496062992125984"/>
  <pageSetup scale="67" firstPageNumber="0" fitToHeight="0" orientation="landscape" horizontalDpi="300" verticalDpi="300" r:id="rId1"/>
  <headerFooter alignWithMargins="0">
    <oddFooter>&amp;LNivel de exposición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8823D-FD49-46DC-B926-DBB06E7FBE3C}">
  <sheetPr>
    <pageSetUpPr fitToPage="1"/>
  </sheetPr>
  <dimension ref="A1:G16"/>
  <sheetViews>
    <sheetView showGridLines="0" zoomScale="70" zoomScaleNormal="70" zoomScaleSheetLayoutView="65" workbookViewId="0">
      <selection activeCell="J7" sqref="J7"/>
    </sheetView>
  </sheetViews>
  <sheetFormatPr baseColWidth="10" defaultColWidth="11.42578125" defaultRowHeight="20.25" x14ac:dyDescent="0.25"/>
  <cols>
    <col min="1" max="1" width="55.85546875" style="101" customWidth="1"/>
    <col min="2" max="2" width="17.140625" style="101" customWidth="1"/>
    <col min="3" max="4" width="28.28515625" style="101" customWidth="1"/>
    <col min="5" max="6" width="20.140625" style="101" customWidth="1"/>
    <col min="7" max="16384" width="11.42578125" style="101"/>
  </cols>
  <sheetData>
    <row r="1" spans="1:7" x14ac:dyDescent="0.25">
      <c r="A1" s="189" t="s">
        <v>171</v>
      </c>
      <c r="B1" s="189"/>
      <c r="C1" s="189"/>
      <c r="D1" s="189"/>
      <c r="E1" s="189"/>
      <c r="F1" s="189"/>
      <c r="G1" s="96"/>
    </row>
    <row r="2" spans="1:7" x14ac:dyDescent="0.25">
      <c r="A2" s="190" t="s">
        <v>172</v>
      </c>
      <c r="B2" s="190"/>
      <c r="C2" s="191" t="s">
        <v>173</v>
      </c>
      <c r="D2" s="191"/>
      <c r="E2" s="191"/>
      <c r="F2" s="191"/>
      <c r="G2" s="96"/>
    </row>
    <row r="3" spans="1:7" x14ac:dyDescent="0.25">
      <c r="A3" s="190"/>
      <c r="B3" s="190"/>
      <c r="C3" s="75">
        <v>4</v>
      </c>
      <c r="D3" s="75">
        <v>3</v>
      </c>
      <c r="E3" s="75">
        <v>2</v>
      </c>
      <c r="F3" s="75">
        <v>1</v>
      </c>
      <c r="G3" s="96"/>
    </row>
    <row r="4" spans="1:7" ht="46.5" customHeight="1" x14ac:dyDescent="0.25">
      <c r="A4" s="192" t="s">
        <v>174</v>
      </c>
      <c r="B4" s="75">
        <v>10</v>
      </c>
      <c r="C4" s="83" t="s">
        <v>175</v>
      </c>
      <c r="D4" s="83" t="s">
        <v>176</v>
      </c>
      <c r="E4" s="84" t="s">
        <v>177</v>
      </c>
      <c r="F4" s="84" t="s">
        <v>178</v>
      </c>
      <c r="G4" s="96"/>
    </row>
    <row r="5" spans="1:7" x14ac:dyDescent="0.25">
      <c r="A5" s="192"/>
      <c r="B5" s="75">
        <v>6</v>
      </c>
      <c r="C5" s="83" t="s">
        <v>179</v>
      </c>
      <c r="D5" s="84" t="s">
        <v>180</v>
      </c>
      <c r="E5" s="84" t="s">
        <v>181</v>
      </c>
      <c r="F5" s="85" t="s">
        <v>182</v>
      </c>
      <c r="G5" s="96"/>
    </row>
    <row r="6" spans="1:7" x14ac:dyDescent="0.25">
      <c r="A6" s="192"/>
      <c r="B6" s="75">
        <v>2</v>
      </c>
      <c r="C6" s="85" t="s">
        <v>183</v>
      </c>
      <c r="D6" s="85" t="s">
        <v>182</v>
      </c>
      <c r="E6" s="85" t="s">
        <v>184</v>
      </c>
      <c r="F6" s="85" t="s">
        <v>185</v>
      </c>
      <c r="G6" s="96"/>
    </row>
    <row r="7" spans="1:7" x14ac:dyDescent="0.25">
      <c r="A7" s="96"/>
      <c r="B7" s="96"/>
      <c r="C7" s="96"/>
      <c r="D7" s="96"/>
      <c r="E7" s="96"/>
      <c r="F7" s="96"/>
      <c r="G7" s="96"/>
    </row>
    <row r="8" spans="1:7" x14ac:dyDescent="0.25">
      <c r="A8" s="193"/>
      <c r="B8" s="193"/>
      <c r="C8" s="193"/>
      <c r="D8" s="193"/>
      <c r="E8" s="193"/>
      <c r="F8" s="193"/>
      <c r="G8" s="96"/>
    </row>
    <row r="9" spans="1:7" x14ac:dyDescent="0.25">
      <c r="A9" s="96"/>
      <c r="B9" s="96"/>
      <c r="C9" s="96"/>
      <c r="D9" s="96"/>
      <c r="E9" s="96"/>
      <c r="F9" s="96"/>
      <c r="G9" s="96"/>
    </row>
    <row r="10" spans="1:7" x14ac:dyDescent="0.25">
      <c r="A10" s="96"/>
      <c r="B10" s="96"/>
      <c r="C10" s="96"/>
      <c r="D10" s="96"/>
      <c r="E10" s="96"/>
      <c r="F10" s="96"/>
      <c r="G10" s="96"/>
    </row>
    <row r="11" spans="1:7" x14ac:dyDescent="0.25">
      <c r="A11" s="96"/>
      <c r="B11" s="96"/>
      <c r="C11" s="96"/>
      <c r="D11" s="96"/>
      <c r="E11" s="96"/>
      <c r="F11" s="96"/>
      <c r="G11" s="96"/>
    </row>
    <row r="12" spans="1:7" x14ac:dyDescent="0.25">
      <c r="A12" s="96"/>
      <c r="B12" s="96"/>
      <c r="C12" s="96"/>
      <c r="D12" s="96"/>
      <c r="E12" s="96"/>
      <c r="F12" s="96"/>
      <c r="G12" s="96"/>
    </row>
    <row r="13" spans="1:7" x14ac:dyDescent="0.25">
      <c r="A13" s="96"/>
      <c r="B13" s="96"/>
      <c r="C13" s="96"/>
      <c r="D13" s="96"/>
      <c r="E13" s="96"/>
      <c r="F13" s="96"/>
      <c r="G13" s="96"/>
    </row>
    <row r="14" spans="1:7" x14ac:dyDescent="0.25">
      <c r="A14" s="96"/>
      <c r="B14" s="96"/>
      <c r="C14" s="96"/>
      <c r="D14" s="96"/>
      <c r="E14" s="96"/>
      <c r="F14" s="96"/>
      <c r="G14" s="96"/>
    </row>
    <row r="15" spans="1:7" x14ac:dyDescent="0.25">
      <c r="A15" s="96"/>
      <c r="B15" s="96"/>
      <c r="C15" s="96"/>
      <c r="D15" s="96"/>
      <c r="E15" s="96"/>
      <c r="F15" s="96"/>
      <c r="G15" s="96"/>
    </row>
    <row r="16" spans="1:7" x14ac:dyDescent="0.25">
      <c r="A16" s="96"/>
      <c r="B16" s="96"/>
      <c r="C16" s="96"/>
      <c r="D16" s="96"/>
      <c r="E16" s="96"/>
      <c r="F16" s="96"/>
      <c r="G16" s="96"/>
    </row>
  </sheetData>
  <sheetProtection selectLockedCells="1"/>
  <mergeCells count="5">
    <mergeCell ref="A1:F1"/>
    <mergeCell ref="A2:B3"/>
    <mergeCell ref="C2:F2"/>
    <mergeCell ref="A4:A6"/>
    <mergeCell ref="A8:F8"/>
  </mergeCells>
  <pageMargins left="0.70866141732283472" right="0.70866141732283472" top="0.74803149606299213" bottom="0.74803149606299213" header="0.31496062992125984" footer="0.31496062992125984"/>
  <pageSetup scale="67" firstPageNumber="0" fitToHeight="0" orientation="landscape" horizontalDpi="300" verticalDpi="300" r:id="rId1"/>
  <headerFooter alignWithMargins="0">
    <oddFooter>&amp;LNivel de probabilidad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12</vt:i4>
      </vt:variant>
    </vt:vector>
  </HeadingPairs>
  <TitlesOfParts>
    <vt:vector size="27" baseType="lpstr">
      <vt:lpstr>Portada</vt:lpstr>
      <vt:lpstr>Estrategicos</vt:lpstr>
      <vt:lpstr>Misionales</vt:lpstr>
      <vt:lpstr>Apoyo</vt:lpstr>
      <vt:lpstr>Evaluacion Independiente</vt:lpstr>
      <vt:lpstr>Control de Actualización</vt:lpstr>
      <vt:lpstr>ND</vt:lpstr>
      <vt:lpstr>NE</vt:lpstr>
      <vt:lpstr>NP</vt:lpstr>
      <vt:lpstr>SIGNIFICADO NP</vt:lpstr>
      <vt:lpstr>NC</vt:lpstr>
      <vt:lpstr>NR</vt:lpstr>
      <vt:lpstr>SIGNIFICADO NR</vt:lpstr>
      <vt:lpstr>ACEPT DEL RIESGO</vt:lpstr>
      <vt:lpstr>PELIGROS</vt:lpstr>
      <vt:lpstr>'ACEPT DEL RIESGO'!Área_de_impresión</vt:lpstr>
      <vt:lpstr>NC!Área_de_impresión</vt:lpstr>
      <vt:lpstr>ND!Área_de_impresión</vt:lpstr>
      <vt:lpstr>NE!Área_de_impresión</vt:lpstr>
      <vt:lpstr>NP!Área_de_impresión</vt:lpstr>
      <vt:lpstr>NR!Área_de_impresión</vt:lpstr>
      <vt:lpstr>PELIGROS!Área_de_impresión</vt:lpstr>
      <vt:lpstr>'SIGNIFICADO NP'!Área_de_impresión</vt:lpstr>
      <vt:lpstr>'SIGNIFICADO NR'!Área_de_impresión</vt:lpstr>
      <vt:lpstr>Apoyo!Títulos_a_imprimir</vt:lpstr>
      <vt:lpstr>'Evaluacion Independiente'!Títulos_a_imprimir</vt:lpstr>
      <vt:lpstr>Misionales!Títulos_a_imprimir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Ambiente</dc:creator>
  <cp:keywords/>
  <dc:description/>
  <cp:lastModifiedBy>Luisa Aguilar</cp:lastModifiedBy>
  <cp:revision/>
  <cp:lastPrinted>2023-12-14T10:10:30Z</cp:lastPrinted>
  <dcterms:created xsi:type="dcterms:W3CDTF">2023-11-25T16:51:12Z</dcterms:created>
  <dcterms:modified xsi:type="dcterms:W3CDTF">2023-12-14T10:12:29Z</dcterms:modified>
  <cp:category/>
  <cp:contentStatus/>
</cp:coreProperties>
</file>